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Investments\Secure\Quarterly Market Update Slideshow\2020\Q2\"/>
    </mc:Choice>
  </mc:AlternateContent>
  <xr:revisionPtr revIDLastSave="0" documentId="13_ncr:1_{9188D36A-CF74-4339-BCF8-31E364FB4E46}" xr6:coauthVersionLast="45" xr6:coauthVersionMax="45" xr10:uidLastSave="{00000000-0000-0000-0000-000000000000}"/>
  <bookViews>
    <workbookView xWindow="-108" yWindow="-108" windowWidth="23256" windowHeight="12576" activeTab="1" xr2:uid="{C4D77445-AE48-431C-AFD3-186F12F66AA5}"/>
  </bookViews>
  <sheets>
    <sheet name="Chart2" sheetId="8" r:id="rId1"/>
    <sheet name="Chart5" sheetId="13" r:id="rId2"/>
    <sheet name="Sheet3 (2)" sheetId="7" r:id="rId3"/>
    <sheet name="Sheet2" sheetId="9" r:id="rId4"/>
    <sheet name="Chart1" sheetId="4" r:id="rId5"/>
    <sheet name="Sheet4" sheetId="5" r:id="rId6"/>
    <sheet name="Sheet1 (2)" sheetId="3" r:id="rId7"/>
    <sheet name="Sheet1" sheetId="1" r:id="rId8"/>
    <sheet name="Chart3" sheetId="11" r:id="rId9"/>
    <sheet name="Chart4" sheetId="12" r:id="rId10"/>
    <sheet name="Sheet3" sheetId="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7" i="3" l="1"/>
  <c r="W65" i="7" l="1"/>
  <c r="D46" i="3"/>
  <c r="D45" i="3"/>
  <c r="D44" i="3"/>
  <c r="W66" i="7"/>
  <c r="W67" i="7"/>
  <c r="U56" i="7"/>
  <c r="U57" i="7"/>
  <c r="V40" i="7"/>
  <c r="V41" i="7"/>
  <c r="V42" i="7"/>
  <c r="T11" i="7"/>
  <c r="T9" i="7"/>
  <c r="T10" i="7"/>
  <c r="O9" i="7"/>
  <c r="O10" i="7"/>
  <c r="O11" i="7"/>
  <c r="N9" i="7"/>
  <c r="P9" i="7"/>
  <c r="Q9" i="7"/>
  <c r="N10" i="7"/>
  <c r="P10" i="7"/>
  <c r="Q10" i="7"/>
  <c r="N11" i="7"/>
  <c r="P11" i="7"/>
  <c r="Q11" i="7"/>
  <c r="Q39" i="6"/>
  <c r="AG39" i="6"/>
  <c r="AH39" i="6"/>
  <c r="AI39" i="6"/>
  <c r="AJ39" i="6"/>
  <c r="AG40" i="6"/>
  <c r="AH40" i="6"/>
  <c r="AI40" i="6"/>
  <c r="AJ40" i="6"/>
  <c r="AG41" i="6"/>
  <c r="AH41" i="6"/>
  <c r="AI41" i="6"/>
  <c r="AJ41" i="6"/>
  <c r="AG42" i="6"/>
  <c r="AH42" i="6"/>
  <c r="AI42" i="6"/>
  <c r="AJ42" i="6"/>
  <c r="AG43" i="6"/>
  <c r="AH43" i="6"/>
  <c r="AI43" i="6"/>
  <c r="AJ43" i="6"/>
  <c r="AG44" i="6"/>
  <c r="AH44" i="6"/>
  <c r="AI44" i="6"/>
  <c r="AJ44" i="6"/>
  <c r="AG45" i="6"/>
  <c r="AH45" i="6"/>
  <c r="AI45" i="6"/>
  <c r="AJ45" i="6"/>
  <c r="AG46" i="6"/>
  <c r="AH46" i="6"/>
  <c r="AI46" i="6"/>
  <c r="AJ46" i="6"/>
  <c r="AG47" i="6"/>
  <c r="AH47" i="6"/>
  <c r="AI47" i="6"/>
  <c r="AJ47" i="6"/>
  <c r="AG48" i="6"/>
  <c r="AH48" i="6"/>
  <c r="AI48" i="6"/>
  <c r="AJ48" i="6"/>
  <c r="AG49" i="6"/>
  <c r="AH49" i="6"/>
  <c r="AI49" i="6"/>
  <c r="AJ49" i="6"/>
  <c r="AG50" i="6"/>
  <c r="AH50" i="6"/>
  <c r="AI50" i="6"/>
  <c r="AJ50" i="6"/>
  <c r="AG51" i="6"/>
  <c r="AH51" i="6"/>
  <c r="AI51" i="6"/>
  <c r="AJ51" i="6"/>
  <c r="AE39" i="6"/>
  <c r="AD39" i="6"/>
  <c r="AC39" i="6"/>
  <c r="AB39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40" i="6"/>
  <c r="R4" i="6"/>
  <c r="W4" i="6"/>
  <c r="W5" i="6"/>
  <c r="W6" i="6"/>
  <c r="W7" i="6"/>
  <c r="R8" i="6"/>
  <c r="R7" i="6" s="1"/>
  <c r="R6" i="6" s="1"/>
  <c r="R5" i="6" s="1"/>
  <c r="W8" i="6"/>
  <c r="P40" i="6" l="1"/>
  <c r="Z40" i="6" s="1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R18" i="6"/>
  <c r="R34" i="6"/>
  <c r="R33" i="6" s="1"/>
  <c r="R32" i="6" s="1"/>
  <c r="R31" i="6" s="1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R20" i="6" s="1"/>
  <c r="R19" i="6" s="1"/>
  <c r="R35" i="6"/>
  <c r="X37" i="6"/>
  <c r="X38" i="6"/>
  <c r="X39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W9" i="6"/>
  <c r="W10" i="6"/>
  <c r="R38" i="6"/>
  <c r="R37" i="6" s="1"/>
  <c r="R36" i="6" s="1"/>
  <c r="R39" i="6"/>
  <c r="R41" i="6"/>
  <c r="R17" i="6" l="1"/>
  <c r="R16" i="6" s="1"/>
  <c r="R15" i="6" s="1"/>
  <c r="R14" i="6" s="1"/>
  <c r="R13" i="6" s="1"/>
  <c r="R12" i="6" s="1"/>
  <c r="R11" i="6" s="1"/>
  <c r="R10" i="6" s="1"/>
  <c r="R9" i="6" s="1"/>
  <c r="W68" i="7" l="1"/>
  <c r="V43" i="7"/>
  <c r="V44" i="7"/>
  <c r="U58" i="7"/>
  <c r="T12" i="7"/>
  <c r="N12" i="7"/>
  <c r="O12" i="7"/>
  <c r="P12" i="7"/>
  <c r="Q12" i="7"/>
  <c r="R42" i="6"/>
  <c r="W11" i="6"/>
  <c r="W12" i="6"/>
  <c r="W13" i="6"/>
  <c r="W14" i="6"/>
  <c r="W15" i="6"/>
  <c r="X48" i="6"/>
  <c r="Y48" i="6" s="1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W16" i="6"/>
  <c r="W17" i="6"/>
  <c r="W18" i="6"/>
  <c r="W19" i="6"/>
  <c r="W20" i="6"/>
  <c r="W21" i="6"/>
  <c r="W22" i="6"/>
  <c r="W23" i="6"/>
  <c r="W24" i="6"/>
  <c r="W25" i="6"/>
  <c r="X57" i="6"/>
  <c r="Y57" i="6" s="1"/>
  <c r="X58" i="6"/>
  <c r="X59" i="6"/>
  <c r="X60" i="6"/>
  <c r="X61" i="6"/>
  <c r="X62" i="6"/>
  <c r="X63" i="6"/>
  <c r="Y63" i="6" s="1"/>
  <c r="X64" i="6"/>
  <c r="Y64" i="6" s="1"/>
  <c r="X65" i="6"/>
  <c r="Y65" i="6" s="1"/>
  <c r="X66" i="6"/>
  <c r="Y66" i="6" s="1"/>
  <c r="X67" i="6"/>
  <c r="Y67" i="6" s="1"/>
  <c r="X68" i="6"/>
  <c r="U57" i="6"/>
  <c r="U58" i="6"/>
  <c r="U59" i="6"/>
  <c r="U60" i="6"/>
  <c r="U61" i="6"/>
  <c r="U62" i="6"/>
  <c r="U63" i="6"/>
  <c r="U64" i="6"/>
  <c r="U65" i="6"/>
  <c r="U66" i="6"/>
  <c r="U67" i="6"/>
  <c r="U68" i="6"/>
  <c r="X41" i="6"/>
  <c r="Y41" i="6" s="1"/>
  <c r="X42" i="6"/>
  <c r="Y42" i="6" s="1"/>
  <c r="X43" i="6"/>
  <c r="Y43" i="6" s="1"/>
  <c r="X44" i="6"/>
  <c r="Y44" i="6" s="1"/>
  <c r="X45" i="6"/>
  <c r="Y45" i="6" s="1"/>
  <c r="X46" i="6"/>
  <c r="Y46" i="6" s="1"/>
  <c r="X47" i="6"/>
  <c r="Y47" i="6" s="1"/>
  <c r="X49" i="6"/>
  <c r="Y49" i="6" s="1"/>
  <c r="X50" i="6"/>
  <c r="Y50" i="6" s="1"/>
  <c r="X51" i="6"/>
  <c r="Y51" i="6" s="1"/>
  <c r="X52" i="6"/>
  <c r="Y52" i="6" s="1"/>
  <c r="X53" i="6"/>
  <c r="Y53" i="6" s="1"/>
  <c r="X54" i="6"/>
  <c r="Y54" i="6" s="1"/>
  <c r="X55" i="6"/>
  <c r="Y55" i="6" s="1"/>
  <c r="X56" i="6"/>
  <c r="Y56" i="6" s="1"/>
  <c r="X40" i="6"/>
  <c r="Y40" i="6" s="1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U55" i="6"/>
  <c r="W56" i="6"/>
  <c r="U56" i="6"/>
  <c r="AC40" i="6"/>
  <c r="AC41" i="6"/>
  <c r="AC42" i="6"/>
  <c r="AC43" i="6"/>
  <c r="AC44" i="6"/>
  <c r="AC45" i="6"/>
  <c r="AC46" i="6"/>
  <c r="AC47" i="6"/>
  <c r="AB40" i="6"/>
  <c r="AD40" i="6"/>
  <c r="AE40" i="6"/>
  <c r="AB41" i="6"/>
  <c r="AD41" i="6"/>
  <c r="AE41" i="6"/>
  <c r="AB42" i="6"/>
  <c r="AD42" i="6"/>
  <c r="AE42" i="6"/>
  <c r="AB43" i="6"/>
  <c r="AD43" i="6"/>
  <c r="AE43" i="6"/>
  <c r="AB44" i="6"/>
  <c r="AD44" i="6"/>
  <c r="AE44" i="6"/>
  <c r="AB45" i="6"/>
  <c r="AD45" i="6"/>
  <c r="AE45" i="6"/>
  <c r="AB46" i="6"/>
  <c r="AD46" i="6"/>
  <c r="AE46" i="6"/>
  <c r="AB47" i="6"/>
  <c r="AD47" i="6"/>
  <c r="AE47" i="6"/>
  <c r="AB48" i="6"/>
  <c r="AC48" i="6"/>
  <c r="AD48" i="6"/>
  <c r="AE48" i="6"/>
  <c r="AB49" i="6"/>
  <c r="AC49" i="6"/>
  <c r="AD49" i="6"/>
  <c r="AE49" i="6"/>
  <c r="AB50" i="6"/>
  <c r="AC50" i="6"/>
  <c r="AD50" i="6"/>
  <c r="AE50" i="6"/>
  <c r="AB51" i="6"/>
  <c r="AC51" i="6"/>
  <c r="AD51" i="6"/>
  <c r="O38" i="6" l="1"/>
  <c r="U25" i="6"/>
  <c r="X36" i="6"/>
  <c r="R43" i="6"/>
  <c r="Y60" i="6"/>
  <c r="Y59" i="6"/>
  <c r="Y68" i="6"/>
  <c r="AE51" i="6"/>
  <c r="Y62" i="6"/>
  <c r="Y61" i="6"/>
  <c r="Y58" i="6"/>
  <c r="W55" i="6"/>
  <c r="X35" i="6" l="1"/>
  <c r="U24" i="6"/>
  <c r="O37" i="6"/>
  <c r="R44" i="6"/>
  <c r="U54" i="6"/>
  <c r="W54" i="6"/>
  <c r="O36" i="6" l="1"/>
  <c r="X34" i="6"/>
  <c r="U23" i="6"/>
  <c r="R45" i="6"/>
  <c r="W53" i="6"/>
  <c r="U53" i="6"/>
  <c r="X33" i="6" l="1"/>
  <c r="O35" i="6"/>
  <c r="U22" i="6"/>
  <c r="R46" i="6"/>
  <c r="W52" i="6"/>
  <c r="U52" i="6"/>
  <c r="O34" i="6" l="1"/>
  <c r="O33" i="6" s="1"/>
  <c r="O32" i="6" s="1"/>
  <c r="O31" i="6" s="1"/>
  <c r="O30" i="6" s="1"/>
  <c r="O29" i="6" s="1"/>
  <c r="O28" i="6" s="1"/>
  <c r="O27" i="6" s="1"/>
  <c r="O26" i="6" s="1"/>
  <c r="O25" i="6" s="1"/>
  <c r="O24" i="6" s="1"/>
  <c r="O23" i="6" s="1"/>
  <c r="O22" i="6" s="1"/>
  <c r="U21" i="6"/>
  <c r="X32" i="6"/>
  <c r="R47" i="6"/>
  <c r="U51" i="6"/>
  <c r="AA51" i="6" s="1"/>
  <c r="W51" i="6"/>
  <c r="D43" i="3"/>
  <c r="W69" i="7"/>
  <c r="U59" i="7"/>
  <c r="O21" i="6" l="1"/>
  <c r="U8" i="6"/>
  <c r="X31" i="6"/>
  <c r="U20" i="6"/>
  <c r="R48" i="6"/>
  <c r="U50" i="6"/>
  <c r="AA50" i="6" s="1"/>
  <c r="W50" i="6"/>
  <c r="W70" i="7"/>
  <c r="W71" i="7"/>
  <c r="W72" i="7"/>
  <c r="W73" i="7"/>
  <c r="V45" i="7"/>
  <c r="V46" i="7"/>
  <c r="V47" i="7"/>
  <c r="V48" i="7"/>
  <c r="U60" i="7"/>
  <c r="U61" i="7"/>
  <c r="U62" i="7"/>
  <c r="U63" i="7"/>
  <c r="U64" i="7"/>
  <c r="N13" i="7"/>
  <c r="O13" i="7"/>
  <c r="P13" i="7"/>
  <c r="Q13" i="7"/>
  <c r="N14" i="7"/>
  <c r="O14" i="7"/>
  <c r="P14" i="7"/>
  <c r="Q14" i="7"/>
  <c r="N15" i="7"/>
  <c r="O15" i="7"/>
  <c r="P15" i="7"/>
  <c r="Q15" i="7"/>
  <c r="N16" i="7"/>
  <c r="O16" i="7"/>
  <c r="P16" i="7"/>
  <c r="Q16" i="7"/>
  <c r="T16" i="7"/>
  <c r="T13" i="7"/>
  <c r="T14" i="7"/>
  <c r="T15" i="7"/>
  <c r="T17" i="7"/>
  <c r="O20" i="6" l="1"/>
  <c r="U7" i="6"/>
  <c r="X30" i="6"/>
  <c r="U19" i="6"/>
  <c r="R49" i="6"/>
  <c r="U49" i="6"/>
  <c r="AA49" i="6" s="1"/>
  <c r="W49" i="6"/>
  <c r="D42" i="3"/>
  <c r="W74" i="7"/>
  <c r="V49" i="7"/>
  <c r="T18" i="7"/>
  <c r="T19" i="7"/>
  <c r="T20" i="7"/>
  <c r="N17" i="7"/>
  <c r="O17" i="7"/>
  <c r="P17" i="7"/>
  <c r="Q17" i="7"/>
  <c r="N18" i="7"/>
  <c r="O18" i="7"/>
  <c r="P18" i="7"/>
  <c r="Q18" i="7"/>
  <c r="O19" i="6" l="1"/>
  <c r="U6" i="6"/>
  <c r="U18" i="6"/>
  <c r="X29" i="6"/>
  <c r="R50" i="6"/>
  <c r="U48" i="6"/>
  <c r="AA48" i="6" s="1"/>
  <c r="W48" i="6"/>
  <c r="D41" i="3"/>
  <c r="D40" i="3"/>
  <c r="D39" i="3"/>
  <c r="D38" i="3"/>
  <c r="O18" i="6" l="1"/>
  <c r="U5" i="6"/>
  <c r="U17" i="6"/>
  <c r="X28" i="6"/>
  <c r="R51" i="6"/>
  <c r="U47" i="6"/>
  <c r="AA47" i="6" s="1"/>
  <c r="W47" i="6"/>
  <c r="W75" i="7"/>
  <c r="W76" i="7"/>
  <c r="W77" i="7"/>
  <c r="W78" i="7"/>
  <c r="W79" i="7"/>
  <c r="V50" i="7"/>
  <c r="V51" i="7"/>
  <c r="V52" i="7"/>
  <c r="V53" i="7"/>
  <c r="U65" i="7"/>
  <c r="U66" i="7"/>
  <c r="U67" i="7"/>
  <c r="U68" i="7"/>
  <c r="U69" i="7"/>
  <c r="U70" i="7"/>
  <c r="N24" i="7"/>
  <c r="N25" i="7"/>
  <c r="N19" i="7"/>
  <c r="O19" i="7"/>
  <c r="P19" i="7"/>
  <c r="Q19" i="7"/>
  <c r="N20" i="7"/>
  <c r="O20" i="7"/>
  <c r="P20" i="7"/>
  <c r="Q20" i="7"/>
  <c r="N21" i="7"/>
  <c r="O21" i="7"/>
  <c r="P21" i="7"/>
  <c r="Q21" i="7"/>
  <c r="T21" i="7"/>
  <c r="N22" i="7"/>
  <c r="O22" i="7"/>
  <c r="P22" i="7"/>
  <c r="Q22" i="7"/>
  <c r="T22" i="7"/>
  <c r="O17" i="6" l="1"/>
  <c r="O16" i="6" s="1"/>
  <c r="O15" i="6" s="1"/>
  <c r="O14" i="6" s="1"/>
  <c r="O13" i="6" s="1"/>
  <c r="O12" i="6" s="1"/>
  <c r="O11" i="6" s="1"/>
  <c r="U4" i="6"/>
  <c r="U16" i="6"/>
  <c r="X27" i="6"/>
  <c r="R52" i="6"/>
  <c r="U46" i="6"/>
  <c r="AA46" i="6" s="1"/>
  <c r="W46" i="6"/>
  <c r="D37" i="3"/>
  <c r="O10" i="6" l="1"/>
  <c r="X8" i="6"/>
  <c r="U15" i="6"/>
  <c r="X26" i="6"/>
  <c r="R53" i="6"/>
  <c r="W45" i="6"/>
  <c r="U45" i="6"/>
  <c r="AA45" i="6" s="1"/>
  <c r="D35" i="3"/>
  <c r="D36" i="3"/>
  <c r="O9" i="6" l="1"/>
  <c r="X7" i="6"/>
  <c r="X25" i="6"/>
  <c r="U14" i="6"/>
  <c r="R54" i="6"/>
  <c r="U44" i="6"/>
  <c r="AA44" i="6" s="1"/>
  <c r="W44" i="6"/>
  <c r="N23" i="7"/>
  <c r="O23" i="7"/>
  <c r="P23" i="7"/>
  <c r="Q23" i="7"/>
  <c r="T23" i="7"/>
  <c r="O8" i="6" l="1"/>
  <c r="X6" i="6"/>
  <c r="X24" i="6"/>
  <c r="U13" i="6"/>
  <c r="R55" i="6"/>
  <c r="U43" i="6"/>
  <c r="AA43" i="6" s="1"/>
  <c r="W43" i="6"/>
  <c r="D34" i="3"/>
  <c r="O7" i="6" l="1"/>
  <c r="Z8" i="6"/>
  <c r="X5" i="6"/>
  <c r="X23" i="6"/>
  <c r="U12" i="6"/>
  <c r="R56" i="6"/>
  <c r="W42" i="6"/>
  <c r="U42" i="6"/>
  <c r="AA42" i="6" s="1"/>
  <c r="D33" i="3"/>
  <c r="T97" i="7"/>
  <c r="Q97" i="7"/>
  <c r="P97" i="7"/>
  <c r="O97" i="7"/>
  <c r="N97" i="7"/>
  <c r="T96" i="7"/>
  <c r="Q96" i="7"/>
  <c r="P96" i="7"/>
  <c r="O96" i="7"/>
  <c r="N96" i="7"/>
  <c r="T95" i="7"/>
  <c r="Q95" i="7"/>
  <c r="P95" i="7"/>
  <c r="O95" i="7"/>
  <c r="N95" i="7"/>
  <c r="T94" i="7"/>
  <c r="Q94" i="7"/>
  <c r="P94" i="7"/>
  <c r="O94" i="7"/>
  <c r="N94" i="7"/>
  <c r="T93" i="7"/>
  <c r="Q93" i="7"/>
  <c r="P93" i="7"/>
  <c r="O93" i="7"/>
  <c r="N93" i="7"/>
  <c r="T92" i="7"/>
  <c r="Q92" i="7"/>
  <c r="P92" i="7"/>
  <c r="O92" i="7"/>
  <c r="N92" i="7"/>
  <c r="T91" i="7"/>
  <c r="Q91" i="7"/>
  <c r="P91" i="7"/>
  <c r="O91" i="7"/>
  <c r="N91" i="7"/>
  <c r="T90" i="7"/>
  <c r="Q90" i="7"/>
  <c r="P90" i="7"/>
  <c r="O90" i="7"/>
  <c r="N90" i="7"/>
  <c r="T89" i="7"/>
  <c r="Q89" i="7"/>
  <c r="P89" i="7"/>
  <c r="O89" i="7"/>
  <c r="N89" i="7"/>
  <c r="T88" i="7"/>
  <c r="Q88" i="7"/>
  <c r="P88" i="7"/>
  <c r="O88" i="7"/>
  <c r="N88" i="7"/>
  <c r="T87" i="7"/>
  <c r="Q87" i="7"/>
  <c r="P87" i="7"/>
  <c r="O87" i="7"/>
  <c r="N87" i="7"/>
  <c r="T86" i="7"/>
  <c r="Q86" i="7"/>
  <c r="P86" i="7"/>
  <c r="O86" i="7"/>
  <c r="N86" i="7"/>
  <c r="T85" i="7"/>
  <c r="Q85" i="7"/>
  <c r="P85" i="7"/>
  <c r="O85" i="7"/>
  <c r="N85" i="7"/>
  <c r="T84" i="7"/>
  <c r="Q84" i="7"/>
  <c r="P84" i="7"/>
  <c r="O84" i="7"/>
  <c r="N84" i="7"/>
  <c r="T83" i="7"/>
  <c r="Q83" i="7"/>
  <c r="P83" i="7"/>
  <c r="O83" i="7"/>
  <c r="N83" i="7"/>
  <c r="T82" i="7"/>
  <c r="Q82" i="7"/>
  <c r="P82" i="7"/>
  <c r="O82" i="7"/>
  <c r="N82" i="7"/>
  <c r="T81" i="7"/>
  <c r="Q81" i="7"/>
  <c r="P81" i="7"/>
  <c r="O81" i="7"/>
  <c r="N81" i="7"/>
  <c r="T80" i="7"/>
  <c r="Q80" i="7"/>
  <c r="P80" i="7"/>
  <c r="O80" i="7"/>
  <c r="N80" i="7"/>
  <c r="T79" i="7"/>
  <c r="Q79" i="7"/>
  <c r="P79" i="7"/>
  <c r="O79" i="7"/>
  <c r="N79" i="7"/>
  <c r="T78" i="7"/>
  <c r="Q78" i="7"/>
  <c r="P78" i="7"/>
  <c r="O78" i="7"/>
  <c r="N78" i="7"/>
  <c r="T77" i="7"/>
  <c r="Q77" i="7"/>
  <c r="P77" i="7"/>
  <c r="O77" i="7"/>
  <c r="N77" i="7"/>
  <c r="T76" i="7"/>
  <c r="Q76" i="7"/>
  <c r="P76" i="7"/>
  <c r="O76" i="7"/>
  <c r="N76" i="7"/>
  <c r="T75" i="7"/>
  <c r="Q75" i="7"/>
  <c r="P75" i="7"/>
  <c r="O75" i="7"/>
  <c r="N75" i="7"/>
  <c r="T74" i="7"/>
  <c r="Q74" i="7"/>
  <c r="P74" i="7"/>
  <c r="O74" i="7"/>
  <c r="N74" i="7"/>
  <c r="T73" i="7"/>
  <c r="Q73" i="7"/>
  <c r="P73" i="7"/>
  <c r="O73" i="7"/>
  <c r="N73" i="7"/>
  <c r="T72" i="7"/>
  <c r="Q72" i="7"/>
  <c r="P72" i="7"/>
  <c r="O72" i="7"/>
  <c r="N72" i="7"/>
  <c r="T71" i="7"/>
  <c r="Q71" i="7"/>
  <c r="P71" i="7"/>
  <c r="O71" i="7"/>
  <c r="N71" i="7"/>
  <c r="T70" i="7"/>
  <c r="Q70" i="7"/>
  <c r="P70" i="7"/>
  <c r="O70" i="7"/>
  <c r="N70" i="7"/>
  <c r="T69" i="7"/>
  <c r="Q69" i="7"/>
  <c r="P69" i="7"/>
  <c r="O69" i="7"/>
  <c r="N69" i="7"/>
  <c r="T68" i="7"/>
  <c r="Q68" i="7"/>
  <c r="P68" i="7"/>
  <c r="O68" i="7"/>
  <c r="N68" i="7"/>
  <c r="T67" i="7"/>
  <c r="Q67" i="7"/>
  <c r="P67" i="7"/>
  <c r="O67" i="7"/>
  <c r="N67" i="7"/>
  <c r="T66" i="7"/>
  <c r="Q66" i="7"/>
  <c r="P66" i="7"/>
  <c r="O66" i="7"/>
  <c r="N66" i="7"/>
  <c r="T65" i="7"/>
  <c r="Q65" i="7"/>
  <c r="P65" i="7"/>
  <c r="O65" i="7"/>
  <c r="N65" i="7"/>
  <c r="T64" i="7"/>
  <c r="Q64" i="7"/>
  <c r="P64" i="7"/>
  <c r="O64" i="7"/>
  <c r="N64" i="7"/>
  <c r="T63" i="7"/>
  <c r="Q63" i="7"/>
  <c r="P63" i="7"/>
  <c r="O63" i="7"/>
  <c r="N63" i="7"/>
  <c r="T62" i="7"/>
  <c r="Q62" i="7"/>
  <c r="P62" i="7"/>
  <c r="O62" i="7"/>
  <c r="N62" i="7"/>
  <c r="T61" i="7"/>
  <c r="Q61" i="7"/>
  <c r="P61" i="7"/>
  <c r="O61" i="7"/>
  <c r="N61" i="7"/>
  <c r="T60" i="7"/>
  <c r="Q60" i="7"/>
  <c r="P60" i="7"/>
  <c r="O60" i="7"/>
  <c r="N60" i="7"/>
  <c r="T59" i="7"/>
  <c r="Q59" i="7"/>
  <c r="P59" i="7"/>
  <c r="O59" i="7"/>
  <c r="N59" i="7"/>
  <c r="T58" i="7"/>
  <c r="Q58" i="7"/>
  <c r="P58" i="7"/>
  <c r="O58" i="7"/>
  <c r="N58" i="7"/>
  <c r="T57" i="7"/>
  <c r="Q57" i="7"/>
  <c r="P57" i="7"/>
  <c r="O57" i="7"/>
  <c r="N57" i="7"/>
  <c r="T56" i="7"/>
  <c r="Q56" i="7"/>
  <c r="P56" i="7"/>
  <c r="O56" i="7"/>
  <c r="N56" i="7"/>
  <c r="T55" i="7"/>
  <c r="Q55" i="7"/>
  <c r="P55" i="7"/>
  <c r="O55" i="7"/>
  <c r="N55" i="7"/>
  <c r="T54" i="7"/>
  <c r="Q54" i="7"/>
  <c r="P54" i="7"/>
  <c r="O54" i="7"/>
  <c r="N54" i="7"/>
  <c r="T53" i="7"/>
  <c r="Q53" i="7"/>
  <c r="P53" i="7"/>
  <c r="O53" i="7"/>
  <c r="N53" i="7"/>
  <c r="T52" i="7"/>
  <c r="Q52" i="7"/>
  <c r="P52" i="7"/>
  <c r="O52" i="7"/>
  <c r="N52" i="7"/>
  <c r="T51" i="7"/>
  <c r="Q51" i="7"/>
  <c r="P51" i="7"/>
  <c r="O51" i="7"/>
  <c r="N51" i="7"/>
  <c r="T50" i="7"/>
  <c r="Q50" i="7"/>
  <c r="P50" i="7"/>
  <c r="O50" i="7"/>
  <c r="N50" i="7"/>
  <c r="T49" i="7"/>
  <c r="Q49" i="7"/>
  <c r="P49" i="7"/>
  <c r="O49" i="7"/>
  <c r="N49" i="7"/>
  <c r="T48" i="7"/>
  <c r="Q48" i="7"/>
  <c r="P48" i="7"/>
  <c r="O48" i="7"/>
  <c r="N48" i="7"/>
  <c r="T47" i="7"/>
  <c r="Q47" i="7"/>
  <c r="P47" i="7"/>
  <c r="O47" i="7"/>
  <c r="N47" i="7"/>
  <c r="T46" i="7"/>
  <c r="Q46" i="7"/>
  <c r="P46" i="7"/>
  <c r="O46" i="7"/>
  <c r="N46" i="7"/>
  <c r="T45" i="7"/>
  <c r="Q45" i="7"/>
  <c r="P45" i="7"/>
  <c r="O45" i="7"/>
  <c r="N45" i="7"/>
  <c r="T44" i="7"/>
  <c r="Q44" i="7"/>
  <c r="P44" i="7"/>
  <c r="O44" i="7"/>
  <c r="N44" i="7"/>
  <c r="T43" i="7"/>
  <c r="Q43" i="7"/>
  <c r="P43" i="7"/>
  <c r="O43" i="7"/>
  <c r="N43" i="7"/>
  <c r="T42" i="7"/>
  <c r="Q42" i="7"/>
  <c r="P42" i="7"/>
  <c r="O42" i="7"/>
  <c r="N42" i="7"/>
  <c r="T41" i="7"/>
  <c r="Q41" i="7"/>
  <c r="P41" i="7"/>
  <c r="O41" i="7"/>
  <c r="N41" i="7"/>
  <c r="T40" i="7"/>
  <c r="Q40" i="7"/>
  <c r="P40" i="7"/>
  <c r="O40" i="7"/>
  <c r="N40" i="7"/>
  <c r="T39" i="7"/>
  <c r="Q39" i="7"/>
  <c r="P39" i="7"/>
  <c r="O39" i="7"/>
  <c r="N39" i="7"/>
  <c r="T38" i="7"/>
  <c r="Q38" i="7"/>
  <c r="P38" i="7"/>
  <c r="O38" i="7"/>
  <c r="N38" i="7"/>
  <c r="T37" i="7"/>
  <c r="Q37" i="7"/>
  <c r="P37" i="7"/>
  <c r="O37" i="7"/>
  <c r="N37" i="7"/>
  <c r="T36" i="7"/>
  <c r="Q36" i="7"/>
  <c r="P36" i="7"/>
  <c r="O36" i="7"/>
  <c r="N36" i="7"/>
  <c r="T35" i="7"/>
  <c r="Q35" i="7"/>
  <c r="P35" i="7"/>
  <c r="O35" i="7"/>
  <c r="N35" i="7"/>
  <c r="T34" i="7"/>
  <c r="Q34" i="7"/>
  <c r="P34" i="7"/>
  <c r="O34" i="7"/>
  <c r="N34" i="7"/>
  <c r="T33" i="7"/>
  <c r="Q33" i="7"/>
  <c r="P33" i="7"/>
  <c r="O33" i="7"/>
  <c r="N33" i="7"/>
  <c r="T32" i="7"/>
  <c r="Q32" i="7"/>
  <c r="P32" i="7"/>
  <c r="O32" i="7"/>
  <c r="N32" i="7"/>
  <c r="T31" i="7"/>
  <c r="Q31" i="7"/>
  <c r="P31" i="7"/>
  <c r="O31" i="7"/>
  <c r="N31" i="7"/>
  <c r="T30" i="7"/>
  <c r="Q30" i="7"/>
  <c r="P30" i="7"/>
  <c r="O30" i="7"/>
  <c r="N30" i="7"/>
  <c r="T29" i="7"/>
  <c r="Q29" i="7"/>
  <c r="P29" i="7"/>
  <c r="O29" i="7"/>
  <c r="N29" i="7"/>
  <c r="T28" i="7"/>
  <c r="Q28" i="7"/>
  <c r="P28" i="7"/>
  <c r="O28" i="7"/>
  <c r="N28" i="7"/>
  <c r="T27" i="7"/>
  <c r="Q27" i="7"/>
  <c r="P27" i="7"/>
  <c r="O27" i="7"/>
  <c r="N27" i="7"/>
  <c r="T26" i="7"/>
  <c r="Q26" i="7"/>
  <c r="P26" i="7"/>
  <c r="O26" i="7"/>
  <c r="N26" i="7"/>
  <c r="T25" i="7"/>
  <c r="Q25" i="7"/>
  <c r="P25" i="7"/>
  <c r="O25" i="7"/>
  <c r="T24" i="7"/>
  <c r="Q24" i="7"/>
  <c r="P24" i="7"/>
  <c r="O24" i="7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B56" i="6"/>
  <c r="AC56" i="6"/>
  <c r="AD56" i="6"/>
  <c r="AE56" i="6"/>
  <c r="AA56" i="6" s="1"/>
  <c r="AB57" i="6"/>
  <c r="AC57" i="6"/>
  <c r="AD57" i="6"/>
  <c r="AE57" i="6"/>
  <c r="AA57" i="6" s="1"/>
  <c r="AB58" i="6"/>
  <c r="AC58" i="6"/>
  <c r="AD58" i="6"/>
  <c r="AE58" i="6"/>
  <c r="AA58" i="6" s="1"/>
  <c r="AB59" i="6"/>
  <c r="AC59" i="6"/>
  <c r="AD59" i="6"/>
  <c r="AE59" i="6"/>
  <c r="AA59" i="6" s="1"/>
  <c r="AB60" i="6"/>
  <c r="AC60" i="6"/>
  <c r="AD60" i="6"/>
  <c r="AE60" i="6"/>
  <c r="AA60" i="6" s="1"/>
  <c r="AB61" i="6"/>
  <c r="AC61" i="6"/>
  <c r="AD61" i="6"/>
  <c r="AE61" i="6"/>
  <c r="AA61" i="6" s="1"/>
  <c r="AB62" i="6"/>
  <c r="AC62" i="6"/>
  <c r="AD62" i="6"/>
  <c r="AE62" i="6"/>
  <c r="AA62" i="6" s="1"/>
  <c r="AB63" i="6"/>
  <c r="AC63" i="6"/>
  <c r="AD63" i="6"/>
  <c r="AE63" i="6"/>
  <c r="AA63" i="6" s="1"/>
  <c r="AB64" i="6"/>
  <c r="AC64" i="6"/>
  <c r="AD64" i="6"/>
  <c r="AE64" i="6"/>
  <c r="AA64" i="6" s="1"/>
  <c r="AB65" i="6"/>
  <c r="AC65" i="6"/>
  <c r="AD65" i="6"/>
  <c r="AE65" i="6"/>
  <c r="AA65" i="6" s="1"/>
  <c r="AB66" i="6"/>
  <c r="AC66" i="6"/>
  <c r="AD66" i="6"/>
  <c r="AE66" i="6"/>
  <c r="AA66" i="6" s="1"/>
  <c r="AB67" i="6"/>
  <c r="AC67" i="6"/>
  <c r="AD67" i="6"/>
  <c r="AE67" i="6"/>
  <c r="AA67" i="6" s="1"/>
  <c r="AB68" i="6"/>
  <c r="AC68" i="6"/>
  <c r="AD68" i="6"/>
  <c r="AE68" i="6"/>
  <c r="AA68" i="6" s="1"/>
  <c r="AB69" i="6"/>
  <c r="AC69" i="6"/>
  <c r="AD69" i="6"/>
  <c r="AE69" i="6"/>
  <c r="AB70" i="6"/>
  <c r="AC70" i="6"/>
  <c r="AD70" i="6"/>
  <c r="AE70" i="6"/>
  <c r="AB71" i="6"/>
  <c r="AC71" i="6"/>
  <c r="AD71" i="6"/>
  <c r="AE71" i="6"/>
  <c r="AB72" i="6"/>
  <c r="AC72" i="6"/>
  <c r="AD72" i="6"/>
  <c r="AE72" i="6"/>
  <c r="AB73" i="6"/>
  <c r="AC73" i="6"/>
  <c r="AD73" i="6"/>
  <c r="AE73" i="6"/>
  <c r="AB74" i="6"/>
  <c r="AC74" i="6"/>
  <c r="AD74" i="6"/>
  <c r="AE74" i="6"/>
  <c r="AB75" i="6"/>
  <c r="AC75" i="6"/>
  <c r="AD75" i="6"/>
  <c r="AE75" i="6"/>
  <c r="AB76" i="6"/>
  <c r="AC76" i="6"/>
  <c r="AD76" i="6"/>
  <c r="AE76" i="6"/>
  <c r="AB77" i="6"/>
  <c r="AC77" i="6"/>
  <c r="AD77" i="6"/>
  <c r="AE77" i="6"/>
  <c r="AB78" i="6"/>
  <c r="AC78" i="6"/>
  <c r="AD78" i="6"/>
  <c r="AE78" i="6"/>
  <c r="AB79" i="6"/>
  <c r="AC79" i="6"/>
  <c r="AD79" i="6"/>
  <c r="AE79" i="6"/>
  <c r="AB80" i="6"/>
  <c r="AC80" i="6"/>
  <c r="AD80" i="6"/>
  <c r="AE80" i="6"/>
  <c r="AB81" i="6"/>
  <c r="AC81" i="6"/>
  <c r="AD81" i="6"/>
  <c r="AE81" i="6"/>
  <c r="AB82" i="6"/>
  <c r="AC82" i="6"/>
  <c r="AD82" i="6"/>
  <c r="AE82" i="6"/>
  <c r="AB83" i="6"/>
  <c r="AC83" i="6"/>
  <c r="AD83" i="6"/>
  <c r="AE83" i="6"/>
  <c r="AB84" i="6"/>
  <c r="AC84" i="6"/>
  <c r="AD84" i="6"/>
  <c r="AE84" i="6"/>
  <c r="AB85" i="6"/>
  <c r="AC85" i="6"/>
  <c r="AD85" i="6"/>
  <c r="AE85" i="6"/>
  <c r="AB86" i="6"/>
  <c r="AC86" i="6"/>
  <c r="AD86" i="6"/>
  <c r="AE86" i="6"/>
  <c r="AB87" i="6"/>
  <c r="AC87" i="6"/>
  <c r="AD87" i="6"/>
  <c r="AE87" i="6"/>
  <c r="AB88" i="6"/>
  <c r="AC88" i="6"/>
  <c r="AD88" i="6"/>
  <c r="AE88" i="6"/>
  <c r="AB89" i="6"/>
  <c r="AC89" i="6"/>
  <c r="AD89" i="6"/>
  <c r="AE89" i="6"/>
  <c r="AB90" i="6"/>
  <c r="AC90" i="6"/>
  <c r="AD90" i="6"/>
  <c r="AE90" i="6"/>
  <c r="AB91" i="6"/>
  <c r="AC91" i="6"/>
  <c r="AD91" i="6"/>
  <c r="AE91" i="6"/>
  <c r="AB92" i="6"/>
  <c r="AC92" i="6"/>
  <c r="AD92" i="6"/>
  <c r="AE92" i="6"/>
  <c r="AB93" i="6"/>
  <c r="AC93" i="6"/>
  <c r="AD93" i="6"/>
  <c r="AE93" i="6"/>
  <c r="AB94" i="6"/>
  <c r="AC94" i="6"/>
  <c r="AD94" i="6"/>
  <c r="AE94" i="6"/>
  <c r="AB95" i="6"/>
  <c r="AC95" i="6"/>
  <c r="AD95" i="6"/>
  <c r="AE95" i="6"/>
  <c r="AB96" i="6"/>
  <c r="AC96" i="6"/>
  <c r="AD96" i="6"/>
  <c r="AE96" i="6"/>
  <c r="AB97" i="6"/>
  <c r="AC97" i="6"/>
  <c r="AD97" i="6"/>
  <c r="AE97" i="6"/>
  <c r="AB98" i="6"/>
  <c r="AC98" i="6"/>
  <c r="AD98" i="6"/>
  <c r="AE98" i="6"/>
  <c r="AB99" i="6"/>
  <c r="AC99" i="6"/>
  <c r="AD99" i="6"/>
  <c r="AE99" i="6"/>
  <c r="AB100" i="6"/>
  <c r="AC100" i="6"/>
  <c r="AD100" i="6"/>
  <c r="AE100" i="6"/>
  <c r="AB101" i="6"/>
  <c r="AC101" i="6"/>
  <c r="AD101" i="6"/>
  <c r="AE101" i="6"/>
  <c r="AB102" i="6"/>
  <c r="AC102" i="6"/>
  <c r="AD102" i="6"/>
  <c r="AE102" i="6"/>
  <c r="AB103" i="6"/>
  <c r="AC103" i="6"/>
  <c r="AD103" i="6"/>
  <c r="AE103" i="6"/>
  <c r="AB104" i="6"/>
  <c r="AC104" i="6"/>
  <c r="AD104" i="6"/>
  <c r="AE104" i="6"/>
  <c r="AB105" i="6"/>
  <c r="AC105" i="6"/>
  <c r="AD105" i="6"/>
  <c r="AE105" i="6"/>
  <c r="AB106" i="6"/>
  <c r="AC106" i="6"/>
  <c r="AD106" i="6"/>
  <c r="AE106" i="6"/>
  <c r="AB107" i="6"/>
  <c r="AC107" i="6"/>
  <c r="AD107" i="6"/>
  <c r="AE107" i="6"/>
  <c r="AB108" i="6"/>
  <c r="AC108" i="6"/>
  <c r="AD108" i="6"/>
  <c r="AE108" i="6"/>
  <c r="AB109" i="6"/>
  <c r="AC109" i="6"/>
  <c r="AD109" i="6"/>
  <c r="AE109" i="6"/>
  <c r="AB110" i="6"/>
  <c r="AC110" i="6"/>
  <c r="AD110" i="6"/>
  <c r="AE110" i="6"/>
  <c r="AB111" i="6"/>
  <c r="AC111" i="6"/>
  <c r="AD111" i="6"/>
  <c r="AE111" i="6"/>
  <c r="AB112" i="6"/>
  <c r="AC112" i="6"/>
  <c r="AD112" i="6"/>
  <c r="AE112" i="6"/>
  <c r="AB113" i="6"/>
  <c r="AC113" i="6"/>
  <c r="AD113" i="6"/>
  <c r="AE113" i="6"/>
  <c r="AB114" i="6"/>
  <c r="AC114" i="6"/>
  <c r="AD114" i="6"/>
  <c r="AE114" i="6"/>
  <c r="AB115" i="6"/>
  <c r="AC115" i="6"/>
  <c r="AD115" i="6"/>
  <c r="AE115" i="6"/>
  <c r="AB116" i="6"/>
  <c r="AC116" i="6"/>
  <c r="AD116" i="6"/>
  <c r="AE116" i="6"/>
  <c r="AB117" i="6"/>
  <c r="AC117" i="6"/>
  <c r="AD117" i="6"/>
  <c r="AE117" i="6"/>
  <c r="AB118" i="6"/>
  <c r="AC118" i="6"/>
  <c r="AD118" i="6"/>
  <c r="AE118" i="6"/>
  <c r="AB119" i="6"/>
  <c r="AC119" i="6"/>
  <c r="AD119" i="6"/>
  <c r="AE119" i="6"/>
  <c r="AB120" i="6"/>
  <c r="AC120" i="6"/>
  <c r="AD120" i="6"/>
  <c r="AE120" i="6"/>
  <c r="AB121" i="6"/>
  <c r="AC121" i="6"/>
  <c r="AD121" i="6"/>
  <c r="AE121" i="6"/>
  <c r="AB122" i="6"/>
  <c r="AC122" i="6"/>
  <c r="AD122" i="6"/>
  <c r="AE122" i="6"/>
  <c r="AB123" i="6"/>
  <c r="AC123" i="6"/>
  <c r="AD123" i="6"/>
  <c r="AE123" i="6"/>
  <c r="AB124" i="6"/>
  <c r="AC124" i="6"/>
  <c r="AD124" i="6"/>
  <c r="AE124" i="6"/>
  <c r="X4" i="6" l="1"/>
  <c r="O6" i="6"/>
  <c r="Z7" i="6"/>
  <c r="U11" i="6"/>
  <c r="X22" i="6"/>
  <c r="Z25" i="6"/>
  <c r="R57" i="6"/>
  <c r="U41" i="6"/>
  <c r="AA41" i="6" s="1"/>
  <c r="W41" i="6"/>
  <c r="D30" i="3"/>
  <c r="D31" i="3"/>
  <c r="D32" i="3"/>
  <c r="AB54" i="6"/>
  <c r="AC54" i="6"/>
  <c r="AD54" i="6"/>
  <c r="AE54" i="6"/>
  <c r="AA54" i="6" s="1"/>
  <c r="AB55" i="6"/>
  <c r="AC55" i="6"/>
  <c r="AD55" i="6"/>
  <c r="AE55" i="6"/>
  <c r="AA55" i="6" s="1"/>
  <c r="AB53" i="6"/>
  <c r="AB52" i="6"/>
  <c r="O5" i="6" l="1"/>
  <c r="Z6" i="6"/>
  <c r="U10" i="6"/>
  <c r="X21" i="6"/>
  <c r="Z24" i="6"/>
  <c r="R58" i="6"/>
  <c r="U40" i="6"/>
  <c r="AA40" i="6" s="1"/>
  <c r="W40" i="6"/>
  <c r="D29" i="3"/>
  <c r="D28" i="3"/>
  <c r="D3" i="3"/>
  <c r="AC52" i="6"/>
  <c r="AD52" i="6"/>
  <c r="AE52" i="6"/>
  <c r="AA52" i="6" s="1"/>
  <c r="AC53" i="6"/>
  <c r="AD53" i="6"/>
  <c r="AE53" i="6"/>
  <c r="AA53" i="6" s="1"/>
  <c r="Z5" i="6" l="1"/>
  <c r="O4" i="6"/>
  <c r="Z4" i="6" s="1"/>
  <c r="U9" i="6"/>
  <c r="X20" i="6"/>
  <c r="X19" i="6"/>
  <c r="Z23" i="6"/>
  <c r="R59" i="6"/>
  <c r="Z39" i="6"/>
  <c r="AA39" i="6" s="1"/>
  <c r="W39" i="6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45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H3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2" i="1"/>
  <c r="X18" i="6" l="1"/>
  <c r="Z22" i="6"/>
  <c r="R60" i="6"/>
  <c r="P60" i="6"/>
  <c r="Z38" i="6"/>
  <c r="W38" i="6"/>
  <c r="X17" i="6" l="1"/>
  <c r="Z21" i="6"/>
  <c r="W37" i="6"/>
  <c r="Z37" i="6"/>
  <c r="X16" i="6" l="1"/>
  <c r="Z20" i="6"/>
  <c r="W36" i="6"/>
  <c r="Z36" i="6"/>
  <c r="X15" i="6" l="1"/>
  <c r="Z19" i="6"/>
  <c r="Z35" i="6"/>
  <c r="W35" i="6"/>
  <c r="X14" i="6" l="1"/>
  <c r="Z18" i="6"/>
  <c r="Z34" i="6"/>
  <c r="W34" i="6"/>
  <c r="X13" i="6" l="1"/>
  <c r="Z17" i="6"/>
  <c r="Z33" i="6"/>
  <c r="W33" i="6"/>
  <c r="X12" i="6" l="1"/>
  <c r="Z16" i="6"/>
  <c r="Z32" i="6"/>
  <c r="W32" i="6"/>
  <c r="X11" i="6" l="1"/>
  <c r="Z15" i="6"/>
  <c r="Z31" i="6"/>
  <c r="W31" i="6"/>
  <c r="X10" i="6" l="1"/>
  <c r="Z14" i="6"/>
  <c r="Z30" i="6"/>
  <c r="W30" i="6"/>
  <c r="X9" i="6" l="1"/>
  <c r="Z13" i="6"/>
  <c r="W29" i="6"/>
  <c r="Z29" i="6"/>
  <c r="Z12" i="6" l="1"/>
  <c r="Z28" i="6"/>
  <c r="W28" i="6"/>
  <c r="Z9" i="6" l="1"/>
  <c r="Z10" i="6"/>
  <c r="Z11" i="6"/>
  <c r="Z27" i="6"/>
  <c r="W27" i="6"/>
  <c r="Z26" i="6" l="1"/>
  <c r="W26" i="6"/>
</calcChain>
</file>

<file path=xl/sharedStrings.xml><?xml version="1.0" encoding="utf-8"?>
<sst xmlns="http://schemas.openxmlformats.org/spreadsheetml/2006/main" count="78" uniqueCount="29">
  <si>
    <t>Total</t>
  </si>
  <si>
    <t>China Cases</t>
  </si>
  <si>
    <t>China Recovered</t>
  </si>
  <si>
    <t>China</t>
  </si>
  <si>
    <t>Italy</t>
  </si>
  <si>
    <t>S. Korea</t>
  </si>
  <si>
    <t>US</t>
  </si>
  <si>
    <t>Italy Rate of Change</t>
  </si>
  <si>
    <t>Skorea</t>
  </si>
  <si>
    <t>Death</t>
  </si>
  <si>
    <t>Recovered</t>
  </si>
  <si>
    <t>SK</t>
  </si>
  <si>
    <t>Daily Change</t>
  </si>
  <si>
    <t>115.242k</t>
  </si>
  <si>
    <t>245.646k</t>
  </si>
  <si>
    <t>245.213k</t>
  </si>
  <si>
    <t>110.574k</t>
  </si>
  <si>
    <t>216.515k</t>
  </si>
  <si>
    <t>105.792k</t>
  </si>
  <si>
    <t>188.172k</t>
  </si>
  <si>
    <t>101.739k</t>
  </si>
  <si>
    <t>163.807k</t>
  </si>
  <si>
    <t>140.886k</t>
  </si>
  <si>
    <t>121.478k</t>
  </si>
  <si>
    <t>101.657k</t>
  </si>
  <si>
    <t>Predicted Recovered</t>
  </si>
  <si>
    <t>Predicted Death</t>
  </si>
  <si>
    <t>Predicted Active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</si>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</sst>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43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/>
    <xf numFmtId="0" fontId="0" fillId="2" borderId="0" xfId="0" applyFill="1"/>
    <xf numFmtId="43" fontId="0" fillId="2" borderId="0" xfId="1" applyFont="1" applyFill="1"/>
    <xf numFmtId="43" fontId="0" fillId="2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3" fontId="0" fillId="3" borderId="0" xfId="1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styles" Target="styles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4.xml"/><Relationship Id="rId12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6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2.xml"/><Relationship Id="rId9" Type="http://schemas.openxmlformats.org/officeDocument/2006/relationships/chartsheet" Target="chartsheets/sheet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 sz="1800" b="1">
                <a:solidFill>
                  <a:srgbClr val="002060"/>
                </a:solidFill>
              </a:rPr>
              <a:t>COVID-19 Cases</a:t>
            </a:r>
          </a:p>
          <a:p>
            <a:pPr>
              <a:defRPr sz="1800" b="1">
                <a:solidFill>
                  <a:srgbClr val="002060"/>
                </a:solidFill>
              </a:defRPr>
            </a:pPr>
            <a:r>
              <a:rPr lang="en-US" sz="1800" b="0">
                <a:solidFill>
                  <a:srgbClr val="002060"/>
                </a:solidFill>
              </a:rPr>
              <a:t>(Daily Change)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17620094226288"/>
          <c:y val="0.12126830184523693"/>
          <c:w val="0.83908683913804905"/>
          <c:h val="0.69855790858846167"/>
        </c:manualLayout>
      </c:layout>
      <c:lineChart>
        <c:grouping val="standard"/>
        <c:varyColors val="0"/>
        <c:ser>
          <c:idx val="0"/>
          <c:order val="0"/>
          <c:tx>
            <c:v>China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'Sheet3 (2)'!$S$24:$S$85</c:f>
              <c:numCache>
                <c:formatCode>_(* #,##0_);_(* \(#,##0\);_(* "-"??_);_(@_)</c:formatCode>
                <c:ptCount val="62"/>
                <c:pt idx="0">
                  <c:v>61</c:v>
                </c:pt>
                <c:pt idx="1">
                  <c:v>60</c:v>
                </c:pt>
                <c:pt idx="2">
                  <c:v>59</c:v>
                </c:pt>
                <c:pt idx="3">
                  <c:v>58</c:v>
                </c:pt>
                <c:pt idx="4">
                  <c:v>57</c:v>
                </c:pt>
                <c:pt idx="5">
                  <c:v>56</c:v>
                </c:pt>
                <c:pt idx="6">
                  <c:v>55</c:v>
                </c:pt>
                <c:pt idx="7">
                  <c:v>54</c:v>
                </c:pt>
                <c:pt idx="8">
                  <c:v>53</c:v>
                </c:pt>
                <c:pt idx="9">
                  <c:v>52</c:v>
                </c:pt>
                <c:pt idx="10">
                  <c:v>51</c:v>
                </c:pt>
                <c:pt idx="11">
                  <c:v>50</c:v>
                </c:pt>
                <c:pt idx="12">
                  <c:v>49</c:v>
                </c:pt>
                <c:pt idx="13">
                  <c:v>48</c:v>
                </c:pt>
                <c:pt idx="14">
                  <c:v>47</c:v>
                </c:pt>
                <c:pt idx="15">
                  <c:v>46</c:v>
                </c:pt>
                <c:pt idx="16">
                  <c:v>45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39</c:v>
                </c:pt>
                <c:pt idx="23">
                  <c:v>38</c:v>
                </c:pt>
                <c:pt idx="24">
                  <c:v>37</c:v>
                </c:pt>
                <c:pt idx="25">
                  <c:v>36</c:v>
                </c:pt>
                <c:pt idx="26">
                  <c:v>35</c:v>
                </c:pt>
                <c:pt idx="27">
                  <c:v>34</c:v>
                </c:pt>
                <c:pt idx="28">
                  <c:v>33</c:v>
                </c:pt>
                <c:pt idx="29">
                  <c:v>32</c:v>
                </c:pt>
                <c:pt idx="30">
                  <c:v>31</c:v>
                </c:pt>
                <c:pt idx="31">
                  <c:v>30</c:v>
                </c:pt>
                <c:pt idx="32">
                  <c:v>29</c:v>
                </c:pt>
                <c:pt idx="33">
                  <c:v>28</c:v>
                </c:pt>
                <c:pt idx="34">
                  <c:v>27</c:v>
                </c:pt>
                <c:pt idx="35">
                  <c:v>26</c:v>
                </c:pt>
                <c:pt idx="36">
                  <c:v>25</c:v>
                </c:pt>
                <c:pt idx="37">
                  <c:v>24</c:v>
                </c:pt>
                <c:pt idx="38">
                  <c:v>23</c:v>
                </c:pt>
                <c:pt idx="39">
                  <c:v>22</c:v>
                </c:pt>
                <c:pt idx="40">
                  <c:v>21</c:v>
                </c:pt>
                <c:pt idx="41">
                  <c:v>20</c:v>
                </c:pt>
                <c:pt idx="42">
                  <c:v>19</c:v>
                </c:pt>
                <c:pt idx="43">
                  <c:v>18</c:v>
                </c:pt>
                <c:pt idx="44">
                  <c:v>17</c:v>
                </c:pt>
                <c:pt idx="45">
                  <c:v>16</c:v>
                </c:pt>
                <c:pt idx="46">
                  <c:v>15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10</c:v>
                </c:pt>
                <c:pt idx="52">
                  <c:v>9</c:v>
                </c:pt>
                <c:pt idx="53">
                  <c:v>8</c:v>
                </c:pt>
                <c:pt idx="54">
                  <c:v>7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</c:numCache>
            </c:numRef>
          </c:cat>
          <c:val>
            <c:numRef>
              <c:f>'Sheet3 (2)'!$T$24:$T$85</c:f>
              <c:numCache>
                <c:formatCode>_(* #,##0_);_(* \(#,##0\);_(* "-"??_);_(@_)</c:formatCode>
                <c:ptCount val="62"/>
                <c:pt idx="0">
                  <c:v>63</c:v>
                </c:pt>
                <c:pt idx="1">
                  <c:v>130</c:v>
                </c:pt>
                <c:pt idx="2">
                  <c:v>55</c:v>
                </c:pt>
                <c:pt idx="3">
                  <c:v>94</c:v>
                </c:pt>
                <c:pt idx="4">
                  <c:v>54</c:v>
                </c:pt>
                <c:pt idx="5">
                  <c:v>44</c:v>
                </c:pt>
                <c:pt idx="6">
                  <c:v>25</c:v>
                </c:pt>
                <c:pt idx="7">
                  <c:v>30</c:v>
                </c:pt>
                <c:pt idx="8">
                  <c:v>26</c:v>
                </c:pt>
                <c:pt idx="9">
                  <c:v>32</c:v>
                </c:pt>
                <c:pt idx="10">
                  <c:v>13</c:v>
                </c:pt>
                <c:pt idx="11">
                  <c:v>11</c:v>
                </c:pt>
                <c:pt idx="12">
                  <c:v>34</c:v>
                </c:pt>
                <c:pt idx="13">
                  <c:v>27</c:v>
                </c:pt>
                <c:pt idx="14">
                  <c:v>37</c:v>
                </c:pt>
                <c:pt idx="15">
                  <c:v>53</c:v>
                </c:pt>
                <c:pt idx="16">
                  <c:v>80</c:v>
                </c:pt>
                <c:pt idx="17">
                  <c:v>153</c:v>
                </c:pt>
                <c:pt idx="18">
                  <c:v>151</c:v>
                </c:pt>
                <c:pt idx="19">
                  <c:v>125</c:v>
                </c:pt>
                <c:pt idx="20">
                  <c:v>125</c:v>
                </c:pt>
                <c:pt idx="21">
                  <c:v>204</c:v>
                </c:pt>
                <c:pt idx="22">
                  <c:v>576</c:v>
                </c:pt>
                <c:pt idx="23">
                  <c:v>428</c:v>
                </c:pt>
                <c:pt idx="24">
                  <c:v>328</c:v>
                </c:pt>
                <c:pt idx="25">
                  <c:v>434</c:v>
                </c:pt>
                <c:pt idx="26">
                  <c:v>412</c:v>
                </c:pt>
                <c:pt idx="27">
                  <c:v>513</c:v>
                </c:pt>
                <c:pt idx="28">
                  <c:v>219</c:v>
                </c:pt>
                <c:pt idx="29">
                  <c:v>21</c:v>
                </c:pt>
                <c:pt idx="30">
                  <c:v>1451</c:v>
                </c:pt>
                <c:pt idx="31">
                  <c:v>473</c:v>
                </c:pt>
                <c:pt idx="32">
                  <c:v>458</c:v>
                </c:pt>
                <c:pt idx="33">
                  <c:v>408</c:v>
                </c:pt>
                <c:pt idx="34">
                  <c:v>1777</c:v>
                </c:pt>
                <c:pt idx="35">
                  <c:v>1921</c:v>
                </c:pt>
                <c:pt idx="36">
                  <c:v>2100</c:v>
                </c:pt>
                <c:pt idx="37">
                  <c:v>2055</c:v>
                </c:pt>
                <c:pt idx="38">
                  <c:v>6463</c:v>
                </c:pt>
                <c:pt idx="39">
                  <c:v>15136</c:v>
                </c:pt>
                <c:pt idx="40">
                  <c:v>373</c:v>
                </c:pt>
                <c:pt idx="41">
                  <c:v>2032</c:v>
                </c:pt>
                <c:pt idx="42">
                  <c:v>2525</c:v>
                </c:pt>
                <c:pt idx="43">
                  <c:v>3015</c:v>
                </c:pt>
                <c:pt idx="44">
                  <c:v>2704</c:v>
                </c:pt>
                <c:pt idx="45">
                  <c:v>3523</c:v>
                </c:pt>
                <c:pt idx="46">
                  <c:v>3147</c:v>
                </c:pt>
                <c:pt idx="47">
                  <c:v>3733</c:v>
                </c:pt>
                <c:pt idx="48">
                  <c:v>3991</c:v>
                </c:pt>
                <c:pt idx="49">
                  <c:v>3086</c:v>
                </c:pt>
                <c:pt idx="50">
                  <c:v>4739</c:v>
                </c:pt>
                <c:pt idx="51">
                  <c:v>2089</c:v>
                </c:pt>
                <c:pt idx="52">
                  <c:v>1661</c:v>
                </c:pt>
                <c:pt idx="53">
                  <c:v>2054</c:v>
                </c:pt>
                <c:pt idx="54">
                  <c:v>578</c:v>
                </c:pt>
                <c:pt idx="55">
                  <c:v>2632</c:v>
                </c:pt>
                <c:pt idx="56">
                  <c:v>802</c:v>
                </c:pt>
                <c:pt idx="57">
                  <c:v>669</c:v>
                </c:pt>
                <c:pt idx="58">
                  <c:v>486</c:v>
                </c:pt>
                <c:pt idx="59">
                  <c:v>277</c:v>
                </c:pt>
                <c:pt idx="60">
                  <c:v>95</c:v>
                </c:pt>
                <c:pt idx="61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10-4A13-849F-18948A778600}"/>
            </c:ext>
          </c:extLst>
        </c:ser>
        <c:ser>
          <c:idx val="1"/>
          <c:order val="1"/>
          <c:tx>
            <c:v>Italy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'Sheet3 (2)'!$S$24:$S$85</c:f>
              <c:numCache>
                <c:formatCode>_(* #,##0_);_(* \(#,##0\);_(* "-"??_);_(@_)</c:formatCode>
                <c:ptCount val="62"/>
                <c:pt idx="0">
                  <c:v>61</c:v>
                </c:pt>
                <c:pt idx="1">
                  <c:v>60</c:v>
                </c:pt>
                <c:pt idx="2">
                  <c:v>59</c:v>
                </c:pt>
                <c:pt idx="3">
                  <c:v>58</c:v>
                </c:pt>
                <c:pt idx="4">
                  <c:v>57</c:v>
                </c:pt>
                <c:pt idx="5">
                  <c:v>56</c:v>
                </c:pt>
                <c:pt idx="6">
                  <c:v>55</c:v>
                </c:pt>
                <c:pt idx="7">
                  <c:v>54</c:v>
                </c:pt>
                <c:pt idx="8">
                  <c:v>53</c:v>
                </c:pt>
                <c:pt idx="9">
                  <c:v>52</c:v>
                </c:pt>
                <c:pt idx="10">
                  <c:v>51</c:v>
                </c:pt>
                <c:pt idx="11">
                  <c:v>50</c:v>
                </c:pt>
                <c:pt idx="12">
                  <c:v>49</c:v>
                </c:pt>
                <c:pt idx="13">
                  <c:v>48</c:v>
                </c:pt>
                <c:pt idx="14">
                  <c:v>47</c:v>
                </c:pt>
                <c:pt idx="15">
                  <c:v>46</c:v>
                </c:pt>
                <c:pt idx="16">
                  <c:v>45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39</c:v>
                </c:pt>
                <c:pt idx="23">
                  <c:v>38</c:v>
                </c:pt>
                <c:pt idx="24">
                  <c:v>37</c:v>
                </c:pt>
                <c:pt idx="25">
                  <c:v>36</c:v>
                </c:pt>
                <c:pt idx="26">
                  <c:v>35</c:v>
                </c:pt>
                <c:pt idx="27">
                  <c:v>34</c:v>
                </c:pt>
                <c:pt idx="28">
                  <c:v>33</c:v>
                </c:pt>
                <c:pt idx="29">
                  <c:v>32</c:v>
                </c:pt>
                <c:pt idx="30">
                  <c:v>31</c:v>
                </c:pt>
                <c:pt idx="31">
                  <c:v>30</c:v>
                </c:pt>
                <c:pt idx="32">
                  <c:v>29</c:v>
                </c:pt>
                <c:pt idx="33">
                  <c:v>28</c:v>
                </c:pt>
                <c:pt idx="34">
                  <c:v>27</c:v>
                </c:pt>
                <c:pt idx="35">
                  <c:v>26</c:v>
                </c:pt>
                <c:pt idx="36">
                  <c:v>25</c:v>
                </c:pt>
                <c:pt idx="37">
                  <c:v>24</c:v>
                </c:pt>
                <c:pt idx="38">
                  <c:v>23</c:v>
                </c:pt>
                <c:pt idx="39">
                  <c:v>22</c:v>
                </c:pt>
                <c:pt idx="40">
                  <c:v>21</c:v>
                </c:pt>
                <c:pt idx="41">
                  <c:v>20</c:v>
                </c:pt>
                <c:pt idx="42">
                  <c:v>19</c:v>
                </c:pt>
                <c:pt idx="43">
                  <c:v>18</c:v>
                </c:pt>
                <c:pt idx="44">
                  <c:v>17</c:v>
                </c:pt>
                <c:pt idx="45">
                  <c:v>16</c:v>
                </c:pt>
                <c:pt idx="46">
                  <c:v>15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10</c:v>
                </c:pt>
                <c:pt idx="52">
                  <c:v>9</c:v>
                </c:pt>
                <c:pt idx="53">
                  <c:v>8</c:v>
                </c:pt>
                <c:pt idx="54">
                  <c:v>7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</c:numCache>
            </c:numRef>
          </c:cat>
          <c:val>
            <c:numRef>
              <c:f>'Sheet3 (2)'!$U$24:$U$85</c:f>
              <c:numCache>
                <c:formatCode>_(* #,##0_);_(* \(#,##0\);_(* "-"??_);_(@_)</c:formatCode>
                <c:ptCount val="62"/>
                <c:pt idx="32">
                  <c:v>3626</c:v>
                </c:pt>
                <c:pt idx="33">
                  <c:v>4316</c:v>
                </c:pt>
                <c:pt idx="34">
                  <c:v>4805</c:v>
                </c:pt>
                <c:pt idx="35">
                  <c:v>4585</c:v>
                </c:pt>
                <c:pt idx="36">
                  <c:v>4668</c:v>
                </c:pt>
                <c:pt idx="37">
                  <c:v>4782</c:v>
                </c:pt>
                <c:pt idx="38">
                  <c:v>4053</c:v>
                </c:pt>
                <c:pt idx="39">
                  <c:v>4050</c:v>
                </c:pt>
                <c:pt idx="40">
                  <c:v>5217</c:v>
                </c:pt>
                <c:pt idx="41">
                  <c:v>5974</c:v>
                </c:pt>
                <c:pt idx="42">
                  <c:v>5959</c:v>
                </c:pt>
                <c:pt idx="43">
                  <c:v>6153</c:v>
                </c:pt>
                <c:pt idx="44">
                  <c:v>5210</c:v>
                </c:pt>
                <c:pt idx="45">
                  <c:v>5249</c:v>
                </c:pt>
                <c:pt idx="46">
                  <c:v>4789</c:v>
                </c:pt>
                <c:pt idx="47">
                  <c:v>4789</c:v>
                </c:pt>
                <c:pt idx="48">
                  <c:v>5560</c:v>
                </c:pt>
                <c:pt idx="49">
                  <c:v>6557</c:v>
                </c:pt>
                <c:pt idx="50">
                  <c:v>5986</c:v>
                </c:pt>
                <c:pt idx="51">
                  <c:v>5322</c:v>
                </c:pt>
                <c:pt idx="52">
                  <c:v>4207</c:v>
                </c:pt>
                <c:pt idx="53">
                  <c:v>3526</c:v>
                </c:pt>
                <c:pt idx="54">
                  <c:v>3233</c:v>
                </c:pt>
                <c:pt idx="55">
                  <c:v>3590</c:v>
                </c:pt>
                <c:pt idx="56">
                  <c:v>3497</c:v>
                </c:pt>
                <c:pt idx="57">
                  <c:v>2547</c:v>
                </c:pt>
                <c:pt idx="58">
                  <c:v>2651</c:v>
                </c:pt>
                <c:pt idx="59">
                  <c:v>2313</c:v>
                </c:pt>
                <c:pt idx="60">
                  <c:v>977</c:v>
                </c:pt>
                <c:pt idx="61">
                  <c:v>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10-4A13-849F-18948A778600}"/>
            </c:ext>
          </c:extLst>
        </c:ser>
        <c:ser>
          <c:idx val="2"/>
          <c:order val="2"/>
          <c:tx>
            <c:v>S. Korea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'Sheet3 (2)'!$S$24:$S$85</c:f>
              <c:numCache>
                <c:formatCode>_(* #,##0_);_(* \(#,##0\);_(* "-"??_);_(@_)</c:formatCode>
                <c:ptCount val="62"/>
                <c:pt idx="0">
                  <c:v>61</c:v>
                </c:pt>
                <c:pt idx="1">
                  <c:v>60</c:v>
                </c:pt>
                <c:pt idx="2">
                  <c:v>59</c:v>
                </c:pt>
                <c:pt idx="3">
                  <c:v>58</c:v>
                </c:pt>
                <c:pt idx="4">
                  <c:v>57</c:v>
                </c:pt>
                <c:pt idx="5">
                  <c:v>56</c:v>
                </c:pt>
                <c:pt idx="6">
                  <c:v>55</c:v>
                </c:pt>
                <c:pt idx="7">
                  <c:v>54</c:v>
                </c:pt>
                <c:pt idx="8">
                  <c:v>53</c:v>
                </c:pt>
                <c:pt idx="9">
                  <c:v>52</c:v>
                </c:pt>
                <c:pt idx="10">
                  <c:v>51</c:v>
                </c:pt>
                <c:pt idx="11">
                  <c:v>50</c:v>
                </c:pt>
                <c:pt idx="12">
                  <c:v>49</c:v>
                </c:pt>
                <c:pt idx="13">
                  <c:v>48</c:v>
                </c:pt>
                <c:pt idx="14">
                  <c:v>47</c:v>
                </c:pt>
                <c:pt idx="15">
                  <c:v>46</c:v>
                </c:pt>
                <c:pt idx="16">
                  <c:v>45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39</c:v>
                </c:pt>
                <c:pt idx="23">
                  <c:v>38</c:v>
                </c:pt>
                <c:pt idx="24">
                  <c:v>37</c:v>
                </c:pt>
                <c:pt idx="25">
                  <c:v>36</c:v>
                </c:pt>
                <c:pt idx="26">
                  <c:v>35</c:v>
                </c:pt>
                <c:pt idx="27">
                  <c:v>34</c:v>
                </c:pt>
                <c:pt idx="28">
                  <c:v>33</c:v>
                </c:pt>
                <c:pt idx="29">
                  <c:v>32</c:v>
                </c:pt>
                <c:pt idx="30">
                  <c:v>31</c:v>
                </c:pt>
                <c:pt idx="31">
                  <c:v>30</c:v>
                </c:pt>
                <c:pt idx="32">
                  <c:v>29</c:v>
                </c:pt>
                <c:pt idx="33">
                  <c:v>28</c:v>
                </c:pt>
                <c:pt idx="34">
                  <c:v>27</c:v>
                </c:pt>
                <c:pt idx="35">
                  <c:v>26</c:v>
                </c:pt>
                <c:pt idx="36">
                  <c:v>25</c:v>
                </c:pt>
                <c:pt idx="37">
                  <c:v>24</c:v>
                </c:pt>
                <c:pt idx="38">
                  <c:v>23</c:v>
                </c:pt>
                <c:pt idx="39">
                  <c:v>22</c:v>
                </c:pt>
                <c:pt idx="40">
                  <c:v>21</c:v>
                </c:pt>
                <c:pt idx="41">
                  <c:v>20</c:v>
                </c:pt>
                <c:pt idx="42">
                  <c:v>19</c:v>
                </c:pt>
                <c:pt idx="43">
                  <c:v>18</c:v>
                </c:pt>
                <c:pt idx="44">
                  <c:v>17</c:v>
                </c:pt>
                <c:pt idx="45">
                  <c:v>16</c:v>
                </c:pt>
                <c:pt idx="46">
                  <c:v>15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10</c:v>
                </c:pt>
                <c:pt idx="52">
                  <c:v>9</c:v>
                </c:pt>
                <c:pt idx="53">
                  <c:v>8</c:v>
                </c:pt>
                <c:pt idx="54">
                  <c:v>7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</c:numCache>
            </c:numRef>
          </c:cat>
          <c:val>
            <c:numRef>
              <c:f>'Sheet3 (2)'!$V$24:$V$85</c:f>
              <c:numCache>
                <c:formatCode>_(* #,##0_);_(* \(#,##0\);_(* "-"??_);_(@_)</c:formatCode>
                <c:ptCount val="62"/>
                <c:pt idx="16">
                  <c:v>53</c:v>
                </c:pt>
                <c:pt idx="17">
                  <c:v>47</c:v>
                </c:pt>
                <c:pt idx="18">
                  <c:v>47</c:v>
                </c:pt>
                <c:pt idx="19">
                  <c:v>81</c:v>
                </c:pt>
                <c:pt idx="20">
                  <c:v>94</c:v>
                </c:pt>
                <c:pt idx="21">
                  <c:v>86</c:v>
                </c:pt>
                <c:pt idx="22">
                  <c:v>89</c:v>
                </c:pt>
                <c:pt idx="23">
                  <c:v>101</c:v>
                </c:pt>
                <c:pt idx="24">
                  <c:v>125</c:v>
                </c:pt>
                <c:pt idx="25">
                  <c:v>78</c:v>
                </c:pt>
                <c:pt idx="26">
                  <c:v>105</c:v>
                </c:pt>
                <c:pt idx="27">
                  <c:v>146</c:v>
                </c:pt>
                <c:pt idx="28">
                  <c:v>195</c:v>
                </c:pt>
                <c:pt idx="29">
                  <c:v>100</c:v>
                </c:pt>
                <c:pt idx="30">
                  <c:v>104</c:v>
                </c:pt>
                <c:pt idx="31">
                  <c:v>100</c:v>
                </c:pt>
                <c:pt idx="32">
                  <c:v>76</c:v>
                </c:pt>
                <c:pt idx="33">
                  <c:v>64</c:v>
                </c:pt>
                <c:pt idx="34">
                  <c:v>98</c:v>
                </c:pt>
                <c:pt idx="35">
                  <c:v>234</c:v>
                </c:pt>
                <c:pt idx="36">
                  <c:v>0</c:v>
                </c:pt>
                <c:pt idx="37">
                  <c:v>152</c:v>
                </c:pt>
                <c:pt idx="38">
                  <c:v>93</c:v>
                </c:pt>
                <c:pt idx="39">
                  <c:v>158</c:v>
                </c:pt>
                <c:pt idx="40">
                  <c:v>76</c:v>
                </c:pt>
                <c:pt idx="41">
                  <c:v>0</c:v>
                </c:pt>
                <c:pt idx="42">
                  <c:v>107</c:v>
                </c:pt>
                <c:pt idx="43">
                  <c:v>110</c:v>
                </c:pt>
                <c:pt idx="44">
                  <c:v>114</c:v>
                </c:pt>
                <c:pt idx="45">
                  <c:v>242</c:v>
                </c:pt>
                <c:pt idx="46">
                  <c:v>131</c:v>
                </c:pt>
                <c:pt idx="47">
                  <c:v>341</c:v>
                </c:pt>
                <c:pt idx="48">
                  <c:v>274</c:v>
                </c:pt>
                <c:pt idx="49">
                  <c:v>483</c:v>
                </c:pt>
                <c:pt idx="50">
                  <c:v>518</c:v>
                </c:pt>
                <c:pt idx="51">
                  <c:v>438</c:v>
                </c:pt>
                <c:pt idx="52">
                  <c:v>516</c:v>
                </c:pt>
                <c:pt idx="53">
                  <c:v>600</c:v>
                </c:pt>
                <c:pt idx="54">
                  <c:v>686</c:v>
                </c:pt>
                <c:pt idx="55">
                  <c:v>1189</c:v>
                </c:pt>
                <c:pt idx="56">
                  <c:v>571</c:v>
                </c:pt>
                <c:pt idx="57">
                  <c:v>171</c:v>
                </c:pt>
                <c:pt idx="58">
                  <c:v>449</c:v>
                </c:pt>
                <c:pt idx="59">
                  <c:v>253</c:v>
                </c:pt>
                <c:pt idx="60">
                  <c:v>130</c:v>
                </c:pt>
                <c:pt idx="61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10-4A13-849F-18948A778600}"/>
            </c:ext>
          </c:extLst>
        </c:ser>
        <c:ser>
          <c:idx val="3"/>
          <c:order val="3"/>
          <c:tx>
            <c:v>US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'Sheet3 (2)'!$S$24:$S$85</c:f>
              <c:numCache>
                <c:formatCode>_(* #,##0_);_(* \(#,##0\);_(* "-"??_);_(@_)</c:formatCode>
                <c:ptCount val="62"/>
                <c:pt idx="0">
                  <c:v>61</c:v>
                </c:pt>
                <c:pt idx="1">
                  <c:v>60</c:v>
                </c:pt>
                <c:pt idx="2">
                  <c:v>59</c:v>
                </c:pt>
                <c:pt idx="3">
                  <c:v>58</c:v>
                </c:pt>
                <c:pt idx="4">
                  <c:v>57</c:v>
                </c:pt>
                <c:pt idx="5">
                  <c:v>56</c:v>
                </c:pt>
                <c:pt idx="6">
                  <c:v>55</c:v>
                </c:pt>
                <c:pt idx="7">
                  <c:v>54</c:v>
                </c:pt>
                <c:pt idx="8">
                  <c:v>53</c:v>
                </c:pt>
                <c:pt idx="9">
                  <c:v>52</c:v>
                </c:pt>
                <c:pt idx="10">
                  <c:v>51</c:v>
                </c:pt>
                <c:pt idx="11">
                  <c:v>50</c:v>
                </c:pt>
                <c:pt idx="12">
                  <c:v>49</c:v>
                </c:pt>
                <c:pt idx="13">
                  <c:v>48</c:v>
                </c:pt>
                <c:pt idx="14">
                  <c:v>47</c:v>
                </c:pt>
                <c:pt idx="15">
                  <c:v>46</c:v>
                </c:pt>
                <c:pt idx="16">
                  <c:v>45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39</c:v>
                </c:pt>
                <c:pt idx="23">
                  <c:v>38</c:v>
                </c:pt>
                <c:pt idx="24">
                  <c:v>37</c:v>
                </c:pt>
                <c:pt idx="25">
                  <c:v>36</c:v>
                </c:pt>
                <c:pt idx="26">
                  <c:v>35</c:v>
                </c:pt>
                <c:pt idx="27">
                  <c:v>34</c:v>
                </c:pt>
                <c:pt idx="28">
                  <c:v>33</c:v>
                </c:pt>
                <c:pt idx="29">
                  <c:v>32</c:v>
                </c:pt>
                <c:pt idx="30">
                  <c:v>31</c:v>
                </c:pt>
                <c:pt idx="31">
                  <c:v>30</c:v>
                </c:pt>
                <c:pt idx="32">
                  <c:v>29</c:v>
                </c:pt>
                <c:pt idx="33">
                  <c:v>28</c:v>
                </c:pt>
                <c:pt idx="34">
                  <c:v>27</c:v>
                </c:pt>
                <c:pt idx="35">
                  <c:v>26</c:v>
                </c:pt>
                <c:pt idx="36">
                  <c:v>25</c:v>
                </c:pt>
                <c:pt idx="37">
                  <c:v>24</c:v>
                </c:pt>
                <c:pt idx="38">
                  <c:v>23</c:v>
                </c:pt>
                <c:pt idx="39">
                  <c:v>22</c:v>
                </c:pt>
                <c:pt idx="40">
                  <c:v>21</c:v>
                </c:pt>
                <c:pt idx="41">
                  <c:v>20</c:v>
                </c:pt>
                <c:pt idx="42">
                  <c:v>19</c:v>
                </c:pt>
                <c:pt idx="43">
                  <c:v>18</c:v>
                </c:pt>
                <c:pt idx="44">
                  <c:v>17</c:v>
                </c:pt>
                <c:pt idx="45">
                  <c:v>16</c:v>
                </c:pt>
                <c:pt idx="46">
                  <c:v>15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10</c:v>
                </c:pt>
                <c:pt idx="52">
                  <c:v>9</c:v>
                </c:pt>
                <c:pt idx="53">
                  <c:v>8</c:v>
                </c:pt>
                <c:pt idx="54">
                  <c:v>7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</c:numCache>
            </c:numRef>
          </c:cat>
          <c:val>
            <c:numRef>
              <c:f>'Sheet3 (2)'!$W$24:$W$85</c:f>
              <c:numCache>
                <c:formatCode>_(* #,##0_);_(* \(#,##0\);_(* "-"??_);_(@_)</c:formatCode>
                <c:ptCount val="62"/>
                <c:pt idx="41">
                  <c:v>30885</c:v>
                </c:pt>
                <c:pt idx="42">
                  <c:v>30561</c:v>
                </c:pt>
                <c:pt idx="43">
                  <c:v>25559</c:v>
                </c:pt>
                <c:pt idx="44">
                  <c:v>34123</c:v>
                </c:pt>
                <c:pt idx="45">
                  <c:v>32740</c:v>
                </c:pt>
                <c:pt idx="46">
                  <c:v>28698</c:v>
                </c:pt>
                <c:pt idx="47">
                  <c:v>28343</c:v>
                </c:pt>
                <c:pt idx="48">
                  <c:v>24365</c:v>
                </c:pt>
                <c:pt idx="49">
                  <c:v>22921</c:v>
                </c:pt>
                <c:pt idx="50">
                  <c:v>19408</c:v>
                </c:pt>
                <c:pt idx="51">
                  <c:v>19821</c:v>
                </c:pt>
                <c:pt idx="52">
                  <c:v>19632</c:v>
                </c:pt>
                <c:pt idx="53">
                  <c:v>16247</c:v>
                </c:pt>
                <c:pt idx="54">
                  <c:v>13091</c:v>
                </c:pt>
                <c:pt idx="55">
                  <c:v>8840</c:v>
                </c:pt>
                <c:pt idx="56">
                  <c:v>9839</c:v>
                </c:pt>
                <c:pt idx="57">
                  <c:v>9572</c:v>
                </c:pt>
                <c:pt idx="58">
                  <c:v>7787</c:v>
                </c:pt>
                <c:pt idx="59">
                  <c:v>7900</c:v>
                </c:pt>
                <c:pt idx="60">
                  <c:v>5348</c:v>
                </c:pt>
                <c:pt idx="61">
                  <c:v>3954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10-4A13-849F-18948A778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960623"/>
        <c:axId val="1242107215"/>
      </c:lineChart>
      <c:catAx>
        <c:axId val="636960623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0206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 sz="1600">
                    <a:solidFill>
                      <a:srgbClr val="002060"/>
                    </a:solidFill>
                  </a:rPr>
                  <a:t>Days Since Social Distancing Began</a:t>
                </a:r>
              </a:p>
            </c:rich>
          </c:tx>
          <c:layout>
            <c:manualLayout>
              <c:xMode val="edge"/>
              <c:yMode val="edge"/>
              <c:x val="0.36273672366971743"/>
              <c:y val="0.881089392314937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rgbClr val="00206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rgbClr val="00206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242107215"/>
        <c:crossesAt val="0"/>
        <c:auto val="1"/>
        <c:lblAlgn val="ctr"/>
        <c:lblOffset val="100"/>
        <c:noMultiLvlLbl val="0"/>
      </c:catAx>
      <c:valAx>
        <c:axId val="124210721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0206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 sz="1600">
                    <a:solidFill>
                      <a:srgbClr val="002060"/>
                    </a:solidFill>
                  </a:rPr>
                  <a:t>New Cases</a:t>
                </a:r>
              </a:p>
            </c:rich>
          </c:tx>
          <c:layout>
            <c:manualLayout>
              <c:xMode val="edge"/>
              <c:yMode val="edge"/>
              <c:x val="6.5728648223707794E-3"/>
              <c:y val="0.41063954579467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rgbClr val="00206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rgbClr val="00206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636960623"/>
        <c:crossesAt val="0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125360545648817"/>
          <c:y val="0.93830157350699883"/>
          <c:w val="0.42132377229939083"/>
          <c:h val="4.95897593092529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rgbClr val="00206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rgbClr val="00206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 sz="1800">
                <a:latin typeface="Cambria" panose="02040503050406030204" pitchFamily="18" charset="0"/>
                <a:ea typeface="Cambria" panose="02040503050406030204" pitchFamily="18" charset="0"/>
              </a:rPr>
              <a:t>COVID-19 Timeline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rgbClr val="00206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45409467287461"/>
          <c:y val="9.5032856280449468E-2"/>
          <c:w val="0.80793158905823526"/>
          <c:h val="0.75065012578235579"/>
        </c:manualLayout>
      </c:layout>
      <c:barChart>
        <c:barDir val="col"/>
        <c:grouping val="clustered"/>
        <c:varyColors val="0"/>
        <c:ser>
          <c:idx val="2"/>
          <c:order val="2"/>
          <c:tx>
            <c:v>US</c:v>
          </c:tx>
          <c:spPr>
            <a:solidFill>
              <a:srgbClr val="002060">
                <a:alpha val="75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'Sheet3 (2)'!$K$9:$K$98</c:f>
              <c:numCache>
                <c:formatCode>_(* #,##0_);_(* \(#,##0\);_(* "-"??_);_(@_)</c:formatCode>
                <c:ptCount val="90"/>
                <c:pt idx="0">
                  <c:v>399081</c:v>
                </c:pt>
                <c:pt idx="1">
                  <c:v>368196</c:v>
                </c:pt>
                <c:pt idx="2">
                  <c:v>337635</c:v>
                </c:pt>
                <c:pt idx="3">
                  <c:v>312076</c:v>
                </c:pt>
                <c:pt idx="4">
                  <c:v>277953</c:v>
                </c:pt>
                <c:pt idx="5">
                  <c:v>245213</c:v>
                </c:pt>
                <c:pt idx="6">
                  <c:v>216515</c:v>
                </c:pt>
                <c:pt idx="7">
                  <c:v>188172</c:v>
                </c:pt>
                <c:pt idx="8">
                  <c:v>163807</c:v>
                </c:pt>
                <c:pt idx="9">
                  <c:v>140886</c:v>
                </c:pt>
                <c:pt idx="10">
                  <c:v>121478</c:v>
                </c:pt>
                <c:pt idx="11">
                  <c:v>101657</c:v>
                </c:pt>
                <c:pt idx="12">
                  <c:v>82025</c:v>
                </c:pt>
                <c:pt idx="13">
                  <c:v>65778</c:v>
                </c:pt>
                <c:pt idx="14">
                  <c:v>52687</c:v>
                </c:pt>
                <c:pt idx="15">
                  <c:v>43847</c:v>
                </c:pt>
                <c:pt idx="16">
                  <c:v>33276</c:v>
                </c:pt>
                <c:pt idx="17">
                  <c:v>25489</c:v>
                </c:pt>
                <c:pt idx="18">
                  <c:v>17589</c:v>
                </c:pt>
                <c:pt idx="19">
                  <c:v>12241</c:v>
                </c:pt>
                <c:pt idx="20">
                  <c:v>8287</c:v>
                </c:pt>
                <c:pt idx="21">
                  <c:v>5837</c:v>
                </c:pt>
                <c:pt idx="22">
                  <c:v>3487</c:v>
                </c:pt>
                <c:pt idx="23">
                  <c:v>3037</c:v>
                </c:pt>
                <c:pt idx="24">
                  <c:v>2637</c:v>
                </c:pt>
                <c:pt idx="25">
                  <c:v>2117</c:v>
                </c:pt>
                <c:pt idx="26">
                  <c:v>1607</c:v>
                </c:pt>
                <c:pt idx="27">
                  <c:v>1222</c:v>
                </c:pt>
                <c:pt idx="28">
                  <c:v>941</c:v>
                </c:pt>
                <c:pt idx="29">
                  <c:v>640</c:v>
                </c:pt>
                <c:pt idx="30">
                  <c:v>496</c:v>
                </c:pt>
                <c:pt idx="31">
                  <c:v>345</c:v>
                </c:pt>
                <c:pt idx="32">
                  <c:v>254</c:v>
                </c:pt>
                <c:pt idx="33">
                  <c:v>126</c:v>
                </c:pt>
                <c:pt idx="34">
                  <c:v>126</c:v>
                </c:pt>
                <c:pt idx="35">
                  <c:v>106</c:v>
                </c:pt>
                <c:pt idx="36">
                  <c:v>100</c:v>
                </c:pt>
                <c:pt idx="37">
                  <c:v>69</c:v>
                </c:pt>
                <c:pt idx="38">
                  <c:v>62</c:v>
                </c:pt>
                <c:pt idx="39">
                  <c:v>62</c:v>
                </c:pt>
                <c:pt idx="40">
                  <c:v>60</c:v>
                </c:pt>
                <c:pt idx="41">
                  <c:v>60</c:v>
                </c:pt>
                <c:pt idx="42">
                  <c:v>57</c:v>
                </c:pt>
                <c:pt idx="43">
                  <c:v>53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14</c:v>
                </c:pt>
                <c:pt idx="56">
                  <c:v>13</c:v>
                </c:pt>
                <c:pt idx="57">
                  <c:v>13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8</c:v>
                </c:pt>
                <c:pt idx="67">
                  <c:v>7</c:v>
                </c:pt>
                <c:pt idx="68">
                  <c:v>6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E8-46C4-8577-5BBE75236BC6}"/>
            </c:ext>
          </c:extLst>
        </c:ser>
        <c:ser>
          <c:idx val="3"/>
          <c:order val="3"/>
          <c:tx>
            <c:v>South Korea</c:v>
          </c:tx>
          <c:spPr>
            <a:solidFill>
              <a:srgbClr val="FFC000"/>
            </a:solidFill>
            <a:ln>
              <a:solidFill>
                <a:schemeClr val="tx1">
                  <a:alpha val="58000"/>
                </a:schemeClr>
              </a:solidFill>
            </a:ln>
            <a:effectLst/>
          </c:spPr>
          <c:invertIfNegative val="0"/>
          <c:val>
            <c:numRef>
              <c:f>'Sheet3 (2)'!$H$9:$H$98</c:f>
              <c:numCache>
                <c:formatCode>_(* #,##0_);_(* \(#,##0\);_(* "-"??_);_(@_)</c:formatCode>
                <c:ptCount val="90"/>
                <c:pt idx="0">
                  <c:v>10384</c:v>
                </c:pt>
                <c:pt idx="1">
                  <c:v>10331</c:v>
                </c:pt>
                <c:pt idx="2">
                  <c:v>10284</c:v>
                </c:pt>
                <c:pt idx="3">
                  <c:v>10237</c:v>
                </c:pt>
                <c:pt idx="4">
                  <c:v>10156</c:v>
                </c:pt>
                <c:pt idx="5">
                  <c:v>10062</c:v>
                </c:pt>
                <c:pt idx="6">
                  <c:v>9976</c:v>
                </c:pt>
                <c:pt idx="7">
                  <c:v>9887</c:v>
                </c:pt>
                <c:pt idx="8">
                  <c:v>9786</c:v>
                </c:pt>
                <c:pt idx="9">
                  <c:v>9661</c:v>
                </c:pt>
                <c:pt idx="10">
                  <c:v>9583</c:v>
                </c:pt>
                <c:pt idx="11">
                  <c:v>9478</c:v>
                </c:pt>
                <c:pt idx="12">
                  <c:v>9332</c:v>
                </c:pt>
                <c:pt idx="13">
                  <c:v>9137</c:v>
                </c:pt>
                <c:pt idx="14">
                  <c:v>9037</c:v>
                </c:pt>
                <c:pt idx="15">
                  <c:v>8961</c:v>
                </c:pt>
                <c:pt idx="16">
                  <c:v>8897</c:v>
                </c:pt>
                <c:pt idx="17">
                  <c:v>8799</c:v>
                </c:pt>
                <c:pt idx="18">
                  <c:v>8652</c:v>
                </c:pt>
                <c:pt idx="19">
                  <c:v>8565</c:v>
                </c:pt>
                <c:pt idx="20">
                  <c:v>8413</c:v>
                </c:pt>
                <c:pt idx="21">
                  <c:v>8320</c:v>
                </c:pt>
                <c:pt idx="22">
                  <c:v>8236</c:v>
                </c:pt>
                <c:pt idx="23">
                  <c:v>8162</c:v>
                </c:pt>
                <c:pt idx="24">
                  <c:v>8086</c:v>
                </c:pt>
                <c:pt idx="25">
                  <c:v>7979</c:v>
                </c:pt>
                <c:pt idx="26">
                  <c:v>7869</c:v>
                </c:pt>
                <c:pt idx="27">
                  <c:v>7755</c:v>
                </c:pt>
                <c:pt idx="28">
                  <c:v>7513</c:v>
                </c:pt>
                <c:pt idx="29">
                  <c:v>7478</c:v>
                </c:pt>
                <c:pt idx="30">
                  <c:v>7382</c:v>
                </c:pt>
                <c:pt idx="31">
                  <c:v>7041</c:v>
                </c:pt>
                <c:pt idx="32">
                  <c:v>6767</c:v>
                </c:pt>
                <c:pt idx="33">
                  <c:v>6284</c:v>
                </c:pt>
                <c:pt idx="34">
                  <c:v>5766</c:v>
                </c:pt>
                <c:pt idx="35">
                  <c:v>5328</c:v>
                </c:pt>
                <c:pt idx="36">
                  <c:v>4812</c:v>
                </c:pt>
                <c:pt idx="37">
                  <c:v>4212</c:v>
                </c:pt>
                <c:pt idx="38">
                  <c:v>3526</c:v>
                </c:pt>
                <c:pt idx="39">
                  <c:v>2337</c:v>
                </c:pt>
                <c:pt idx="40">
                  <c:v>1766</c:v>
                </c:pt>
                <c:pt idx="41">
                  <c:v>1595</c:v>
                </c:pt>
                <c:pt idx="42">
                  <c:v>1146</c:v>
                </c:pt>
                <c:pt idx="43">
                  <c:v>893</c:v>
                </c:pt>
                <c:pt idx="44">
                  <c:v>763</c:v>
                </c:pt>
                <c:pt idx="45">
                  <c:v>556</c:v>
                </c:pt>
                <c:pt idx="46">
                  <c:v>346</c:v>
                </c:pt>
                <c:pt idx="47">
                  <c:v>156</c:v>
                </c:pt>
                <c:pt idx="48">
                  <c:v>82</c:v>
                </c:pt>
                <c:pt idx="49">
                  <c:v>46</c:v>
                </c:pt>
                <c:pt idx="50">
                  <c:v>31</c:v>
                </c:pt>
                <c:pt idx="51">
                  <c:v>30</c:v>
                </c:pt>
                <c:pt idx="52">
                  <c:v>29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27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23</c:v>
                </c:pt>
                <c:pt idx="63">
                  <c:v>18</c:v>
                </c:pt>
                <c:pt idx="64">
                  <c:v>16</c:v>
                </c:pt>
                <c:pt idx="65">
                  <c:v>15</c:v>
                </c:pt>
                <c:pt idx="66">
                  <c:v>15</c:v>
                </c:pt>
                <c:pt idx="67">
                  <c:v>11</c:v>
                </c:pt>
                <c:pt idx="68">
                  <c:v>6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E8-46C4-8577-5BBE75236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86340800"/>
        <c:axId val="976919760"/>
      </c:barChart>
      <c:lineChart>
        <c:grouping val="standard"/>
        <c:varyColors val="0"/>
        <c:ser>
          <c:idx val="0"/>
          <c:order val="0"/>
          <c:tx>
            <c:v>China</c:v>
          </c:tx>
          <c:spPr>
            <a:ln w="28575" cap="rnd">
              <a:solidFill>
                <a:srgbClr val="00B0F0">
                  <a:alpha val="76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'Sheet3 (2)'!$A$9:$A$97</c:f>
              <c:numCache>
                <c:formatCode>m/d/yyyy</c:formatCode>
                <c:ptCount val="89"/>
                <c:pt idx="0">
                  <c:v>43928</c:v>
                </c:pt>
                <c:pt idx="1">
                  <c:v>43927</c:v>
                </c:pt>
                <c:pt idx="2">
                  <c:v>43926</c:v>
                </c:pt>
                <c:pt idx="3">
                  <c:v>43925</c:v>
                </c:pt>
                <c:pt idx="4">
                  <c:v>43924</c:v>
                </c:pt>
                <c:pt idx="5">
                  <c:v>43923</c:v>
                </c:pt>
                <c:pt idx="6">
                  <c:v>43922</c:v>
                </c:pt>
                <c:pt idx="7">
                  <c:v>43921</c:v>
                </c:pt>
                <c:pt idx="8">
                  <c:v>43920</c:v>
                </c:pt>
                <c:pt idx="9">
                  <c:v>43919</c:v>
                </c:pt>
                <c:pt idx="10">
                  <c:v>43918</c:v>
                </c:pt>
                <c:pt idx="11">
                  <c:v>43917</c:v>
                </c:pt>
                <c:pt idx="12">
                  <c:v>43916</c:v>
                </c:pt>
                <c:pt idx="13">
                  <c:v>43915</c:v>
                </c:pt>
                <c:pt idx="14">
                  <c:v>43914</c:v>
                </c:pt>
                <c:pt idx="15">
                  <c:v>43913</c:v>
                </c:pt>
                <c:pt idx="16">
                  <c:v>43912</c:v>
                </c:pt>
                <c:pt idx="17">
                  <c:v>43911</c:v>
                </c:pt>
                <c:pt idx="18">
                  <c:v>43910</c:v>
                </c:pt>
                <c:pt idx="19">
                  <c:v>43909</c:v>
                </c:pt>
                <c:pt idx="20">
                  <c:v>43908</c:v>
                </c:pt>
                <c:pt idx="21">
                  <c:v>43907</c:v>
                </c:pt>
                <c:pt idx="22">
                  <c:v>43906</c:v>
                </c:pt>
                <c:pt idx="23">
                  <c:v>43905</c:v>
                </c:pt>
                <c:pt idx="24">
                  <c:v>43904</c:v>
                </c:pt>
                <c:pt idx="25">
                  <c:v>43903</c:v>
                </c:pt>
                <c:pt idx="26">
                  <c:v>43902</c:v>
                </c:pt>
                <c:pt idx="27">
                  <c:v>43901</c:v>
                </c:pt>
                <c:pt idx="28">
                  <c:v>43900</c:v>
                </c:pt>
                <c:pt idx="29">
                  <c:v>43899</c:v>
                </c:pt>
                <c:pt idx="30">
                  <c:v>43898</c:v>
                </c:pt>
                <c:pt idx="31">
                  <c:v>43897</c:v>
                </c:pt>
                <c:pt idx="32">
                  <c:v>43896</c:v>
                </c:pt>
                <c:pt idx="33">
                  <c:v>43895</c:v>
                </c:pt>
                <c:pt idx="34">
                  <c:v>43894</c:v>
                </c:pt>
                <c:pt idx="35">
                  <c:v>43893</c:v>
                </c:pt>
                <c:pt idx="36">
                  <c:v>43892</c:v>
                </c:pt>
                <c:pt idx="37">
                  <c:v>43891</c:v>
                </c:pt>
                <c:pt idx="38">
                  <c:v>43890</c:v>
                </c:pt>
                <c:pt idx="39">
                  <c:v>43889</c:v>
                </c:pt>
                <c:pt idx="40">
                  <c:v>43888</c:v>
                </c:pt>
                <c:pt idx="41">
                  <c:v>43887</c:v>
                </c:pt>
                <c:pt idx="42">
                  <c:v>43886</c:v>
                </c:pt>
                <c:pt idx="43">
                  <c:v>43885</c:v>
                </c:pt>
                <c:pt idx="44">
                  <c:v>43884</c:v>
                </c:pt>
                <c:pt idx="45">
                  <c:v>43883</c:v>
                </c:pt>
                <c:pt idx="46">
                  <c:v>43882</c:v>
                </c:pt>
                <c:pt idx="47">
                  <c:v>43881</c:v>
                </c:pt>
                <c:pt idx="48">
                  <c:v>43880</c:v>
                </c:pt>
                <c:pt idx="49">
                  <c:v>43879</c:v>
                </c:pt>
                <c:pt idx="50">
                  <c:v>43878</c:v>
                </c:pt>
                <c:pt idx="51">
                  <c:v>43877</c:v>
                </c:pt>
                <c:pt idx="52">
                  <c:v>43876</c:v>
                </c:pt>
                <c:pt idx="53">
                  <c:v>43875</c:v>
                </c:pt>
                <c:pt idx="54">
                  <c:v>43874</c:v>
                </c:pt>
                <c:pt idx="55">
                  <c:v>43873</c:v>
                </c:pt>
                <c:pt idx="56">
                  <c:v>43872</c:v>
                </c:pt>
                <c:pt idx="57">
                  <c:v>43871</c:v>
                </c:pt>
                <c:pt idx="58">
                  <c:v>43870</c:v>
                </c:pt>
                <c:pt idx="59">
                  <c:v>43869</c:v>
                </c:pt>
                <c:pt idx="60">
                  <c:v>43868</c:v>
                </c:pt>
                <c:pt idx="61">
                  <c:v>43867</c:v>
                </c:pt>
                <c:pt idx="62">
                  <c:v>43866</c:v>
                </c:pt>
                <c:pt idx="63">
                  <c:v>43865</c:v>
                </c:pt>
                <c:pt idx="64">
                  <c:v>43864</c:v>
                </c:pt>
                <c:pt idx="65">
                  <c:v>43863</c:v>
                </c:pt>
                <c:pt idx="66">
                  <c:v>43862</c:v>
                </c:pt>
                <c:pt idx="67">
                  <c:v>43861</c:v>
                </c:pt>
                <c:pt idx="68">
                  <c:v>43860</c:v>
                </c:pt>
                <c:pt idx="69">
                  <c:v>43859</c:v>
                </c:pt>
                <c:pt idx="70">
                  <c:v>43858</c:v>
                </c:pt>
                <c:pt idx="71">
                  <c:v>43857</c:v>
                </c:pt>
                <c:pt idx="72">
                  <c:v>43856</c:v>
                </c:pt>
                <c:pt idx="73">
                  <c:v>43855</c:v>
                </c:pt>
                <c:pt idx="74">
                  <c:v>43854</c:v>
                </c:pt>
                <c:pt idx="75">
                  <c:v>43853</c:v>
                </c:pt>
                <c:pt idx="76">
                  <c:v>43852</c:v>
                </c:pt>
                <c:pt idx="77">
                  <c:v>43851</c:v>
                </c:pt>
                <c:pt idx="78">
                  <c:v>43850</c:v>
                </c:pt>
                <c:pt idx="79">
                  <c:v>43849</c:v>
                </c:pt>
                <c:pt idx="80">
                  <c:v>43848</c:v>
                </c:pt>
                <c:pt idx="81">
                  <c:v>43847</c:v>
                </c:pt>
                <c:pt idx="82">
                  <c:v>43846</c:v>
                </c:pt>
                <c:pt idx="83">
                  <c:v>43845</c:v>
                </c:pt>
                <c:pt idx="84">
                  <c:v>43844</c:v>
                </c:pt>
                <c:pt idx="85">
                  <c:v>43843</c:v>
                </c:pt>
                <c:pt idx="86">
                  <c:v>43842</c:v>
                </c:pt>
                <c:pt idx="87">
                  <c:v>43841</c:v>
                </c:pt>
                <c:pt idx="88">
                  <c:v>43841</c:v>
                </c:pt>
              </c:numCache>
            </c:numRef>
          </c:cat>
          <c:val>
            <c:numRef>
              <c:f>'Sheet3 (2)'!$B$9:$B$97</c:f>
              <c:numCache>
                <c:formatCode>_(* #,##0_);_(* \(#,##0\);_(* "-"??_);_(@_)</c:formatCode>
                <c:ptCount val="89"/>
                <c:pt idx="0">
                  <c:v>82783</c:v>
                </c:pt>
                <c:pt idx="1">
                  <c:v>82697</c:v>
                </c:pt>
                <c:pt idx="2">
                  <c:v>82641</c:v>
                </c:pt>
                <c:pt idx="3">
                  <c:v>82574</c:v>
                </c:pt>
                <c:pt idx="4">
                  <c:v>82526</c:v>
                </c:pt>
                <c:pt idx="5">
                  <c:v>82443</c:v>
                </c:pt>
                <c:pt idx="6">
                  <c:v>82361</c:v>
                </c:pt>
                <c:pt idx="7">
                  <c:v>82279</c:v>
                </c:pt>
                <c:pt idx="8">
                  <c:v>82198</c:v>
                </c:pt>
                <c:pt idx="9">
                  <c:v>82122</c:v>
                </c:pt>
                <c:pt idx="10">
                  <c:v>81999</c:v>
                </c:pt>
                <c:pt idx="11">
                  <c:v>81897</c:v>
                </c:pt>
                <c:pt idx="12">
                  <c:v>81782</c:v>
                </c:pt>
                <c:pt idx="13">
                  <c:v>81661</c:v>
                </c:pt>
                <c:pt idx="14">
                  <c:v>81591</c:v>
                </c:pt>
                <c:pt idx="15">
                  <c:v>81498</c:v>
                </c:pt>
                <c:pt idx="16">
                  <c:v>81435</c:v>
                </c:pt>
                <c:pt idx="17">
                  <c:v>81305</c:v>
                </c:pt>
                <c:pt idx="18">
                  <c:v>81250</c:v>
                </c:pt>
                <c:pt idx="19">
                  <c:v>81156</c:v>
                </c:pt>
                <c:pt idx="20">
                  <c:v>81102</c:v>
                </c:pt>
                <c:pt idx="21">
                  <c:v>81058</c:v>
                </c:pt>
                <c:pt idx="22">
                  <c:v>81033</c:v>
                </c:pt>
                <c:pt idx="23">
                  <c:v>81003</c:v>
                </c:pt>
                <c:pt idx="24">
                  <c:v>80977</c:v>
                </c:pt>
                <c:pt idx="25">
                  <c:v>80945</c:v>
                </c:pt>
                <c:pt idx="26">
                  <c:v>80932</c:v>
                </c:pt>
                <c:pt idx="27">
                  <c:v>80921</c:v>
                </c:pt>
                <c:pt idx="28">
                  <c:v>80887</c:v>
                </c:pt>
                <c:pt idx="29">
                  <c:v>80860</c:v>
                </c:pt>
                <c:pt idx="30">
                  <c:v>80823</c:v>
                </c:pt>
                <c:pt idx="31">
                  <c:v>80770</c:v>
                </c:pt>
                <c:pt idx="32">
                  <c:v>80690</c:v>
                </c:pt>
                <c:pt idx="33">
                  <c:v>80537</c:v>
                </c:pt>
                <c:pt idx="34">
                  <c:v>80386</c:v>
                </c:pt>
                <c:pt idx="35">
                  <c:v>80261</c:v>
                </c:pt>
                <c:pt idx="36">
                  <c:v>80136</c:v>
                </c:pt>
                <c:pt idx="37">
                  <c:v>79932</c:v>
                </c:pt>
                <c:pt idx="38">
                  <c:v>79356</c:v>
                </c:pt>
                <c:pt idx="39">
                  <c:v>78928</c:v>
                </c:pt>
                <c:pt idx="40">
                  <c:v>78600</c:v>
                </c:pt>
                <c:pt idx="41">
                  <c:v>78166</c:v>
                </c:pt>
                <c:pt idx="42">
                  <c:v>77754</c:v>
                </c:pt>
                <c:pt idx="43">
                  <c:v>77241</c:v>
                </c:pt>
                <c:pt idx="44">
                  <c:v>77022</c:v>
                </c:pt>
                <c:pt idx="45">
                  <c:v>77001</c:v>
                </c:pt>
                <c:pt idx="46">
                  <c:v>75550</c:v>
                </c:pt>
                <c:pt idx="47">
                  <c:v>75077</c:v>
                </c:pt>
                <c:pt idx="48">
                  <c:v>74619</c:v>
                </c:pt>
                <c:pt idx="49">
                  <c:v>74211</c:v>
                </c:pt>
                <c:pt idx="50">
                  <c:v>72434</c:v>
                </c:pt>
                <c:pt idx="51">
                  <c:v>70513</c:v>
                </c:pt>
                <c:pt idx="52">
                  <c:v>68413</c:v>
                </c:pt>
                <c:pt idx="53">
                  <c:v>66358</c:v>
                </c:pt>
                <c:pt idx="54">
                  <c:v>59895</c:v>
                </c:pt>
                <c:pt idx="55">
                  <c:v>44759</c:v>
                </c:pt>
                <c:pt idx="56">
                  <c:v>44386</c:v>
                </c:pt>
                <c:pt idx="57">
                  <c:v>42354</c:v>
                </c:pt>
                <c:pt idx="58">
                  <c:v>39829</c:v>
                </c:pt>
                <c:pt idx="59">
                  <c:v>36814</c:v>
                </c:pt>
                <c:pt idx="60">
                  <c:v>34110</c:v>
                </c:pt>
                <c:pt idx="61">
                  <c:v>30587</c:v>
                </c:pt>
                <c:pt idx="62">
                  <c:v>27440</c:v>
                </c:pt>
                <c:pt idx="63">
                  <c:v>23707</c:v>
                </c:pt>
                <c:pt idx="64">
                  <c:v>19716</c:v>
                </c:pt>
                <c:pt idx="65">
                  <c:v>16630</c:v>
                </c:pt>
                <c:pt idx="66">
                  <c:v>11891</c:v>
                </c:pt>
                <c:pt idx="67">
                  <c:v>9802</c:v>
                </c:pt>
                <c:pt idx="68">
                  <c:v>8141</c:v>
                </c:pt>
                <c:pt idx="69">
                  <c:v>6087</c:v>
                </c:pt>
                <c:pt idx="70">
                  <c:v>5509</c:v>
                </c:pt>
                <c:pt idx="71">
                  <c:v>2877</c:v>
                </c:pt>
                <c:pt idx="72">
                  <c:v>2075</c:v>
                </c:pt>
                <c:pt idx="73">
                  <c:v>1406</c:v>
                </c:pt>
                <c:pt idx="74">
                  <c:v>920</c:v>
                </c:pt>
                <c:pt idx="75">
                  <c:v>643</c:v>
                </c:pt>
                <c:pt idx="76">
                  <c:v>548</c:v>
                </c:pt>
                <c:pt idx="77">
                  <c:v>326</c:v>
                </c:pt>
                <c:pt idx="78">
                  <c:v>198</c:v>
                </c:pt>
                <c:pt idx="79">
                  <c:v>121</c:v>
                </c:pt>
                <c:pt idx="80">
                  <c:v>62</c:v>
                </c:pt>
                <c:pt idx="81">
                  <c:v>45</c:v>
                </c:pt>
                <c:pt idx="82">
                  <c:v>41</c:v>
                </c:pt>
                <c:pt idx="83">
                  <c:v>41</c:v>
                </c:pt>
                <c:pt idx="84">
                  <c:v>41</c:v>
                </c:pt>
                <c:pt idx="85">
                  <c:v>41</c:v>
                </c:pt>
                <c:pt idx="86">
                  <c:v>41</c:v>
                </c:pt>
                <c:pt idx="87">
                  <c:v>41</c:v>
                </c:pt>
                <c:pt idx="88" formatCode="General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8-46C4-8577-5BBE75236BC6}"/>
            </c:ext>
          </c:extLst>
        </c:ser>
        <c:ser>
          <c:idx val="1"/>
          <c:order val="1"/>
          <c:tx>
            <c:v>Italy</c:v>
          </c:tx>
          <c:spPr>
            <a:ln w="28575" cap="rnd">
              <a:solidFill>
                <a:schemeClr val="accent2">
                  <a:alpha val="7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'Sheet3 (2)'!$E$9:$E$97</c:f>
              <c:numCache>
                <c:formatCode>_(* #,##0_);_(* \(#,##0\);_(* "-"??_);_(@_)</c:formatCode>
                <c:ptCount val="89"/>
                <c:pt idx="0">
                  <c:v>135586</c:v>
                </c:pt>
                <c:pt idx="1">
                  <c:v>132574</c:v>
                </c:pt>
                <c:pt idx="2">
                  <c:v>128948</c:v>
                </c:pt>
                <c:pt idx="3">
                  <c:v>124632</c:v>
                </c:pt>
                <c:pt idx="4">
                  <c:v>119827</c:v>
                </c:pt>
                <c:pt idx="5">
                  <c:v>115242</c:v>
                </c:pt>
                <c:pt idx="6">
                  <c:v>110574</c:v>
                </c:pt>
                <c:pt idx="7">
                  <c:v>105792</c:v>
                </c:pt>
                <c:pt idx="8">
                  <c:v>101739</c:v>
                </c:pt>
                <c:pt idx="9">
                  <c:v>97689</c:v>
                </c:pt>
                <c:pt idx="10">
                  <c:v>92472</c:v>
                </c:pt>
                <c:pt idx="11">
                  <c:v>86498</c:v>
                </c:pt>
                <c:pt idx="12">
                  <c:v>80539</c:v>
                </c:pt>
                <c:pt idx="13">
                  <c:v>74386</c:v>
                </c:pt>
                <c:pt idx="14">
                  <c:v>69176</c:v>
                </c:pt>
                <c:pt idx="15">
                  <c:v>63927</c:v>
                </c:pt>
                <c:pt idx="16">
                  <c:v>59138</c:v>
                </c:pt>
                <c:pt idx="17">
                  <c:v>53578</c:v>
                </c:pt>
                <c:pt idx="18">
                  <c:v>47021</c:v>
                </c:pt>
                <c:pt idx="19">
                  <c:v>41035</c:v>
                </c:pt>
                <c:pt idx="20">
                  <c:v>35713</c:v>
                </c:pt>
                <c:pt idx="21">
                  <c:v>31506</c:v>
                </c:pt>
                <c:pt idx="22">
                  <c:v>27980</c:v>
                </c:pt>
                <c:pt idx="23">
                  <c:v>24747</c:v>
                </c:pt>
                <c:pt idx="24">
                  <c:v>21157</c:v>
                </c:pt>
                <c:pt idx="25">
                  <c:v>17660</c:v>
                </c:pt>
                <c:pt idx="26">
                  <c:v>15113</c:v>
                </c:pt>
                <c:pt idx="27">
                  <c:v>12462</c:v>
                </c:pt>
                <c:pt idx="28">
                  <c:v>10149</c:v>
                </c:pt>
                <c:pt idx="29">
                  <c:v>9172</c:v>
                </c:pt>
                <c:pt idx="30">
                  <c:v>7375</c:v>
                </c:pt>
                <c:pt idx="31">
                  <c:v>5883</c:v>
                </c:pt>
                <c:pt idx="32">
                  <c:v>4636</c:v>
                </c:pt>
                <c:pt idx="33">
                  <c:v>3858</c:v>
                </c:pt>
                <c:pt idx="34">
                  <c:v>3089</c:v>
                </c:pt>
                <c:pt idx="35">
                  <c:v>2502</c:v>
                </c:pt>
                <c:pt idx="36">
                  <c:v>2036</c:v>
                </c:pt>
                <c:pt idx="37">
                  <c:v>1694</c:v>
                </c:pt>
                <c:pt idx="38">
                  <c:v>1128</c:v>
                </c:pt>
                <c:pt idx="39">
                  <c:v>888</c:v>
                </c:pt>
                <c:pt idx="40">
                  <c:v>650</c:v>
                </c:pt>
                <c:pt idx="41">
                  <c:v>400</c:v>
                </c:pt>
                <c:pt idx="42">
                  <c:v>322</c:v>
                </c:pt>
                <c:pt idx="43">
                  <c:v>219</c:v>
                </c:pt>
                <c:pt idx="44">
                  <c:v>140</c:v>
                </c:pt>
                <c:pt idx="45">
                  <c:v>76</c:v>
                </c:pt>
                <c:pt idx="46">
                  <c:v>17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E8-46C4-8577-5BBE75236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340800"/>
        <c:axId val="976919760"/>
      </c:lineChart>
      <c:dateAx>
        <c:axId val="9863408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19760"/>
        <c:crosses val="autoZero"/>
        <c:auto val="1"/>
        <c:lblOffset val="100"/>
        <c:baseTimeUnit val="days"/>
      </c:dateAx>
      <c:valAx>
        <c:axId val="9769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Total Cases</a:t>
                </a:r>
              </a:p>
            </c:rich>
          </c:tx>
          <c:layout>
            <c:manualLayout>
              <c:xMode val="edge"/>
              <c:yMode val="edge"/>
              <c:x val="9.4771834349227785E-3"/>
              <c:y val="0.39406815145622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340800"/>
        <c:crosses val="autoZero"/>
        <c:crossBetween val="between"/>
        <c:majorUnit val="25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294103752258314"/>
          <c:y val="0.11917184979595624"/>
          <c:w val="0.17800069634134311"/>
          <c:h val="0.19870456712516735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rgbClr val="00206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baseline="0">
                <a:solidFill>
                  <a:srgbClr val="002060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en-US"/>
              <a:t>Active COVID-19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baseline="0">
              <a:solidFill>
                <a:srgbClr val="002060"/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84273843070604"/>
          <c:y val="7.4851744307535995E-2"/>
          <c:w val="0.72867094523396947"/>
          <c:h val="0.73275520009254724"/>
        </c:manualLayout>
      </c:layout>
      <c:lineChart>
        <c:grouping val="standard"/>
        <c:varyColors val="0"/>
        <c:ser>
          <c:idx val="0"/>
          <c:order val="0"/>
          <c:tx>
            <c:v>China Active Cases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'Sheet1 (2)'!$A$3:$A$80</c:f>
              <c:numCache>
                <c:formatCode>General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cat>
          <c:val>
            <c:numRef>
              <c:f>'Sheet1 (2)'!$B$3:$B$80</c:f>
              <c:numCache>
                <c:formatCode>General</c:formatCode>
                <c:ptCount val="78"/>
                <c:pt idx="0">
                  <c:v>118</c:v>
                </c:pt>
                <c:pt idx="1">
                  <c:v>194</c:v>
                </c:pt>
                <c:pt idx="2">
                  <c:v>295</c:v>
                </c:pt>
                <c:pt idx="3">
                  <c:v>503</c:v>
                </c:pt>
                <c:pt idx="4">
                  <c:v>595</c:v>
                </c:pt>
                <c:pt idx="5">
                  <c:v>858</c:v>
                </c:pt>
                <c:pt idx="6">
                  <c:v>1325</c:v>
                </c:pt>
                <c:pt idx="7">
                  <c:v>1970</c:v>
                </c:pt>
                <c:pt idx="8">
                  <c:v>2737</c:v>
                </c:pt>
                <c:pt idx="9">
                  <c:v>5277</c:v>
                </c:pt>
                <c:pt idx="10">
                  <c:v>5834</c:v>
                </c:pt>
                <c:pt idx="11">
                  <c:v>7835</c:v>
                </c:pt>
                <c:pt idx="12">
                  <c:v>9375</c:v>
                </c:pt>
                <c:pt idx="13">
                  <c:v>11357</c:v>
                </c:pt>
                <c:pt idx="14">
                  <c:v>15806</c:v>
                </c:pt>
                <c:pt idx="15">
                  <c:v>18677</c:v>
                </c:pt>
                <c:pt idx="16">
                  <c:v>22373</c:v>
                </c:pt>
                <c:pt idx="17">
                  <c:v>25762</c:v>
                </c:pt>
                <c:pt idx="18">
                  <c:v>28477</c:v>
                </c:pt>
                <c:pt idx="19">
                  <c:v>31393</c:v>
                </c:pt>
                <c:pt idx="20">
                  <c:v>33413</c:v>
                </c:pt>
                <c:pt idx="21">
                  <c:v>35705</c:v>
                </c:pt>
                <c:pt idx="22">
                  <c:v>37424</c:v>
                </c:pt>
                <c:pt idx="23">
                  <c:v>38638</c:v>
                </c:pt>
                <c:pt idx="24">
                  <c:v>38560</c:v>
                </c:pt>
                <c:pt idx="25">
                  <c:v>52309</c:v>
                </c:pt>
                <c:pt idx="26">
                  <c:v>56860</c:v>
                </c:pt>
                <c:pt idx="27">
                  <c:v>57452</c:v>
                </c:pt>
                <c:pt idx="28">
                  <c:v>57992</c:v>
                </c:pt>
                <c:pt idx="29">
                  <c:v>58108</c:v>
                </c:pt>
                <c:pt idx="30">
                  <c:v>58002</c:v>
                </c:pt>
                <c:pt idx="31">
                  <c:v>56541</c:v>
                </c:pt>
                <c:pt idx="32">
                  <c:v>54825</c:v>
                </c:pt>
                <c:pt idx="33">
                  <c:v>54608</c:v>
                </c:pt>
                <c:pt idx="34">
                  <c:v>51859</c:v>
                </c:pt>
                <c:pt idx="35">
                  <c:v>51390</c:v>
                </c:pt>
                <c:pt idx="36">
                  <c:v>49631</c:v>
                </c:pt>
                <c:pt idx="37">
                  <c:v>47413</c:v>
                </c:pt>
                <c:pt idx="38">
                  <c:v>45365</c:v>
                </c:pt>
                <c:pt idx="39">
                  <c:v>42924</c:v>
                </c:pt>
                <c:pt idx="40">
                  <c:v>39809</c:v>
                </c:pt>
                <c:pt idx="41">
                  <c:v>37199</c:v>
                </c:pt>
                <c:pt idx="42">
                  <c:v>34898</c:v>
                </c:pt>
                <c:pt idx="43">
                  <c:v>32368</c:v>
                </c:pt>
                <c:pt idx="44">
                  <c:v>29864</c:v>
                </c:pt>
                <c:pt idx="45">
                  <c:v>27402</c:v>
                </c:pt>
                <c:pt idx="46">
                  <c:v>25230</c:v>
                </c:pt>
                <c:pt idx="47">
                  <c:v>23702</c:v>
                </c:pt>
                <c:pt idx="48">
                  <c:v>22159</c:v>
                </c:pt>
                <c:pt idx="49">
                  <c:v>20335</c:v>
                </c:pt>
                <c:pt idx="50">
                  <c:v>18933</c:v>
                </c:pt>
                <c:pt idx="51">
                  <c:v>17567</c:v>
                </c:pt>
                <c:pt idx="52">
                  <c:v>16116</c:v>
                </c:pt>
                <c:pt idx="53">
                  <c:v>14859</c:v>
                </c:pt>
                <c:pt idx="54">
                  <c:v>13569</c:v>
                </c:pt>
                <c:pt idx="55">
                  <c:v>12124</c:v>
                </c:pt>
                <c:pt idx="56">
                  <c:v>10783</c:v>
                </c:pt>
                <c:pt idx="57">
                  <c:v>9906</c:v>
                </c:pt>
                <c:pt idx="58">
                  <c:v>9030</c:v>
                </c:pt>
                <c:pt idx="59">
                  <c:v>8106</c:v>
                </c:pt>
                <c:pt idx="60">
                  <c:v>7372</c:v>
                </c:pt>
                <c:pt idx="61">
                  <c:v>6731</c:v>
                </c:pt>
                <c:pt idx="62">
                  <c:v>6189</c:v>
                </c:pt>
                <c:pt idx="63">
                  <c:v>5799</c:v>
                </c:pt>
                <c:pt idx="64">
                  <c:v>5410</c:v>
                </c:pt>
                <c:pt idx="65" formatCode="_(* #,##0_);_(* \(#,##0\);_(* &quot;-&quot;??_);_(@_)">
                  <c:v>5030</c:v>
                </c:pt>
                <c:pt idx="66">
                  <c:v>4603</c:v>
                </c:pt>
                <c:pt idx="67">
                  <c:v>4310</c:v>
                </c:pt>
                <c:pt idx="68">
                  <c:v>3881</c:v>
                </c:pt>
                <c:pt idx="69">
                  <c:v>3600</c:v>
                </c:pt>
                <c:pt idx="70" formatCode="_(* #,##0_);_(* \(#,##0\);_(* &quot;-&quot;??_);_(@_)">
                  <c:v>3236</c:v>
                </c:pt>
                <c:pt idx="71">
                  <c:v>2967</c:v>
                </c:pt>
                <c:pt idx="72">
                  <c:v>2764</c:v>
                </c:pt>
                <c:pt idx="73">
                  <c:v>2640</c:v>
                </c:pt>
                <c:pt idx="74" formatCode="_(* #,##0_);_(* \(#,##0\);_(* &quot;-&quot;??_);_(@_)">
                  <c:v>2393</c:v>
                </c:pt>
                <c:pt idx="75" formatCode="_(* #,##0_);_(* \(#,##0\);_(* &quot;-&quot;??_);_(@_)">
                  <c:v>2262</c:v>
                </c:pt>
                <c:pt idx="76" formatCode="_(* #,##0_);_(* \(#,##0\);_(* &quot;-&quot;??_);_(@_)">
                  <c:v>2081</c:v>
                </c:pt>
                <c:pt idx="77" formatCode="_(* #,##0_);_(* \(#,##0\);_(* &quot;-&quot;??_);_(@_)">
                  <c:v>2012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8-46E3-BE5D-2F3D1BF8B5A8}"/>
            </c:ext>
          </c:extLst>
        </c:ser>
        <c:ser>
          <c:idx val="1"/>
          <c:order val="1"/>
          <c:tx>
            <c:v>Italy Active Cases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'Sheet1 (2)'!$A$3:$A$80</c:f>
              <c:numCache>
                <c:formatCode>General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cat>
          <c:val>
            <c:numRef>
              <c:f>'Sheet1 (2)'!$C$3:$C$80</c:f>
              <c:numCache>
                <c:formatCode>General</c:formatCode>
                <c:ptCount val="78"/>
                <c:pt idx="0">
                  <c:v>137</c:v>
                </c:pt>
                <c:pt idx="1">
                  <c:v>212</c:v>
                </c:pt>
                <c:pt idx="2">
                  <c:v>311</c:v>
                </c:pt>
                <c:pt idx="3">
                  <c:v>387</c:v>
                </c:pt>
                <c:pt idx="4">
                  <c:v>588</c:v>
                </c:pt>
                <c:pt idx="5">
                  <c:v>821</c:v>
                </c:pt>
                <c:pt idx="6">
                  <c:v>1053</c:v>
                </c:pt>
                <c:pt idx="7">
                  <c:v>1614</c:v>
                </c:pt>
                <c:pt idx="8">
                  <c:v>1835</c:v>
                </c:pt>
                <c:pt idx="9">
                  <c:v>2263</c:v>
                </c:pt>
                <c:pt idx="10">
                  <c:v>2706</c:v>
                </c:pt>
                <c:pt idx="11">
                  <c:v>3296</c:v>
                </c:pt>
                <c:pt idx="12">
                  <c:v>3916</c:v>
                </c:pt>
                <c:pt idx="13">
                  <c:v>5061</c:v>
                </c:pt>
                <c:pt idx="14">
                  <c:v>6387</c:v>
                </c:pt>
                <c:pt idx="15">
                  <c:v>8087</c:v>
                </c:pt>
                <c:pt idx="16">
                  <c:v>8514</c:v>
                </c:pt>
                <c:pt idx="17">
                  <c:v>10590</c:v>
                </c:pt>
                <c:pt idx="18">
                  <c:v>12839</c:v>
                </c:pt>
                <c:pt idx="19">
                  <c:v>15134</c:v>
                </c:pt>
                <c:pt idx="20">
                  <c:v>18458</c:v>
                </c:pt>
                <c:pt idx="21">
                  <c:v>21680</c:v>
                </c:pt>
                <c:pt idx="22">
                  <c:v>23073</c:v>
                </c:pt>
                <c:pt idx="23">
                  <c:v>26254</c:v>
                </c:pt>
                <c:pt idx="24">
                  <c:v>28710</c:v>
                </c:pt>
                <c:pt idx="25">
                  <c:v>33190</c:v>
                </c:pt>
                <c:pt idx="26">
                  <c:v>38549</c:v>
                </c:pt>
                <c:pt idx="27">
                  <c:v>43624</c:v>
                </c:pt>
                <c:pt idx="28">
                  <c:v>46638</c:v>
                </c:pt>
                <c:pt idx="29">
                  <c:v>50418</c:v>
                </c:pt>
                <c:pt idx="30" formatCode="_(* #,##0_);_(* \(#,##0\);_(* &quot;-&quot;??_);_(@_)">
                  <c:v>54030</c:v>
                </c:pt>
                <c:pt idx="31">
                  <c:v>57521</c:v>
                </c:pt>
                <c:pt idx="32">
                  <c:v>62013</c:v>
                </c:pt>
                <c:pt idx="33">
                  <c:v>66414</c:v>
                </c:pt>
                <c:pt idx="34">
                  <c:v>70065</c:v>
                </c:pt>
                <c:pt idx="35">
                  <c:v>73880</c:v>
                </c:pt>
                <c:pt idx="36">
                  <c:v>75528</c:v>
                </c:pt>
                <c:pt idx="37">
                  <c:v>77635</c:v>
                </c:pt>
                <c:pt idx="38">
                  <c:v>80572</c:v>
                </c:pt>
                <c:pt idx="39">
                  <c:v>83049</c:v>
                </c:pt>
                <c:pt idx="40">
                  <c:v>85388</c:v>
                </c:pt>
                <c:pt idx="41" formatCode="_(* #,##0_);_(* \(#,##0\);_(* &quot;-&quot;??_);_(@_)">
                  <c:v>88274</c:v>
                </c:pt>
                <c:pt idx="42" formatCode="_(* #,##0_);_(* \(#,##0\);_(* &quot;-&quot;??_);_(@_)">
                  <c:v>91246</c:v>
                </c:pt>
                <c:pt idx="43" formatCode="_(* #,##0_);_(* \(#,##0\);_(* &quot;-&quot;??_);_(@_)">
                  <c:v>93214</c:v>
                </c:pt>
                <c:pt idx="44" formatCode="_(* #,##0_);_(* \(#,##0\);_(* &quot;-&quot;??_);_(@_)">
                  <c:v>94067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8-46E3-BE5D-2F3D1BF8B5A8}"/>
            </c:ext>
          </c:extLst>
        </c:ser>
        <c:ser>
          <c:idx val="2"/>
          <c:order val="2"/>
          <c:tx>
            <c:v>US Active Cases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'Sheet1 (2)'!$A$3:$A$80</c:f>
              <c:numCache>
                <c:formatCode>General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cat>
          <c:val>
            <c:numRef>
              <c:f>'Sheet1 (2)'!$F$3:$F$80</c:f>
              <c:numCache>
                <c:formatCode>General</c:formatCode>
                <c:ptCount val="78"/>
                <c:pt idx="0">
                  <c:v>108</c:v>
                </c:pt>
                <c:pt idx="1">
                  <c:v>108</c:v>
                </c:pt>
                <c:pt idx="2">
                  <c:v>233</c:v>
                </c:pt>
                <c:pt idx="3">
                  <c:v>319</c:v>
                </c:pt>
                <c:pt idx="4">
                  <c:v>468</c:v>
                </c:pt>
                <c:pt idx="5">
                  <c:v>607</c:v>
                </c:pt>
                <c:pt idx="6">
                  <c:v>904</c:v>
                </c:pt>
                <c:pt idx="7">
                  <c:v>1177</c:v>
                </c:pt>
                <c:pt idx="8">
                  <c:v>1555</c:v>
                </c:pt>
                <c:pt idx="9">
                  <c:v>2056</c:v>
                </c:pt>
                <c:pt idx="10">
                  <c:v>2567</c:v>
                </c:pt>
                <c:pt idx="11">
                  <c:v>2964</c:v>
                </c:pt>
                <c:pt idx="12">
                  <c:v>3385</c:v>
                </c:pt>
                <c:pt idx="13">
                  <c:v>5716</c:v>
                </c:pt>
                <c:pt idx="14">
                  <c:v>8052</c:v>
                </c:pt>
                <c:pt idx="15">
                  <c:v>11930</c:v>
                </c:pt>
                <c:pt idx="16">
                  <c:v>17205</c:v>
                </c:pt>
                <c:pt idx="17">
                  <c:v>25006</c:v>
                </c:pt>
                <c:pt idx="18">
                  <c:v>32681</c:v>
                </c:pt>
                <c:pt idx="19">
                  <c:v>43112</c:v>
                </c:pt>
                <c:pt idx="20">
                  <c:v>51633</c:v>
                </c:pt>
                <c:pt idx="21">
                  <c:v>64475</c:v>
                </c:pt>
                <c:pt idx="22">
                  <c:v>80225</c:v>
                </c:pt>
                <c:pt idx="23">
                  <c:v>99327</c:v>
                </c:pt>
                <c:pt idx="24">
                  <c:v>118560</c:v>
                </c:pt>
                <c:pt idx="25">
                  <c:v>137600</c:v>
                </c:pt>
                <c:pt idx="26">
                  <c:v>154952</c:v>
                </c:pt>
                <c:pt idx="27">
                  <c:v>177275</c:v>
                </c:pt>
                <c:pt idx="28">
                  <c:v>202803</c:v>
                </c:pt>
                <c:pt idx="29">
                  <c:v>230140</c:v>
                </c:pt>
                <c:pt idx="30">
                  <c:v>260724</c:v>
                </c:pt>
                <c:pt idx="31" formatCode="_(* #,##0_);_(* \(#,##0\);_(* &quot;-&quot;??_);_(@_)">
                  <c:v>288583</c:v>
                </c:pt>
                <c:pt idx="32" formatCode="_(* #,##0_);_(* \(#,##0\);_(* &quot;-&quot;??_);_(@_)">
                  <c:v>310416</c:v>
                </c:pt>
                <c:pt idx="33" formatCode="_(* #,##0_);_(* \(#,##0\);_(* &quot;-&quot;??_);_(@_)">
                  <c:v>337382</c:v>
                </c:pt>
                <c:pt idx="34" formatCode="_(* #,##0_);_(* \(#,##0\);_(* &quot;-&quot;??_);_(@_)">
                  <c:v>346456</c:v>
                </c:pt>
                <c:pt idx="35" formatCode="_(* #,##0_);_(* \(#,##0\);_(* &quot;-&quot;??_);_(@_)">
                  <c:v>363709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D8-46E3-BE5D-2F3D1BF8B5A8}"/>
            </c:ext>
          </c:extLst>
        </c:ser>
        <c:ser>
          <c:idx val="3"/>
          <c:order val="3"/>
          <c:tx>
            <c:v>S. Korea Active Cases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'Sheet1 (2)'!$A$3:$A$80</c:f>
              <c:numCache>
                <c:formatCode>General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cat>
          <c:val>
            <c:numRef>
              <c:f>'Sheet1 (2)'!$G$3:$G$80</c:f>
              <c:numCache>
                <c:formatCode>General</c:formatCode>
                <c:ptCount val="78"/>
                <c:pt idx="0">
                  <c:v>139</c:v>
                </c:pt>
                <c:pt idx="1">
                  <c:v>327</c:v>
                </c:pt>
                <c:pt idx="2">
                  <c:v>534</c:v>
                </c:pt>
                <c:pt idx="3">
                  <c:v>738</c:v>
                </c:pt>
                <c:pt idx="4">
                  <c:v>863</c:v>
                </c:pt>
                <c:pt idx="5">
                  <c:v>1112</c:v>
                </c:pt>
                <c:pt idx="6">
                  <c:v>1558</c:v>
                </c:pt>
                <c:pt idx="7">
                  <c:v>1729</c:v>
                </c:pt>
                <c:pt idx="8">
                  <c:v>2297</c:v>
                </c:pt>
                <c:pt idx="9">
                  <c:v>3485</c:v>
                </c:pt>
                <c:pt idx="10">
                  <c:v>4166</c:v>
                </c:pt>
                <c:pt idx="11">
                  <c:v>4760</c:v>
                </c:pt>
                <c:pt idx="12">
                  <c:v>5271</c:v>
                </c:pt>
                <c:pt idx="13">
                  <c:v>5707</c:v>
                </c:pt>
                <c:pt idx="14">
                  <c:v>6134</c:v>
                </c:pt>
                <c:pt idx="15">
                  <c:v>6603</c:v>
                </c:pt>
                <c:pt idx="16">
                  <c:v>6877</c:v>
                </c:pt>
                <c:pt idx="17">
                  <c:v>7165</c:v>
                </c:pt>
                <c:pt idx="18">
                  <c:v>7177</c:v>
                </c:pt>
                <c:pt idx="19">
                  <c:v>7165</c:v>
                </c:pt>
                <c:pt idx="20">
                  <c:v>7356</c:v>
                </c:pt>
                <c:pt idx="21">
                  <c:v>7292</c:v>
                </c:pt>
                <c:pt idx="22">
                  <c:v>7193</c:v>
                </c:pt>
                <c:pt idx="23">
                  <c:v>7297</c:v>
                </c:pt>
                <c:pt idx="24">
                  <c:v>7253</c:v>
                </c:pt>
                <c:pt idx="25">
                  <c:v>6754</c:v>
                </c:pt>
                <c:pt idx="26">
                  <c:v>6696</c:v>
                </c:pt>
                <c:pt idx="27">
                  <c:v>6375</c:v>
                </c:pt>
                <c:pt idx="28">
                  <c:v>6524</c:v>
                </c:pt>
                <c:pt idx="29">
                  <c:v>5938</c:v>
                </c:pt>
                <c:pt idx="30">
                  <c:v>5786</c:v>
                </c:pt>
                <c:pt idx="31">
                  <c:v>5620</c:v>
                </c:pt>
                <c:pt idx="32">
                  <c:v>5334</c:v>
                </c:pt>
                <c:pt idx="33">
                  <c:v>5181</c:v>
                </c:pt>
                <c:pt idx="34">
                  <c:v>4862</c:v>
                </c:pt>
                <c:pt idx="35">
                  <c:v>4665</c:v>
                </c:pt>
                <c:pt idx="36">
                  <c:v>4523</c:v>
                </c:pt>
                <c:pt idx="37">
                  <c:v>4398</c:v>
                </c:pt>
                <c:pt idx="38">
                  <c:v>4275</c:v>
                </c:pt>
                <c:pt idx="39">
                  <c:v>4216</c:v>
                </c:pt>
                <c:pt idx="40">
                  <c:v>4155</c:v>
                </c:pt>
                <c:pt idx="41">
                  <c:v>3979</c:v>
                </c:pt>
                <c:pt idx="42">
                  <c:v>3867</c:v>
                </c:pt>
                <c:pt idx="43">
                  <c:v>3654</c:v>
                </c:pt>
                <c:pt idx="44" formatCode="_(* #,##0_);_(* \(#,##0\);_(* &quot;-&quot;??_);_(@_)">
                  <c:v>3591</c:v>
                </c:pt>
                <c:pt idx="45" formatCode="_(* #,##0_);_(* \(#,##0\);_(* &quot;-&quot;??_);_(@_)">
                  <c:v>3500</c:v>
                </c:pt>
                <c:pt idx="46" formatCode="_(* #,##0_);_(* \(#,##0\);_(* &quot;-&quot;??_);_(@_)">
                  <c:v>3445</c:v>
                </c:pt>
                <c:pt idx="47" formatCode="_(* #,##0_);_(* \(#,##0\);_(* &quot;-&quot;??_);_(@_)">
                  <c:v>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5D8-46E3-BE5D-2F3D1BF8B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125168"/>
        <c:axId val="2065396160"/>
      </c:lineChart>
      <c:catAx>
        <c:axId val="68212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rgbClr val="002060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2065396160"/>
        <c:crosses val="autoZero"/>
        <c:auto val="1"/>
        <c:lblAlgn val="ctr"/>
        <c:lblOffset val="100"/>
        <c:noMultiLvlLbl val="0"/>
      </c:catAx>
      <c:valAx>
        <c:axId val="20653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rgbClr val="002060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/>
                  <a:t>Active Cases</a:t>
                </a:r>
              </a:p>
            </c:rich>
          </c:tx>
          <c:layout>
            <c:manualLayout>
              <c:xMode val="edge"/>
              <c:yMode val="edge"/>
              <c:x val="1.8681939223491244E-2"/>
              <c:y val="0.35675629463978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rgbClr val="002060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rgbClr val="002060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68212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27950569030074E-2"/>
          <c:y val="0.92760002243758277"/>
          <c:w val="0.8999999077298404"/>
          <c:h val="4.95897593092529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rgbClr val="002060"/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rgbClr val="002060"/>
          </a:solidFill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General</c:formatCode>
                <c:ptCount val="60"/>
                <c:pt idx="0">
                  <c:v>60</c:v>
                </c:pt>
                <c:pt idx="1">
                  <c:v>59</c:v>
                </c:pt>
                <c:pt idx="2">
                  <c:v>58</c:v>
                </c:pt>
                <c:pt idx="3">
                  <c:v>57</c:v>
                </c:pt>
                <c:pt idx="4">
                  <c:v>56</c:v>
                </c:pt>
                <c:pt idx="5">
                  <c:v>55</c:v>
                </c:pt>
                <c:pt idx="6">
                  <c:v>54</c:v>
                </c:pt>
                <c:pt idx="7">
                  <c:v>53</c:v>
                </c:pt>
                <c:pt idx="8">
                  <c:v>52</c:v>
                </c:pt>
                <c:pt idx="9">
                  <c:v>51</c:v>
                </c:pt>
                <c:pt idx="10">
                  <c:v>50</c:v>
                </c:pt>
                <c:pt idx="11">
                  <c:v>49</c:v>
                </c:pt>
                <c:pt idx="12">
                  <c:v>48</c:v>
                </c:pt>
                <c:pt idx="13">
                  <c:v>47</c:v>
                </c:pt>
                <c:pt idx="14">
                  <c:v>46</c:v>
                </c:pt>
                <c:pt idx="15">
                  <c:v>45</c:v>
                </c:pt>
                <c:pt idx="16">
                  <c:v>44</c:v>
                </c:pt>
                <c:pt idx="17">
                  <c:v>43</c:v>
                </c:pt>
                <c:pt idx="18">
                  <c:v>42</c:v>
                </c:pt>
                <c:pt idx="19">
                  <c:v>41</c:v>
                </c:pt>
                <c:pt idx="20">
                  <c:v>40</c:v>
                </c:pt>
                <c:pt idx="21">
                  <c:v>39</c:v>
                </c:pt>
                <c:pt idx="22">
                  <c:v>38</c:v>
                </c:pt>
                <c:pt idx="23">
                  <c:v>37</c:v>
                </c:pt>
                <c:pt idx="24">
                  <c:v>36</c:v>
                </c:pt>
                <c:pt idx="25">
                  <c:v>35</c:v>
                </c:pt>
                <c:pt idx="26">
                  <c:v>34</c:v>
                </c:pt>
                <c:pt idx="27">
                  <c:v>33</c:v>
                </c:pt>
                <c:pt idx="28">
                  <c:v>32</c:v>
                </c:pt>
                <c:pt idx="29">
                  <c:v>31</c:v>
                </c:pt>
                <c:pt idx="30">
                  <c:v>30</c:v>
                </c:pt>
                <c:pt idx="31">
                  <c:v>29</c:v>
                </c:pt>
                <c:pt idx="32">
                  <c:v>28</c:v>
                </c:pt>
                <c:pt idx="33">
                  <c:v>27</c:v>
                </c:pt>
                <c:pt idx="34">
                  <c:v>26</c:v>
                </c:pt>
                <c:pt idx="35">
                  <c:v>25</c:v>
                </c:pt>
                <c:pt idx="36">
                  <c:v>24</c:v>
                </c:pt>
                <c:pt idx="37">
                  <c:v>23</c:v>
                </c:pt>
                <c:pt idx="38">
                  <c:v>22</c:v>
                </c:pt>
                <c:pt idx="39">
                  <c:v>21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</c:numCache>
            </c:numRef>
          </c:cat>
          <c:val>
            <c:numRef>
              <c:f>Sheet1!$G$2:$G$61</c:f>
              <c:numCache>
                <c:formatCode>General</c:formatCode>
                <c:ptCount val="60"/>
                <c:pt idx="0">
                  <c:v>8056</c:v>
                </c:pt>
                <c:pt idx="1">
                  <c:v>8976</c:v>
                </c:pt>
                <c:pt idx="2">
                  <c:v>9898</c:v>
                </c:pt>
                <c:pt idx="3">
                  <c:v>10734</c:v>
                </c:pt>
                <c:pt idx="4">
                  <c:v>12094</c:v>
                </c:pt>
                <c:pt idx="5">
                  <c:v>13526</c:v>
                </c:pt>
                <c:pt idx="6">
                  <c:v>14831</c:v>
                </c:pt>
                <c:pt idx="7">
                  <c:v>16145</c:v>
                </c:pt>
                <c:pt idx="8">
                  <c:v>17721</c:v>
                </c:pt>
                <c:pt idx="9">
                  <c:v>19016</c:v>
                </c:pt>
                <c:pt idx="10">
                  <c:v>20533</c:v>
                </c:pt>
                <c:pt idx="11">
                  <c:v>22177</c:v>
                </c:pt>
                <c:pt idx="12">
                  <c:v>23784</c:v>
                </c:pt>
                <c:pt idx="13">
                  <c:v>25352</c:v>
                </c:pt>
                <c:pt idx="14">
                  <c:v>27433</c:v>
                </c:pt>
                <c:pt idx="15">
                  <c:v>30004</c:v>
                </c:pt>
                <c:pt idx="16">
                  <c:v>32652</c:v>
                </c:pt>
                <c:pt idx="17">
                  <c:v>35129</c:v>
                </c:pt>
                <c:pt idx="18">
                  <c:v>37414</c:v>
                </c:pt>
                <c:pt idx="19">
                  <c:v>39919</c:v>
                </c:pt>
                <c:pt idx="20">
                  <c:v>43258</c:v>
                </c:pt>
                <c:pt idx="21">
                  <c:v>45604</c:v>
                </c:pt>
                <c:pt idx="22">
                  <c:v>47672</c:v>
                </c:pt>
                <c:pt idx="23">
                  <c:v>49824</c:v>
                </c:pt>
                <c:pt idx="24">
                  <c:v>51606</c:v>
                </c:pt>
                <c:pt idx="25">
                  <c:v>53284</c:v>
                </c:pt>
                <c:pt idx="26">
                  <c:v>55389</c:v>
                </c:pt>
                <c:pt idx="27">
                  <c:v>56727</c:v>
                </c:pt>
                <c:pt idx="28">
                  <c:v>57805</c:v>
                </c:pt>
                <c:pt idx="29">
                  <c:v>58016</c:v>
                </c:pt>
                <c:pt idx="30">
                  <c:v>57934</c:v>
                </c:pt>
                <c:pt idx="31">
                  <c:v>57416</c:v>
                </c:pt>
                <c:pt idx="32">
                  <c:v>56873</c:v>
                </c:pt>
                <c:pt idx="33">
                  <c:v>55748</c:v>
                </c:pt>
                <c:pt idx="34">
                  <c:v>52526</c:v>
                </c:pt>
                <c:pt idx="35">
                  <c:v>38800</c:v>
                </c:pt>
                <c:pt idx="36">
                  <c:v>37626</c:v>
                </c:pt>
                <c:pt idx="37">
                  <c:v>35982</c:v>
                </c:pt>
                <c:pt idx="38">
                  <c:v>33738</c:v>
                </c:pt>
                <c:pt idx="39">
                  <c:v>31774</c:v>
                </c:pt>
                <c:pt idx="40">
                  <c:v>28985</c:v>
                </c:pt>
                <c:pt idx="41">
                  <c:v>26302</c:v>
                </c:pt>
                <c:pt idx="42">
                  <c:v>22942</c:v>
                </c:pt>
                <c:pt idx="43">
                  <c:v>19381</c:v>
                </c:pt>
                <c:pt idx="44">
                  <c:v>16369</c:v>
                </c:pt>
                <c:pt idx="45">
                  <c:v>13748</c:v>
                </c:pt>
                <c:pt idx="46">
                  <c:v>11289</c:v>
                </c:pt>
                <c:pt idx="47">
                  <c:v>9308</c:v>
                </c:pt>
                <c:pt idx="48">
                  <c:v>7417</c:v>
                </c:pt>
                <c:pt idx="49">
                  <c:v>5739</c:v>
                </c:pt>
                <c:pt idx="50">
                  <c:v>4349</c:v>
                </c:pt>
                <c:pt idx="51">
                  <c:v>2613</c:v>
                </c:pt>
                <c:pt idx="52">
                  <c:v>1870</c:v>
                </c:pt>
                <c:pt idx="53">
                  <c:v>1208</c:v>
                </c:pt>
                <c:pt idx="54">
                  <c:v>771</c:v>
                </c:pt>
                <c:pt idx="55">
                  <c:v>526</c:v>
                </c:pt>
                <c:pt idx="56">
                  <c:v>431</c:v>
                </c:pt>
                <c:pt idx="57">
                  <c:v>260</c:v>
                </c:pt>
                <c:pt idx="58">
                  <c:v>194</c:v>
                </c:pt>
                <c:pt idx="59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2-4A63-9C58-AC4D53C7D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125168"/>
        <c:axId val="2065396160"/>
      </c:lineChart>
      <c:catAx>
        <c:axId val="68212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396160"/>
        <c:crosses val="autoZero"/>
        <c:auto val="1"/>
        <c:lblAlgn val="ctr"/>
        <c:lblOffset val="100"/>
        <c:noMultiLvlLbl val="0"/>
      </c:catAx>
      <c:valAx>
        <c:axId val="20653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2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Sheet3!$B$26:$B$56</c:f>
              <c:numCache>
                <c:formatCode>m/d/yyyy</c:formatCode>
                <c:ptCount val="31"/>
                <c:pt idx="0">
                  <c:v>43941</c:v>
                </c:pt>
                <c:pt idx="1">
                  <c:v>43940</c:v>
                </c:pt>
                <c:pt idx="2">
                  <c:v>43939</c:v>
                </c:pt>
                <c:pt idx="3">
                  <c:v>43938</c:v>
                </c:pt>
                <c:pt idx="4">
                  <c:v>43937</c:v>
                </c:pt>
                <c:pt idx="5">
                  <c:v>43936</c:v>
                </c:pt>
                <c:pt idx="6">
                  <c:v>43935</c:v>
                </c:pt>
                <c:pt idx="7">
                  <c:v>43934</c:v>
                </c:pt>
                <c:pt idx="8">
                  <c:v>43933</c:v>
                </c:pt>
                <c:pt idx="9">
                  <c:v>43932</c:v>
                </c:pt>
                <c:pt idx="10">
                  <c:v>43931</c:v>
                </c:pt>
                <c:pt idx="11">
                  <c:v>43930</c:v>
                </c:pt>
                <c:pt idx="12">
                  <c:v>43929</c:v>
                </c:pt>
                <c:pt idx="13">
                  <c:v>43928</c:v>
                </c:pt>
                <c:pt idx="14">
                  <c:v>43927</c:v>
                </c:pt>
                <c:pt idx="15">
                  <c:v>43926</c:v>
                </c:pt>
                <c:pt idx="16">
                  <c:v>43925</c:v>
                </c:pt>
                <c:pt idx="17">
                  <c:v>43924</c:v>
                </c:pt>
                <c:pt idx="18">
                  <c:v>43923</c:v>
                </c:pt>
                <c:pt idx="19">
                  <c:v>43922</c:v>
                </c:pt>
                <c:pt idx="20">
                  <c:v>43921</c:v>
                </c:pt>
                <c:pt idx="21">
                  <c:v>43920</c:v>
                </c:pt>
                <c:pt idx="22">
                  <c:v>43919</c:v>
                </c:pt>
                <c:pt idx="23">
                  <c:v>43918</c:v>
                </c:pt>
                <c:pt idx="24">
                  <c:v>43917</c:v>
                </c:pt>
                <c:pt idx="25">
                  <c:v>43916</c:v>
                </c:pt>
                <c:pt idx="26">
                  <c:v>43913</c:v>
                </c:pt>
                <c:pt idx="27">
                  <c:v>43912</c:v>
                </c:pt>
                <c:pt idx="28">
                  <c:v>43911</c:v>
                </c:pt>
                <c:pt idx="29">
                  <c:v>43910</c:v>
                </c:pt>
                <c:pt idx="30">
                  <c:v>43909</c:v>
                </c:pt>
              </c:numCache>
            </c:numRef>
          </c:cat>
          <c:val>
            <c:numRef>
              <c:f>Sheet3!$U$26:$U$56</c:f>
              <c:numCache>
                <c:formatCode>_(* #,##0.00_);_(* \(#,##0.00\);_(* "-"??_);_(@_)</c:formatCode>
                <c:ptCount val="31"/>
                <c:pt idx="0">
                  <c:v>357150.12</c:v>
                </c:pt>
                <c:pt idx="1">
                  <c:v>327505.95</c:v>
                </c:pt>
                <c:pt idx="2">
                  <c:v>302713.71999999997</c:v>
                </c:pt>
                <c:pt idx="3">
                  <c:v>269614.40999999997</c:v>
                </c:pt>
                <c:pt idx="4">
                  <c:v>237856.61</c:v>
                </c:pt>
                <c:pt idx="5">
                  <c:v>210019.55</c:v>
                </c:pt>
                <c:pt idx="6">
                  <c:v>175736.84</c:v>
                </c:pt>
                <c:pt idx="7">
                  <c:v>158892.79</c:v>
                </c:pt>
                <c:pt idx="8">
                  <c:v>136659.41999999998</c:v>
                </c:pt>
                <c:pt idx="9">
                  <c:v>117833.66</c:v>
                </c:pt>
                <c:pt idx="10">
                  <c:v>98607.29</c:v>
                </c:pt>
                <c:pt idx="11">
                  <c:v>79564.25</c:v>
                </c:pt>
                <c:pt idx="12">
                  <c:v>41562.559999999998</c:v>
                </c:pt>
                <c:pt idx="13">
                  <c:v>32277.719999999998</c:v>
                </c:pt>
                <c:pt idx="14">
                  <c:v>24724.329999999998</c:v>
                </c:pt>
                <c:pt idx="15" formatCode="General">
                  <c:v>17061.329999999998</c:v>
                </c:pt>
                <c:pt idx="16" formatCode="General">
                  <c:v>11873.77</c:v>
                </c:pt>
                <c:pt idx="17" formatCode="General">
                  <c:v>8038.3899999999994</c:v>
                </c:pt>
                <c:pt idx="18" formatCode="General">
                  <c:v>5661.8899999999994</c:v>
                </c:pt>
                <c:pt idx="19" formatCode="General">
                  <c:v>3382.39</c:v>
                </c:pt>
                <c:pt idx="20" formatCode="General">
                  <c:v>2945.89</c:v>
                </c:pt>
                <c:pt idx="21" formatCode="General">
                  <c:v>2557.89</c:v>
                </c:pt>
                <c:pt idx="22" formatCode="General">
                  <c:v>2053.4899999999998</c:v>
                </c:pt>
                <c:pt idx="23" formatCode="General">
                  <c:v>1558.79</c:v>
                </c:pt>
                <c:pt idx="24" formatCode="General">
                  <c:v>1185.3399999999999</c:v>
                </c:pt>
                <c:pt idx="25" formatCode="General">
                  <c:v>912.77</c:v>
                </c:pt>
                <c:pt idx="26" formatCode="General">
                  <c:v>620.79999999999995</c:v>
                </c:pt>
                <c:pt idx="27" formatCode="General">
                  <c:v>481.12</c:v>
                </c:pt>
                <c:pt idx="28" formatCode="General">
                  <c:v>334.65</c:v>
                </c:pt>
                <c:pt idx="29" formatCode="General">
                  <c:v>246.38</c:v>
                </c:pt>
                <c:pt idx="30" formatCode="General">
                  <c:v>122.22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D-4460-96D2-921C1DFBC0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Sheet3!$B$26:$B$56</c:f>
              <c:numCache>
                <c:formatCode>m/d/yyyy</c:formatCode>
                <c:ptCount val="31"/>
                <c:pt idx="0">
                  <c:v>43941</c:v>
                </c:pt>
                <c:pt idx="1">
                  <c:v>43940</c:v>
                </c:pt>
                <c:pt idx="2">
                  <c:v>43939</c:v>
                </c:pt>
                <c:pt idx="3">
                  <c:v>43938</c:v>
                </c:pt>
                <c:pt idx="4">
                  <c:v>43937</c:v>
                </c:pt>
                <c:pt idx="5">
                  <c:v>43936</c:v>
                </c:pt>
                <c:pt idx="6">
                  <c:v>43935</c:v>
                </c:pt>
                <c:pt idx="7">
                  <c:v>43934</c:v>
                </c:pt>
                <c:pt idx="8">
                  <c:v>43933</c:v>
                </c:pt>
                <c:pt idx="9">
                  <c:v>43932</c:v>
                </c:pt>
                <c:pt idx="10">
                  <c:v>43931</c:v>
                </c:pt>
                <c:pt idx="11">
                  <c:v>43930</c:v>
                </c:pt>
                <c:pt idx="12">
                  <c:v>43929</c:v>
                </c:pt>
                <c:pt idx="13">
                  <c:v>43928</c:v>
                </c:pt>
                <c:pt idx="14">
                  <c:v>43927</c:v>
                </c:pt>
                <c:pt idx="15">
                  <c:v>43926</c:v>
                </c:pt>
                <c:pt idx="16">
                  <c:v>43925</c:v>
                </c:pt>
                <c:pt idx="17">
                  <c:v>43924</c:v>
                </c:pt>
                <c:pt idx="18">
                  <c:v>43923</c:v>
                </c:pt>
                <c:pt idx="19">
                  <c:v>43922</c:v>
                </c:pt>
                <c:pt idx="20">
                  <c:v>43921</c:v>
                </c:pt>
                <c:pt idx="21">
                  <c:v>43920</c:v>
                </c:pt>
                <c:pt idx="22">
                  <c:v>43919</c:v>
                </c:pt>
                <c:pt idx="23">
                  <c:v>43918</c:v>
                </c:pt>
                <c:pt idx="24">
                  <c:v>43917</c:v>
                </c:pt>
                <c:pt idx="25">
                  <c:v>43916</c:v>
                </c:pt>
                <c:pt idx="26">
                  <c:v>43913</c:v>
                </c:pt>
                <c:pt idx="27">
                  <c:v>43912</c:v>
                </c:pt>
                <c:pt idx="28">
                  <c:v>43911</c:v>
                </c:pt>
                <c:pt idx="29">
                  <c:v>43910</c:v>
                </c:pt>
                <c:pt idx="30">
                  <c:v>43909</c:v>
                </c:pt>
              </c:numCache>
            </c:numRef>
          </c:cat>
          <c:val>
            <c:numRef>
              <c:f>Sheet3!$T$26:$T$56</c:f>
              <c:numCache>
                <c:formatCode>General</c:formatCode>
                <c:ptCount val="31"/>
                <c:pt idx="13">
                  <c:v>20003</c:v>
                </c:pt>
                <c:pt idx="14">
                  <c:v>19828</c:v>
                </c:pt>
                <c:pt idx="15">
                  <c:v>17572</c:v>
                </c:pt>
                <c:pt idx="16">
                  <c:v>14997</c:v>
                </c:pt>
                <c:pt idx="17">
                  <c:v>9823</c:v>
                </c:pt>
                <c:pt idx="18">
                  <c:v>9090</c:v>
                </c:pt>
                <c:pt idx="19">
                  <c:v>8593</c:v>
                </c:pt>
                <c:pt idx="20">
                  <c:v>7024</c:v>
                </c:pt>
                <c:pt idx="21">
                  <c:v>5847</c:v>
                </c:pt>
                <c:pt idx="22">
                  <c:v>1095</c:v>
                </c:pt>
                <c:pt idx="23">
                  <c:v>894</c:v>
                </c:pt>
                <c:pt idx="24">
                  <c:v>753</c:v>
                </c:pt>
                <c:pt idx="25">
                  <c:v>619</c:v>
                </c:pt>
                <c:pt idx="26">
                  <c:v>0</c:v>
                </c:pt>
                <c:pt idx="27">
                  <c:v>176</c:v>
                </c:pt>
                <c:pt idx="28">
                  <c:v>147</c:v>
                </c:pt>
                <c:pt idx="29">
                  <c:v>121</c:v>
                </c:pt>
                <c:pt idx="30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D-4460-96D2-921C1DFBC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609423"/>
        <c:axId val="1539297359"/>
      </c:lineChart>
      <c:dateAx>
        <c:axId val="160760942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97359"/>
        <c:crosses val="autoZero"/>
        <c:auto val="1"/>
        <c:lblOffset val="100"/>
        <c:baseTimeUnit val="days"/>
      </c:dateAx>
      <c:valAx>
        <c:axId val="153929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60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Sheet3!$B$15:$B$68</c:f>
              <c:numCache>
                <c:formatCode>m/d/yyyy</c:formatCode>
                <c:ptCount val="54"/>
                <c:pt idx="0">
                  <c:v>43952</c:v>
                </c:pt>
                <c:pt idx="1">
                  <c:v>43951</c:v>
                </c:pt>
                <c:pt idx="2">
                  <c:v>43950</c:v>
                </c:pt>
                <c:pt idx="3">
                  <c:v>43949</c:v>
                </c:pt>
                <c:pt idx="4">
                  <c:v>43948</c:v>
                </c:pt>
                <c:pt idx="5">
                  <c:v>43947</c:v>
                </c:pt>
                <c:pt idx="6">
                  <c:v>43946</c:v>
                </c:pt>
                <c:pt idx="7">
                  <c:v>43945</c:v>
                </c:pt>
                <c:pt idx="8">
                  <c:v>43944</c:v>
                </c:pt>
                <c:pt idx="9">
                  <c:v>43943</c:v>
                </c:pt>
                <c:pt idx="10">
                  <c:v>43942</c:v>
                </c:pt>
                <c:pt idx="11">
                  <c:v>43941</c:v>
                </c:pt>
                <c:pt idx="12">
                  <c:v>43940</c:v>
                </c:pt>
                <c:pt idx="13">
                  <c:v>43939</c:v>
                </c:pt>
                <c:pt idx="14">
                  <c:v>43938</c:v>
                </c:pt>
                <c:pt idx="15">
                  <c:v>43937</c:v>
                </c:pt>
                <c:pt idx="16">
                  <c:v>43936</c:v>
                </c:pt>
                <c:pt idx="17">
                  <c:v>43935</c:v>
                </c:pt>
                <c:pt idx="18">
                  <c:v>43934</c:v>
                </c:pt>
                <c:pt idx="19">
                  <c:v>43933</c:v>
                </c:pt>
                <c:pt idx="20">
                  <c:v>43932</c:v>
                </c:pt>
                <c:pt idx="21">
                  <c:v>43931</c:v>
                </c:pt>
                <c:pt idx="22">
                  <c:v>43930</c:v>
                </c:pt>
                <c:pt idx="23">
                  <c:v>43929</c:v>
                </c:pt>
                <c:pt idx="24">
                  <c:v>43928</c:v>
                </c:pt>
                <c:pt idx="25">
                  <c:v>43927</c:v>
                </c:pt>
                <c:pt idx="26">
                  <c:v>43926</c:v>
                </c:pt>
                <c:pt idx="27">
                  <c:v>43925</c:v>
                </c:pt>
                <c:pt idx="28">
                  <c:v>43924</c:v>
                </c:pt>
                <c:pt idx="29">
                  <c:v>43923</c:v>
                </c:pt>
                <c:pt idx="30">
                  <c:v>43922</c:v>
                </c:pt>
                <c:pt idx="31">
                  <c:v>43921</c:v>
                </c:pt>
                <c:pt idx="32">
                  <c:v>43920</c:v>
                </c:pt>
                <c:pt idx="33">
                  <c:v>43919</c:v>
                </c:pt>
                <c:pt idx="34">
                  <c:v>43918</c:v>
                </c:pt>
                <c:pt idx="35">
                  <c:v>43917</c:v>
                </c:pt>
                <c:pt idx="36">
                  <c:v>43916</c:v>
                </c:pt>
                <c:pt idx="37">
                  <c:v>43913</c:v>
                </c:pt>
                <c:pt idx="38">
                  <c:v>43912</c:v>
                </c:pt>
                <c:pt idx="39">
                  <c:v>43911</c:v>
                </c:pt>
                <c:pt idx="40">
                  <c:v>43910</c:v>
                </c:pt>
                <c:pt idx="41">
                  <c:v>43909</c:v>
                </c:pt>
                <c:pt idx="42">
                  <c:v>43908</c:v>
                </c:pt>
                <c:pt idx="43">
                  <c:v>43907</c:v>
                </c:pt>
                <c:pt idx="44">
                  <c:v>43906</c:v>
                </c:pt>
                <c:pt idx="45">
                  <c:v>43905</c:v>
                </c:pt>
                <c:pt idx="46">
                  <c:v>43904</c:v>
                </c:pt>
                <c:pt idx="47">
                  <c:v>43903</c:v>
                </c:pt>
                <c:pt idx="48">
                  <c:v>43902</c:v>
                </c:pt>
                <c:pt idx="49">
                  <c:v>43901</c:v>
                </c:pt>
                <c:pt idx="50">
                  <c:v>43900</c:v>
                </c:pt>
                <c:pt idx="51">
                  <c:v>43899</c:v>
                </c:pt>
                <c:pt idx="52">
                  <c:v>43898</c:v>
                </c:pt>
                <c:pt idx="53">
                  <c:v>43897</c:v>
                </c:pt>
              </c:numCache>
            </c:numRef>
          </c:cat>
          <c:val>
            <c:numRef>
              <c:f>Sheet3!$Z$16:$Z$68</c:f>
              <c:numCache>
                <c:formatCode>_(* #,##0.00_);_(* \(#,##0.00\);_(* "-"??_);_(@_)</c:formatCode>
                <c:ptCount val="53"/>
                <c:pt idx="0">
                  <c:v>235208.32303873252</c:v>
                </c:pt>
                <c:pt idx="1">
                  <c:v>261839.46138524063</c:v>
                </c:pt>
                <c:pt idx="2">
                  <c:v>289166.49312192452</c:v>
                </c:pt>
                <c:pt idx="3">
                  <c:v>313970.44681030331</c:v>
                </c:pt>
                <c:pt idx="4">
                  <c:v>336090.96352832566</c:v>
                </c:pt>
                <c:pt idx="5">
                  <c:v>355405.66560186836</c:v>
                </c:pt>
                <c:pt idx="6">
                  <c:v>371830.87390957988</c:v>
                </c:pt>
                <c:pt idx="7">
                  <c:v>385321.58533638995</c:v>
                </c:pt>
                <c:pt idx="8">
                  <c:v>395870.73589239258</c:v>
                </c:pt>
                <c:pt idx="9">
                  <c:v>403507.79168250301</c:v>
                </c:pt>
                <c:pt idx="10">
                  <c:v>398550.30850823177</c:v>
                </c:pt>
                <c:pt idx="11">
                  <c:v>403426.42858293804</c:v>
                </c:pt>
                <c:pt idx="12">
                  <c:v>401906.17034909688</c:v>
                </c:pt>
                <c:pt idx="13">
                  <c:v>407376.40294075309</c:v>
                </c:pt>
                <c:pt idx="14">
                  <c:v>410420.73259922495</c:v>
                </c:pt>
                <c:pt idx="15">
                  <c:v>408693.27037445497</c:v>
                </c:pt>
                <c:pt idx="16">
                  <c:v>412791.80175520579</c:v>
                </c:pt>
                <c:pt idx="17">
                  <c:v>399058.54384782159</c:v>
                </c:pt>
                <c:pt idx="18">
                  <c:v>390540.4294656823</c:v>
                </c:pt>
                <c:pt idx="19">
                  <c:v>378649.46023684717</c:v>
                </c:pt>
                <c:pt idx="20">
                  <c:v>367390.61284439469</c:v>
                </c:pt>
                <c:pt idx="21">
                  <c:v>356061.25849698979</c:v>
                </c:pt>
                <c:pt idx="22">
                  <c:v>364661.30247999995</c:v>
                </c:pt>
                <c:pt idx="23">
                  <c:v>345160</c:v>
                </c:pt>
                <c:pt idx="24">
                  <c:v>363264.57990559994</c:v>
                </c:pt>
                <c:pt idx="25">
                  <c:v>340228.08</c:v>
                </c:pt>
                <c:pt idx="26">
                  <c:v>319785.09886400006</c:v>
                </c:pt>
                <c:pt idx="27">
                  <c:v>288700.20804482367</c:v>
                </c:pt>
                <c:pt idx="28">
                  <c:v>256884.418910604</c:v>
                </c:pt>
                <c:pt idx="29">
                  <c:v>229329.1803385253</c:v>
                </c:pt>
                <c:pt idx="30">
                  <c:v>192325.39347376689</c:v>
                </c:pt>
                <c:pt idx="31">
                  <c:v>174835.83485986106</c:v>
                </c:pt>
                <c:pt idx="32">
                  <c:v>151192.45269986318</c:v>
                </c:pt>
                <c:pt idx="33">
                  <c:v>131855.86021425901</c:v>
                </c:pt>
                <c:pt idx="34">
                  <c:v>110910.06489969324</c:v>
                </c:pt>
                <c:pt idx="35">
                  <c:v>89876.72730043382</c:v>
                </c:pt>
                <c:pt idx="36">
                  <c:v>46835.176123238067</c:v>
                </c:pt>
                <c:pt idx="37">
                  <c:v>36538.994355969458</c:v>
                </c:pt>
                <c:pt idx="38">
                  <c:v>28149.484565340197</c:v>
                </c:pt>
                <c:pt idx="39">
                  <c:v>19471.32646849606</c:v>
                </c:pt>
                <c:pt idx="40">
                  <c:v>13663.188914091201</c:v>
                </c:pt>
                <c:pt idx="41">
                  <c:v>9343.2857582974702</c:v>
                </c:pt>
                <c:pt idx="42">
                  <c:v>6587.9944184527867</c:v>
                </c:pt>
                <c:pt idx="43">
                  <c:v>3932.5345681683134</c:v>
                </c:pt>
                <c:pt idx="44">
                  <c:v>3443.6271413231452</c:v>
                </c:pt>
                <c:pt idx="45">
                  <c:v>-36.659999999999997</c:v>
                </c:pt>
                <c:pt idx="46">
                  <c:v>-28.23</c:v>
                </c:pt>
                <c:pt idx="47">
                  <c:v>-19.2</c:v>
                </c:pt>
                <c:pt idx="48">
                  <c:v>-14.879999999999999</c:v>
                </c:pt>
                <c:pt idx="49">
                  <c:v>-10.35</c:v>
                </c:pt>
                <c:pt idx="50">
                  <c:v>-7.62</c:v>
                </c:pt>
                <c:pt idx="51">
                  <c:v>-3.78</c:v>
                </c:pt>
                <c:pt idx="52">
                  <c:v>-3.78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FED-A1AC-1376D9F6C7A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Sheet3!$B$15:$B$68</c:f>
              <c:numCache>
                <c:formatCode>m/d/yyyy</c:formatCode>
                <c:ptCount val="54"/>
                <c:pt idx="0">
                  <c:v>43952</c:v>
                </c:pt>
                <c:pt idx="1">
                  <c:v>43951</c:v>
                </c:pt>
                <c:pt idx="2">
                  <c:v>43950</c:v>
                </c:pt>
                <c:pt idx="3">
                  <c:v>43949</c:v>
                </c:pt>
                <c:pt idx="4">
                  <c:v>43948</c:v>
                </c:pt>
                <c:pt idx="5">
                  <c:v>43947</c:v>
                </c:pt>
                <c:pt idx="6">
                  <c:v>43946</c:v>
                </c:pt>
                <c:pt idx="7">
                  <c:v>43945</c:v>
                </c:pt>
                <c:pt idx="8">
                  <c:v>43944</c:v>
                </c:pt>
                <c:pt idx="9">
                  <c:v>43943</c:v>
                </c:pt>
                <c:pt idx="10">
                  <c:v>43942</c:v>
                </c:pt>
                <c:pt idx="11">
                  <c:v>43941</c:v>
                </c:pt>
                <c:pt idx="12">
                  <c:v>43940</c:v>
                </c:pt>
                <c:pt idx="13">
                  <c:v>43939</c:v>
                </c:pt>
                <c:pt idx="14">
                  <c:v>43938</c:v>
                </c:pt>
                <c:pt idx="15">
                  <c:v>43937</c:v>
                </c:pt>
                <c:pt idx="16">
                  <c:v>43936</c:v>
                </c:pt>
                <c:pt idx="17">
                  <c:v>43935</c:v>
                </c:pt>
                <c:pt idx="18">
                  <c:v>43934</c:v>
                </c:pt>
                <c:pt idx="19">
                  <c:v>43933</c:v>
                </c:pt>
                <c:pt idx="20">
                  <c:v>43932</c:v>
                </c:pt>
                <c:pt idx="21">
                  <c:v>43931</c:v>
                </c:pt>
                <c:pt idx="22">
                  <c:v>43930</c:v>
                </c:pt>
                <c:pt idx="23">
                  <c:v>43929</c:v>
                </c:pt>
                <c:pt idx="24">
                  <c:v>43928</c:v>
                </c:pt>
                <c:pt idx="25">
                  <c:v>43927</c:v>
                </c:pt>
                <c:pt idx="26">
                  <c:v>43926</c:v>
                </c:pt>
                <c:pt idx="27">
                  <c:v>43925</c:v>
                </c:pt>
                <c:pt idx="28">
                  <c:v>43924</c:v>
                </c:pt>
                <c:pt idx="29">
                  <c:v>43923</c:v>
                </c:pt>
                <c:pt idx="30">
                  <c:v>43922</c:v>
                </c:pt>
                <c:pt idx="31">
                  <c:v>43921</c:v>
                </c:pt>
                <c:pt idx="32">
                  <c:v>43920</c:v>
                </c:pt>
                <c:pt idx="33">
                  <c:v>43919</c:v>
                </c:pt>
                <c:pt idx="34">
                  <c:v>43918</c:v>
                </c:pt>
                <c:pt idx="35">
                  <c:v>43917</c:v>
                </c:pt>
                <c:pt idx="36">
                  <c:v>43916</c:v>
                </c:pt>
                <c:pt idx="37">
                  <c:v>43913</c:v>
                </c:pt>
                <c:pt idx="38">
                  <c:v>43912</c:v>
                </c:pt>
                <c:pt idx="39">
                  <c:v>43911</c:v>
                </c:pt>
                <c:pt idx="40">
                  <c:v>43910</c:v>
                </c:pt>
                <c:pt idx="41">
                  <c:v>43909</c:v>
                </c:pt>
                <c:pt idx="42">
                  <c:v>43908</c:v>
                </c:pt>
                <c:pt idx="43">
                  <c:v>43907</c:v>
                </c:pt>
                <c:pt idx="44">
                  <c:v>43906</c:v>
                </c:pt>
                <c:pt idx="45">
                  <c:v>43905</c:v>
                </c:pt>
                <c:pt idx="46">
                  <c:v>43904</c:v>
                </c:pt>
                <c:pt idx="47">
                  <c:v>43903</c:v>
                </c:pt>
                <c:pt idx="48">
                  <c:v>43902</c:v>
                </c:pt>
                <c:pt idx="49">
                  <c:v>43901</c:v>
                </c:pt>
                <c:pt idx="50">
                  <c:v>43900</c:v>
                </c:pt>
                <c:pt idx="51">
                  <c:v>43899</c:v>
                </c:pt>
                <c:pt idx="52">
                  <c:v>43898</c:v>
                </c:pt>
                <c:pt idx="53">
                  <c:v>43897</c:v>
                </c:pt>
              </c:numCache>
            </c:numRef>
          </c:cat>
          <c:val>
            <c:numRef>
              <c:f>Sheet3!$AE$16:$AE$68</c:f>
              <c:numCache>
                <c:formatCode>General</c:formatCode>
                <c:ptCount val="53"/>
                <c:pt idx="23">
                  <c:v>354967</c:v>
                </c:pt>
                <c:pt idx="24">
                  <c:v>337382</c:v>
                </c:pt>
                <c:pt idx="25">
                  <c:v>310416</c:v>
                </c:pt>
                <c:pt idx="26">
                  <c:v>288583</c:v>
                </c:pt>
                <c:pt idx="27">
                  <c:v>260724</c:v>
                </c:pt>
                <c:pt idx="28">
                  <c:v>230140</c:v>
                </c:pt>
                <c:pt idx="29">
                  <c:v>202803</c:v>
                </c:pt>
                <c:pt idx="30">
                  <c:v>170275</c:v>
                </c:pt>
                <c:pt idx="31">
                  <c:v>154952</c:v>
                </c:pt>
                <c:pt idx="32">
                  <c:v>137600</c:v>
                </c:pt>
                <c:pt idx="33">
                  <c:v>118560</c:v>
                </c:pt>
                <c:pt idx="34">
                  <c:v>99327</c:v>
                </c:pt>
                <c:pt idx="35">
                  <c:v>80225</c:v>
                </c:pt>
                <c:pt idx="36">
                  <c:v>42307</c:v>
                </c:pt>
                <c:pt idx="37">
                  <c:v>32702</c:v>
                </c:pt>
                <c:pt idx="38">
                  <c:v>25035</c:v>
                </c:pt>
                <c:pt idx="39">
                  <c:v>17231</c:v>
                </c:pt>
                <c:pt idx="40">
                  <c:v>11946</c:v>
                </c:pt>
                <c:pt idx="41">
                  <c:v>8140</c:v>
                </c:pt>
                <c:pt idx="42">
                  <c:v>5716</c:v>
                </c:pt>
                <c:pt idx="43">
                  <c:v>3390</c:v>
                </c:pt>
                <c:pt idx="44">
                  <c:v>2976</c:v>
                </c:pt>
                <c:pt idx="45">
                  <c:v>2567</c:v>
                </c:pt>
                <c:pt idx="46">
                  <c:v>2056</c:v>
                </c:pt>
                <c:pt idx="47">
                  <c:v>1555</c:v>
                </c:pt>
                <c:pt idx="48">
                  <c:v>1177</c:v>
                </c:pt>
                <c:pt idx="49">
                  <c:v>904</c:v>
                </c:pt>
                <c:pt idx="50">
                  <c:v>607</c:v>
                </c:pt>
                <c:pt idx="51">
                  <c:v>468</c:v>
                </c:pt>
                <c:pt idx="52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FED-A1AC-1376D9F6C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631359"/>
        <c:axId val="1617150655"/>
      </c:lineChart>
      <c:dateAx>
        <c:axId val="168663135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150655"/>
        <c:crosses val="autoZero"/>
        <c:auto val="1"/>
        <c:lblOffset val="100"/>
        <c:baseTimeUnit val="days"/>
      </c:dateAx>
      <c:valAx>
        <c:axId val="161715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63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Sheet3!$B$45:$B$100</c:f>
              <c:numCache>
                <c:formatCode>m/d/yyyy</c:formatCode>
                <c:ptCount val="56"/>
                <c:pt idx="0">
                  <c:v>43922</c:v>
                </c:pt>
                <c:pt idx="1">
                  <c:v>43921</c:v>
                </c:pt>
                <c:pt idx="2">
                  <c:v>43920</c:v>
                </c:pt>
                <c:pt idx="3">
                  <c:v>43919</c:v>
                </c:pt>
                <c:pt idx="4">
                  <c:v>43918</c:v>
                </c:pt>
                <c:pt idx="5">
                  <c:v>43917</c:v>
                </c:pt>
                <c:pt idx="6">
                  <c:v>43916</c:v>
                </c:pt>
                <c:pt idx="7">
                  <c:v>43913</c:v>
                </c:pt>
                <c:pt idx="8">
                  <c:v>43912</c:v>
                </c:pt>
                <c:pt idx="9">
                  <c:v>43911</c:v>
                </c:pt>
                <c:pt idx="10">
                  <c:v>43910</c:v>
                </c:pt>
                <c:pt idx="11">
                  <c:v>43909</c:v>
                </c:pt>
                <c:pt idx="12">
                  <c:v>43908</c:v>
                </c:pt>
                <c:pt idx="13">
                  <c:v>43907</c:v>
                </c:pt>
                <c:pt idx="14">
                  <c:v>43906</c:v>
                </c:pt>
                <c:pt idx="15">
                  <c:v>43905</c:v>
                </c:pt>
                <c:pt idx="16">
                  <c:v>43904</c:v>
                </c:pt>
                <c:pt idx="17">
                  <c:v>43903</c:v>
                </c:pt>
                <c:pt idx="18">
                  <c:v>43902</c:v>
                </c:pt>
                <c:pt idx="19">
                  <c:v>43901</c:v>
                </c:pt>
                <c:pt idx="20">
                  <c:v>43900</c:v>
                </c:pt>
                <c:pt idx="21">
                  <c:v>43899</c:v>
                </c:pt>
                <c:pt idx="22">
                  <c:v>43898</c:v>
                </c:pt>
                <c:pt idx="23">
                  <c:v>43897</c:v>
                </c:pt>
                <c:pt idx="24">
                  <c:v>43896</c:v>
                </c:pt>
                <c:pt idx="25">
                  <c:v>43895</c:v>
                </c:pt>
                <c:pt idx="26">
                  <c:v>43894</c:v>
                </c:pt>
                <c:pt idx="27">
                  <c:v>43893</c:v>
                </c:pt>
                <c:pt idx="28">
                  <c:v>43892</c:v>
                </c:pt>
                <c:pt idx="29">
                  <c:v>43891</c:v>
                </c:pt>
                <c:pt idx="30">
                  <c:v>43890</c:v>
                </c:pt>
                <c:pt idx="31">
                  <c:v>43889</c:v>
                </c:pt>
                <c:pt idx="32">
                  <c:v>43888</c:v>
                </c:pt>
                <c:pt idx="33">
                  <c:v>43887</c:v>
                </c:pt>
                <c:pt idx="34">
                  <c:v>43886</c:v>
                </c:pt>
                <c:pt idx="35">
                  <c:v>43885</c:v>
                </c:pt>
                <c:pt idx="36">
                  <c:v>43884</c:v>
                </c:pt>
                <c:pt idx="37">
                  <c:v>43883</c:v>
                </c:pt>
                <c:pt idx="38">
                  <c:v>43882</c:v>
                </c:pt>
                <c:pt idx="39">
                  <c:v>43881</c:v>
                </c:pt>
                <c:pt idx="40">
                  <c:v>43880</c:v>
                </c:pt>
                <c:pt idx="41">
                  <c:v>43879</c:v>
                </c:pt>
                <c:pt idx="42">
                  <c:v>43878</c:v>
                </c:pt>
                <c:pt idx="43">
                  <c:v>43877</c:v>
                </c:pt>
                <c:pt idx="44">
                  <c:v>43876</c:v>
                </c:pt>
                <c:pt idx="45">
                  <c:v>43875</c:v>
                </c:pt>
                <c:pt idx="46">
                  <c:v>43874</c:v>
                </c:pt>
                <c:pt idx="47">
                  <c:v>43873</c:v>
                </c:pt>
                <c:pt idx="48">
                  <c:v>43872</c:v>
                </c:pt>
                <c:pt idx="49">
                  <c:v>43871</c:v>
                </c:pt>
                <c:pt idx="50">
                  <c:v>43870</c:v>
                </c:pt>
                <c:pt idx="51">
                  <c:v>43869</c:v>
                </c:pt>
                <c:pt idx="52">
                  <c:v>43868</c:v>
                </c:pt>
                <c:pt idx="53">
                  <c:v>43867</c:v>
                </c:pt>
                <c:pt idx="54">
                  <c:v>43866</c:v>
                </c:pt>
                <c:pt idx="55">
                  <c:v>43865</c:v>
                </c:pt>
              </c:numCache>
            </c:numRef>
          </c:cat>
          <c:val>
            <c:numRef>
              <c:f>Sheet3!$E$45:$E$100</c:f>
              <c:numCache>
                <c:formatCode>General</c:formatCode>
                <c:ptCount val="56"/>
                <c:pt idx="0">
                  <c:v>76405</c:v>
                </c:pt>
                <c:pt idx="1">
                  <c:v>76206</c:v>
                </c:pt>
                <c:pt idx="2">
                  <c:v>75923</c:v>
                </c:pt>
                <c:pt idx="3">
                  <c:v>75582</c:v>
                </c:pt>
                <c:pt idx="4">
                  <c:v>75100</c:v>
                </c:pt>
                <c:pt idx="5">
                  <c:v>74720</c:v>
                </c:pt>
                <c:pt idx="6">
                  <c:v>74181</c:v>
                </c:pt>
                <c:pt idx="7">
                  <c:v>72703</c:v>
                </c:pt>
                <c:pt idx="8">
                  <c:v>72440</c:v>
                </c:pt>
                <c:pt idx="9">
                  <c:v>71740</c:v>
                </c:pt>
                <c:pt idx="10">
                  <c:v>71150</c:v>
                </c:pt>
                <c:pt idx="11">
                  <c:v>70420</c:v>
                </c:pt>
                <c:pt idx="12">
                  <c:v>69601</c:v>
                </c:pt>
                <c:pt idx="13">
                  <c:v>68679</c:v>
                </c:pt>
                <c:pt idx="14">
                  <c:v>67749</c:v>
                </c:pt>
                <c:pt idx="15">
                  <c:v>66911</c:v>
                </c:pt>
                <c:pt idx="16">
                  <c:v>65541</c:v>
                </c:pt>
                <c:pt idx="17">
                  <c:v>64111</c:v>
                </c:pt>
                <c:pt idx="18">
                  <c:v>62793</c:v>
                </c:pt>
                <c:pt idx="19">
                  <c:v>61475</c:v>
                </c:pt>
                <c:pt idx="20">
                  <c:v>59897</c:v>
                </c:pt>
                <c:pt idx="21">
                  <c:v>58600</c:v>
                </c:pt>
                <c:pt idx="22">
                  <c:v>57065</c:v>
                </c:pt>
                <c:pt idx="23">
                  <c:v>55404</c:v>
                </c:pt>
                <c:pt idx="24">
                  <c:v>53726</c:v>
                </c:pt>
                <c:pt idx="25">
                  <c:v>52045</c:v>
                </c:pt>
                <c:pt idx="26">
                  <c:v>49856</c:v>
                </c:pt>
                <c:pt idx="27">
                  <c:v>47204</c:v>
                </c:pt>
                <c:pt idx="28">
                  <c:v>44462</c:v>
                </c:pt>
                <c:pt idx="29">
                  <c:v>41825</c:v>
                </c:pt>
                <c:pt idx="30">
                  <c:v>39002</c:v>
                </c:pt>
                <c:pt idx="31">
                  <c:v>36117</c:v>
                </c:pt>
                <c:pt idx="32">
                  <c:v>32495</c:v>
                </c:pt>
                <c:pt idx="33">
                  <c:v>29745</c:v>
                </c:pt>
                <c:pt idx="34">
                  <c:v>27323</c:v>
                </c:pt>
                <c:pt idx="35">
                  <c:v>24734</c:v>
                </c:pt>
                <c:pt idx="36">
                  <c:v>22888</c:v>
                </c:pt>
                <c:pt idx="37">
                  <c:v>20659</c:v>
                </c:pt>
                <c:pt idx="38">
                  <c:v>18266</c:v>
                </c:pt>
                <c:pt idx="39">
                  <c:v>16157</c:v>
                </c:pt>
                <c:pt idx="40">
                  <c:v>14376</c:v>
                </c:pt>
                <c:pt idx="41">
                  <c:v>12552</c:v>
                </c:pt>
                <c:pt idx="42">
                  <c:v>10844</c:v>
                </c:pt>
                <c:pt idx="43">
                  <c:v>9419</c:v>
                </c:pt>
                <c:pt idx="44">
                  <c:v>8096</c:v>
                </c:pt>
                <c:pt idx="45">
                  <c:v>6723</c:v>
                </c:pt>
                <c:pt idx="46">
                  <c:v>5911</c:v>
                </c:pt>
                <c:pt idx="47">
                  <c:v>4740</c:v>
                </c:pt>
                <c:pt idx="48">
                  <c:v>3996</c:v>
                </c:pt>
                <c:pt idx="49">
                  <c:v>3281</c:v>
                </c:pt>
                <c:pt idx="50">
                  <c:v>2649</c:v>
                </c:pt>
                <c:pt idx="51">
                  <c:v>2050</c:v>
                </c:pt>
                <c:pt idx="52">
                  <c:v>1540</c:v>
                </c:pt>
                <c:pt idx="53">
                  <c:v>1153</c:v>
                </c:pt>
                <c:pt idx="54">
                  <c:v>892</c:v>
                </c:pt>
                <c:pt idx="55">
                  <c:v>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4-4D86-A4F3-602979F8938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Sheet3!$B$45:$B$100</c:f>
              <c:numCache>
                <c:formatCode>m/d/yyyy</c:formatCode>
                <c:ptCount val="56"/>
                <c:pt idx="0">
                  <c:v>43922</c:v>
                </c:pt>
                <c:pt idx="1">
                  <c:v>43921</c:v>
                </c:pt>
                <c:pt idx="2">
                  <c:v>43920</c:v>
                </c:pt>
                <c:pt idx="3">
                  <c:v>43919</c:v>
                </c:pt>
                <c:pt idx="4">
                  <c:v>43918</c:v>
                </c:pt>
                <c:pt idx="5">
                  <c:v>43917</c:v>
                </c:pt>
                <c:pt idx="6">
                  <c:v>43916</c:v>
                </c:pt>
                <c:pt idx="7">
                  <c:v>43913</c:v>
                </c:pt>
                <c:pt idx="8">
                  <c:v>43912</c:v>
                </c:pt>
                <c:pt idx="9">
                  <c:v>43911</c:v>
                </c:pt>
                <c:pt idx="10">
                  <c:v>43910</c:v>
                </c:pt>
                <c:pt idx="11">
                  <c:v>43909</c:v>
                </c:pt>
                <c:pt idx="12">
                  <c:v>43908</c:v>
                </c:pt>
                <c:pt idx="13">
                  <c:v>43907</c:v>
                </c:pt>
                <c:pt idx="14">
                  <c:v>43906</c:v>
                </c:pt>
                <c:pt idx="15">
                  <c:v>43905</c:v>
                </c:pt>
                <c:pt idx="16">
                  <c:v>43904</c:v>
                </c:pt>
                <c:pt idx="17">
                  <c:v>43903</c:v>
                </c:pt>
                <c:pt idx="18">
                  <c:v>43902</c:v>
                </c:pt>
                <c:pt idx="19">
                  <c:v>43901</c:v>
                </c:pt>
                <c:pt idx="20">
                  <c:v>43900</c:v>
                </c:pt>
                <c:pt idx="21">
                  <c:v>43899</c:v>
                </c:pt>
                <c:pt idx="22">
                  <c:v>43898</c:v>
                </c:pt>
                <c:pt idx="23">
                  <c:v>43897</c:v>
                </c:pt>
                <c:pt idx="24">
                  <c:v>43896</c:v>
                </c:pt>
                <c:pt idx="25">
                  <c:v>43895</c:v>
                </c:pt>
                <c:pt idx="26">
                  <c:v>43894</c:v>
                </c:pt>
                <c:pt idx="27">
                  <c:v>43893</c:v>
                </c:pt>
                <c:pt idx="28">
                  <c:v>43892</c:v>
                </c:pt>
                <c:pt idx="29">
                  <c:v>43891</c:v>
                </c:pt>
                <c:pt idx="30">
                  <c:v>43890</c:v>
                </c:pt>
                <c:pt idx="31">
                  <c:v>43889</c:v>
                </c:pt>
                <c:pt idx="32">
                  <c:v>43888</c:v>
                </c:pt>
                <c:pt idx="33">
                  <c:v>43887</c:v>
                </c:pt>
                <c:pt idx="34">
                  <c:v>43886</c:v>
                </c:pt>
                <c:pt idx="35">
                  <c:v>43885</c:v>
                </c:pt>
                <c:pt idx="36">
                  <c:v>43884</c:v>
                </c:pt>
                <c:pt idx="37">
                  <c:v>43883</c:v>
                </c:pt>
                <c:pt idx="38">
                  <c:v>43882</c:v>
                </c:pt>
                <c:pt idx="39">
                  <c:v>43881</c:v>
                </c:pt>
                <c:pt idx="40">
                  <c:v>43880</c:v>
                </c:pt>
                <c:pt idx="41">
                  <c:v>43879</c:v>
                </c:pt>
                <c:pt idx="42">
                  <c:v>43878</c:v>
                </c:pt>
                <c:pt idx="43">
                  <c:v>43877</c:v>
                </c:pt>
                <c:pt idx="44">
                  <c:v>43876</c:v>
                </c:pt>
                <c:pt idx="45">
                  <c:v>43875</c:v>
                </c:pt>
                <c:pt idx="46">
                  <c:v>43874</c:v>
                </c:pt>
                <c:pt idx="47">
                  <c:v>43873</c:v>
                </c:pt>
                <c:pt idx="48">
                  <c:v>43872</c:v>
                </c:pt>
                <c:pt idx="49">
                  <c:v>43871</c:v>
                </c:pt>
                <c:pt idx="50">
                  <c:v>43870</c:v>
                </c:pt>
                <c:pt idx="51">
                  <c:v>43869</c:v>
                </c:pt>
                <c:pt idx="52">
                  <c:v>43868</c:v>
                </c:pt>
                <c:pt idx="53">
                  <c:v>43867</c:v>
                </c:pt>
                <c:pt idx="54">
                  <c:v>43866</c:v>
                </c:pt>
                <c:pt idx="55">
                  <c:v>43865</c:v>
                </c:pt>
              </c:numCache>
            </c:numRef>
          </c:cat>
          <c:val>
            <c:numRef>
              <c:f>Sheet3!#REF!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74-4D86-A4F3-602979F89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977375"/>
        <c:axId val="1526256751"/>
      </c:lineChart>
      <c:dateAx>
        <c:axId val="152897737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256751"/>
        <c:crosses val="autoZero"/>
        <c:auto val="1"/>
        <c:lblOffset val="100"/>
        <c:baseTimeUnit val="days"/>
      </c:dateAx>
      <c:valAx>
        <c:axId val="152625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97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9F64E3-26C7-4322-B5D0-4F4D65E77D7E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3160B9-BADF-4AF0-88F9-75D887F0C417}">
  <sheetPr/>
  <sheetViews>
    <sheetView tabSelected="1"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0B78F5-BF39-4690-926F-B553FBB78073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6DC12F-DFEA-4213-9C11-464CDD384A7B}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1EA3D3-C8E1-4F31-85B4-E3B4C5891083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3F4C6D-1007-4934-9E78-F32622DA33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0.33897</cdr:x>
      <cdr:y>0.11902</cdr:y>
    </cdr:from>
    <cdr:to>
      <cdr:x>0.34085</cdr:x>
      <cdr:y>0.82216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A67294F7-1B92-4D24-97A2-06DB953F464C}"/>
            </a:ext>
          </a:extLst>
        </cdr:cNvPr>
        <cdr:cNvCxnSpPr/>
      </cdr:nvCxnSpPr>
      <cdr:spPr>
        <a:xfrm xmlns:a="http://schemas.openxmlformats.org/drawingml/2006/main" flipH="1" flipV="1">
          <a:off x="2938910" y="748974"/>
          <a:ext cx="16282" cy="4424875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2060"/>
          </a:solidFill>
          <a:prstDash val="lg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0.13146</cdr:x>
      <cdr:y>0.2044</cdr:y>
    </cdr:from>
    <cdr:to>
      <cdr:x>0.32864</cdr:x>
      <cdr:y>0.31307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00920B2E-2A6B-4F73-A1F7-896D78EAB5BE}"/>
            </a:ext>
          </a:extLst>
        </cdr:cNvPr>
        <cdr:cNvSpPr txBox="1"/>
      </cdr:nvSpPr>
      <cdr:spPr>
        <a:xfrm xmlns:a="http://schemas.openxmlformats.org/drawingml/2006/main">
          <a:off x="1139743" y="1286283"/>
          <a:ext cx="1709615" cy="683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aseline="0">
              <a:solidFill>
                <a:srgbClr val="002060"/>
              </a:solidFill>
              <a:latin typeface="Cambria" panose="02040503050406030204" pitchFamily="18" charset="0"/>
              <a:ea typeface="Cambria" panose="02040503050406030204" pitchFamily="18" charset="0"/>
            </a:rPr>
            <a:t>Infections occurred prior to social distancing.</a:t>
          </a:r>
          <a:endParaRPr lang="en-US" sz="1100">
            <a:solidFill>
              <a:srgbClr val="002060"/>
            </a:solidFill>
            <a:latin typeface="Cambria" panose="02040503050406030204" pitchFamily="18" charset="0"/>
            <a:ea typeface="Cambria" panose="02040503050406030204" pitchFamily="18" charset="0"/>
          </a:endParaRPr>
        </a:p>
      </cdr:txBody>
    </cdr:sp>
  </cdr:relSizeAnchor>
  <cdr:relSizeAnchor xmlns:cdr="http://schemas.openxmlformats.org/drawingml/2006/chartDrawing">
    <cdr:from>
      <cdr:x>0.13146</cdr:x>
      <cdr:y>0.13972</cdr:y>
    </cdr:from>
    <cdr:to>
      <cdr:x>0.30798</cdr:x>
      <cdr:y>0.17594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135A55DA-C1E5-4120-AA0D-363D40C50EDC}"/>
            </a:ext>
          </a:extLst>
        </cdr:cNvPr>
        <cdr:cNvSpPr txBox="1"/>
      </cdr:nvSpPr>
      <cdr:spPr>
        <a:xfrm xmlns:a="http://schemas.openxmlformats.org/drawingml/2006/main">
          <a:off x="1139744" y="879230"/>
          <a:ext cx="1530512" cy="227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solidFill>
                <a:srgbClr val="002060"/>
              </a:solidFill>
              <a:latin typeface="Cambria" panose="02040503050406030204" pitchFamily="18" charset="0"/>
              <a:ea typeface="Cambria" panose="02040503050406030204" pitchFamily="18" charset="0"/>
            </a:rPr>
            <a:t>14 Day</a:t>
          </a:r>
          <a:r>
            <a:rPr lang="en-US" sz="1100" b="1" baseline="0">
              <a:solidFill>
                <a:srgbClr val="002060"/>
              </a:solidFill>
              <a:latin typeface="Cambria" panose="02040503050406030204" pitchFamily="18" charset="0"/>
              <a:ea typeface="Cambria" panose="02040503050406030204" pitchFamily="18" charset="0"/>
            </a:rPr>
            <a:t> Incubation</a:t>
          </a:r>
          <a:endParaRPr lang="en-US" sz="1100" b="1">
            <a:solidFill>
              <a:srgbClr val="002060"/>
            </a:solidFill>
            <a:latin typeface="Cambria" panose="02040503050406030204" pitchFamily="18" charset="0"/>
            <a:ea typeface="Cambria" panose="02040503050406030204" pitchFamily="18" charset="0"/>
          </a:endParaRPr>
        </a:p>
      </cdr:txBody>
    </cdr:sp>
  </cdr:relSizeAnchor>
  <cdr:relSizeAnchor xmlns:cdr="http://schemas.openxmlformats.org/drawingml/2006/chartDrawing">
    <cdr:from>
      <cdr:x>0.14084</cdr:x>
      <cdr:y>0.13454</cdr:y>
    </cdr:from>
    <cdr:to>
      <cdr:x>0.32582</cdr:x>
      <cdr:y>0.13454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135CA47D-0CEE-4F68-8911-DE56DF4463E5}"/>
            </a:ext>
          </a:extLst>
        </cdr:cNvPr>
        <cdr:cNvCxnSpPr/>
      </cdr:nvCxnSpPr>
      <cdr:spPr>
        <a:xfrm xmlns:a="http://schemas.openxmlformats.org/drawingml/2006/main">
          <a:off x="1221153" y="846668"/>
          <a:ext cx="1603782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2060"/>
          </a:solidFill>
          <a:headEnd type="none"/>
          <a:tailEnd type="triangle"/>
        </a:ln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0.51384</cdr:x>
      <cdr:y>0.13614</cdr:y>
    </cdr:from>
    <cdr:to>
      <cdr:x>0.85338</cdr:x>
      <cdr:y>0.17237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CACD688F-B948-46D7-92A5-35D952F3D7D1}"/>
            </a:ext>
          </a:extLst>
        </cdr:cNvPr>
        <cdr:cNvSpPr txBox="1"/>
      </cdr:nvSpPr>
      <cdr:spPr>
        <a:xfrm xmlns:a="http://schemas.openxmlformats.org/drawingml/2006/main">
          <a:off x="4450908" y="856731"/>
          <a:ext cx="2941143" cy="2279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>
              <a:solidFill>
                <a:srgbClr val="002060"/>
              </a:solidFill>
              <a:latin typeface="Cambria" panose="02040503050406030204" pitchFamily="18" charset="0"/>
              <a:ea typeface="Cambria" panose="02040503050406030204" pitchFamily="18" charset="0"/>
            </a:rPr>
            <a:t>New Cases After Social Distancing Began</a:t>
          </a:r>
        </a:p>
      </cdr:txBody>
    </cdr:sp>
  </cdr:relSizeAnchor>
  <cdr:relSizeAnchor xmlns:cdr="http://schemas.openxmlformats.org/drawingml/2006/chartDrawing">
    <cdr:from>
      <cdr:x>0.34577</cdr:x>
      <cdr:y>0.13485</cdr:y>
    </cdr:from>
    <cdr:to>
      <cdr:x>0.97934</cdr:x>
      <cdr:y>0.13583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13D6AF05-EBF0-4AE9-A8B7-02A1FDC94C31}"/>
            </a:ext>
          </a:extLst>
        </cdr:cNvPr>
        <cdr:cNvCxnSpPr/>
      </cdr:nvCxnSpPr>
      <cdr:spPr>
        <a:xfrm xmlns:a="http://schemas.openxmlformats.org/drawingml/2006/main">
          <a:off x="2997850" y="848621"/>
          <a:ext cx="5493240" cy="618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2060"/>
          </a:solidFill>
          <a:headEnd type="none"/>
          <a:tailEnd type="triangle"/>
        </a:ln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C76D3B-8F8B-45DE-9A69-A4299DF530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0D760-673B-444C-B4B9-723C8FBE9E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0.36432</cdr:x>
      <cdr:y>0.86934</cdr:y>
    </cdr:from>
    <cdr:to>
      <cdr:x>0.67606</cdr:x>
      <cdr:y>0.91979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7230263-76CB-44D2-AF3A-10B35808BD3D}"/>
            </a:ext>
          </a:extLst>
        </cdr:cNvPr>
        <cdr:cNvSpPr txBox="1"/>
      </cdr:nvSpPr>
      <cdr:spPr>
        <a:xfrm xmlns:a="http://schemas.openxmlformats.org/drawingml/2006/main">
          <a:off x="3158719" y="5470770"/>
          <a:ext cx="2702820" cy="317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600">
              <a:solidFill>
                <a:srgbClr val="002060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Days</a:t>
          </a:r>
        </a:p>
      </cdr:txBody>
    </cdr:sp>
  </cdr:relSizeAnchor>
  <cdr:relSizeAnchor xmlns:cdr="http://schemas.openxmlformats.org/drawingml/2006/chartDrawing">
    <cdr:from>
      <cdr:x>0.63722</cdr:x>
      <cdr:y>0.10996</cdr:y>
    </cdr:from>
    <cdr:to>
      <cdr:x>0.92199</cdr:x>
      <cdr:y>0.20699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90C6B89-9F87-4767-9E35-B115E014156B}"/>
            </a:ext>
          </a:extLst>
        </cdr:cNvPr>
        <cdr:cNvSpPr txBox="1"/>
      </cdr:nvSpPr>
      <cdr:spPr>
        <a:xfrm xmlns:a="http://schemas.openxmlformats.org/drawingml/2006/main">
          <a:off x="5519615" y="691987"/>
          <a:ext cx="2466731" cy="610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There are zero reported recoveries in US data</a:t>
          </a:r>
          <a:r>
            <a:rPr lang="en-US" sz="1100" baseline="0"/>
            <a:t> until 3/25/2020.</a:t>
          </a:r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257175</xdr:colOff>
      <xdr:row>34</xdr:row>
      <xdr:rowOff>176212</xdr:rowOff>
    </xdr:from>
    <xdr:to>
      <xdr:col>23</xdr:col>
      <xdr:colOff>561975</xdr:colOff>
      <xdr:row>49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17FE2-80F0-4210-8FDD-642DCB508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1AF7AD-F309-401E-864D-F9764C1F44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A5683B-BBE9-4ABF-9C1C-AA8042E3D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267889</xdr:colOff>
      <xdr:row>48</xdr:row>
      <xdr:rowOff>146446</xdr:rowOff>
    </xdr:from>
    <xdr:to>
      <xdr:col>44</xdr:col>
      <xdr:colOff>494108</xdr:colOff>
      <xdr:row>63</xdr:row>
      <xdr:rowOff>32146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43B360-C1B7-4E23-B3B9-10525F856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42541-7D4A-47E6-AFC9-F1DBEF58570F}">
  <dimension ref="A1:Z97"/>
  <sheetViews>
    <sheetView topLeftCell="A77" workbookViewId="0">
      <selection activeCell="B96" sqref="B9:X96"/>
    </sheetView>
  </sheetViews>
  <sheetFormatPr defaultRowHeight="14.4" x14ac:dyDescent="0.3"/>
  <cols>
    <col min="1" max="1" width="9.6640625" bestFit="1" customWidth="1"/>
    <col min="2" max="2" width="10.5546875" bestFit="1" customWidth="1"/>
    <col min="3" max="3" width="9.5546875" bestFit="1" customWidth="1"/>
    <col min="4" max="4" width="10.5546875" bestFit="1" customWidth="1"/>
    <col min="5" max="5" width="11.5546875" bestFit="1" customWidth="1"/>
    <col min="6" max="8" width="10.5546875" bestFit="1" customWidth="1"/>
    <col min="9" max="9" width="9.33203125" bestFit="1" customWidth="1"/>
    <col min="10" max="10" width="9.5546875" bestFit="1" customWidth="1"/>
    <col min="11" max="11" width="11.5546875" bestFit="1" customWidth="1"/>
    <col min="12" max="15" width="10.5546875" bestFit="1" customWidth="1"/>
    <col min="16" max="16" width="9.5546875" bestFit="1" customWidth="1"/>
    <col min="17" max="17" width="11.5546875" bestFit="1" customWidth="1"/>
    <col min="19" max="19" width="9.33203125" bestFit="1" customWidth="1"/>
    <col min="20" max="20" width="10.6640625" bestFit="1" customWidth="1"/>
    <col min="21" max="22" width="9.6640625" bestFit="1" customWidth="1"/>
    <col min="23" max="23" width="10.5546875" bestFit="1" customWidth="1"/>
    <col min="26" max="26" width="10.109375" customWidth="1"/>
  </cols>
  <sheetData>
    <row r="1" spans="1:24" x14ac:dyDescent="0.3">
      <c r="B1" s="19" t="s">
        <v>3</v>
      </c>
      <c r="C1" s="19"/>
      <c r="D1" s="19"/>
      <c r="E1" s="19" t="s">
        <v>4</v>
      </c>
      <c r="F1" s="19"/>
      <c r="G1" s="19"/>
      <c r="H1" s="19" t="s">
        <v>8</v>
      </c>
      <c r="I1" s="19"/>
      <c r="J1" s="19"/>
      <c r="K1" s="19" t="s">
        <v>6</v>
      </c>
      <c r="L1" s="19"/>
      <c r="M1" s="19"/>
      <c r="N1" t="s">
        <v>3</v>
      </c>
      <c r="O1" t="s">
        <v>4</v>
      </c>
      <c r="P1" t="s">
        <v>5</v>
      </c>
      <c r="Q1" t="s">
        <v>6</v>
      </c>
      <c r="T1" s="19" t="s">
        <v>12</v>
      </c>
      <c r="U1" s="19"/>
      <c r="V1" s="19"/>
      <c r="W1" s="19"/>
    </row>
    <row r="2" spans="1:24" x14ac:dyDescent="0.3">
      <c r="B2" s="4" t="s">
        <v>0</v>
      </c>
      <c r="C2" s="4" t="s">
        <v>9</v>
      </c>
      <c r="D2" s="4" t="s">
        <v>10</v>
      </c>
      <c r="E2" s="4" t="s">
        <v>0</v>
      </c>
      <c r="F2" s="4" t="s">
        <v>9</v>
      </c>
      <c r="G2" s="4" t="s">
        <v>10</v>
      </c>
      <c r="H2" s="4" t="s">
        <v>0</v>
      </c>
      <c r="I2" s="4" t="s">
        <v>9</v>
      </c>
      <c r="J2" s="4" t="s">
        <v>10</v>
      </c>
      <c r="K2" s="4" t="s">
        <v>0</v>
      </c>
      <c r="L2" s="4" t="s">
        <v>9</v>
      </c>
      <c r="M2" s="4" t="s">
        <v>10</v>
      </c>
      <c r="T2" t="s">
        <v>3</v>
      </c>
      <c r="U2" t="s">
        <v>4</v>
      </c>
      <c r="V2" t="s">
        <v>11</v>
      </c>
      <c r="W2" t="s">
        <v>6</v>
      </c>
    </row>
    <row r="3" spans="1:24" x14ac:dyDescent="0.3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24" x14ac:dyDescent="0.3"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24" x14ac:dyDescent="0.3">
      <c r="A5" s="1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24" x14ac:dyDescent="0.3">
      <c r="A6" s="1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8" spans="1:24" x14ac:dyDescent="0.3">
      <c r="A8" s="1"/>
    </row>
    <row r="9" spans="1:24" x14ac:dyDescent="0.3">
      <c r="A9" s="1">
        <v>43928</v>
      </c>
      <c r="B9" s="18">
        <v>82783</v>
      </c>
      <c r="C9" s="18">
        <v>3337</v>
      </c>
      <c r="D9" s="18">
        <v>77525</v>
      </c>
      <c r="E9" s="18">
        <v>135586</v>
      </c>
      <c r="F9" s="18">
        <v>17127</v>
      </c>
      <c r="G9" s="18">
        <v>24392</v>
      </c>
      <c r="H9" s="18">
        <v>10384</v>
      </c>
      <c r="I9" s="18">
        <v>200</v>
      </c>
      <c r="J9" s="18">
        <v>6776</v>
      </c>
      <c r="K9" s="18">
        <v>399081</v>
      </c>
      <c r="L9" s="18">
        <v>12911</v>
      </c>
      <c r="M9" s="18">
        <v>22461</v>
      </c>
      <c r="N9" s="2">
        <f t="shared" ref="N9:N11" si="0">B9-C9-D9</f>
        <v>1921</v>
      </c>
      <c r="O9" s="2">
        <f>E9-F9-G9</f>
        <v>94067</v>
      </c>
      <c r="P9" s="2">
        <f t="shared" ref="P9:P11" si="1">H9-I9-J9</f>
        <v>3408</v>
      </c>
      <c r="Q9" s="2">
        <f t="shared" ref="Q9:Q11" si="2">K9-L9-M9</f>
        <v>363709</v>
      </c>
      <c r="R9" s="2"/>
      <c r="S9" s="2">
        <v>77</v>
      </c>
      <c r="T9" s="2">
        <f t="shared" ref="T9:T12" si="3">B9-B10</f>
        <v>86</v>
      </c>
      <c r="U9" s="2"/>
      <c r="V9" s="2"/>
      <c r="W9" s="2"/>
      <c r="X9" s="2"/>
    </row>
    <row r="10" spans="1:24" x14ac:dyDescent="0.3">
      <c r="A10" s="1">
        <v>43927</v>
      </c>
      <c r="B10" s="18">
        <v>82697</v>
      </c>
      <c r="C10" s="18">
        <v>3335</v>
      </c>
      <c r="D10" s="18">
        <v>77393</v>
      </c>
      <c r="E10" s="18">
        <v>132574</v>
      </c>
      <c r="F10" s="18">
        <v>16523</v>
      </c>
      <c r="G10" s="18">
        <v>22837</v>
      </c>
      <c r="H10" s="18">
        <v>10331</v>
      </c>
      <c r="I10" s="18">
        <v>192</v>
      </c>
      <c r="J10" s="18">
        <v>6694</v>
      </c>
      <c r="K10" s="18">
        <v>368196</v>
      </c>
      <c r="L10" s="18">
        <v>10986</v>
      </c>
      <c r="M10" s="18">
        <v>19828</v>
      </c>
      <c r="N10" s="2">
        <f t="shared" si="0"/>
        <v>1969</v>
      </c>
      <c r="O10" s="2">
        <f t="shared" ref="O10:O12" si="4">E10-F10-G10</f>
        <v>93214</v>
      </c>
      <c r="P10" s="2">
        <f t="shared" si="1"/>
        <v>3445</v>
      </c>
      <c r="Q10" s="2">
        <f t="shared" si="2"/>
        <v>337382</v>
      </c>
      <c r="R10" s="2"/>
      <c r="S10" s="2">
        <v>76</v>
      </c>
      <c r="T10" s="2">
        <f t="shared" si="3"/>
        <v>56</v>
      </c>
      <c r="U10" s="2"/>
      <c r="V10" s="2"/>
      <c r="W10" s="2"/>
      <c r="X10" s="2"/>
    </row>
    <row r="11" spans="1:24" x14ac:dyDescent="0.3">
      <c r="A11" s="1">
        <v>43926</v>
      </c>
      <c r="B11" s="18">
        <v>82641</v>
      </c>
      <c r="C11" s="18">
        <v>3335</v>
      </c>
      <c r="D11" s="18">
        <v>77294</v>
      </c>
      <c r="E11" s="18">
        <v>128948</v>
      </c>
      <c r="F11" s="18">
        <v>15887</v>
      </c>
      <c r="G11" s="18">
        <v>21815</v>
      </c>
      <c r="H11" s="18">
        <v>10284</v>
      </c>
      <c r="I11" s="18">
        <v>186</v>
      </c>
      <c r="J11" s="18">
        <v>6598</v>
      </c>
      <c r="K11" s="18">
        <v>337635</v>
      </c>
      <c r="L11" s="18">
        <v>9647</v>
      </c>
      <c r="M11" s="18">
        <v>17572</v>
      </c>
      <c r="N11" s="2">
        <f t="shared" si="0"/>
        <v>2012</v>
      </c>
      <c r="O11" s="2">
        <f t="shared" si="4"/>
        <v>91246</v>
      </c>
      <c r="P11" s="2">
        <f t="shared" si="1"/>
        <v>3500</v>
      </c>
      <c r="Q11" s="2">
        <f t="shared" si="2"/>
        <v>310416</v>
      </c>
      <c r="R11" s="2"/>
      <c r="S11" s="2">
        <v>75</v>
      </c>
      <c r="T11" s="2">
        <f t="shared" si="3"/>
        <v>67</v>
      </c>
      <c r="U11" s="2"/>
      <c r="V11" s="2"/>
      <c r="W11" s="2"/>
      <c r="X11" s="2"/>
    </row>
    <row r="12" spans="1:24" x14ac:dyDescent="0.3">
      <c r="A12" s="1">
        <v>43925</v>
      </c>
      <c r="B12" s="18">
        <v>82574</v>
      </c>
      <c r="C12" s="18">
        <v>3333</v>
      </c>
      <c r="D12" s="18">
        <v>77160</v>
      </c>
      <c r="E12" s="18">
        <v>124632</v>
      </c>
      <c r="F12" s="18">
        <v>15362</v>
      </c>
      <c r="G12" s="18">
        <v>20996</v>
      </c>
      <c r="H12" s="18">
        <v>10237</v>
      </c>
      <c r="I12" s="18">
        <v>183</v>
      </c>
      <c r="J12" s="18">
        <v>6463</v>
      </c>
      <c r="K12" s="18">
        <v>312076</v>
      </c>
      <c r="L12" s="18">
        <v>8496</v>
      </c>
      <c r="M12" s="18">
        <v>14997</v>
      </c>
      <c r="N12" s="2">
        <f t="shared" ref="N12" si="5">B12-C12-D12</f>
        <v>2081</v>
      </c>
      <c r="O12" s="2">
        <f t="shared" si="4"/>
        <v>88274</v>
      </c>
      <c r="P12" s="2">
        <f t="shared" ref="P12" si="6">H12-I12-J12</f>
        <v>3591</v>
      </c>
      <c r="Q12" s="2">
        <f t="shared" ref="Q12" si="7">K12-L12-M12</f>
        <v>288583</v>
      </c>
      <c r="R12" s="2"/>
      <c r="S12" s="2">
        <v>73</v>
      </c>
      <c r="T12" s="2">
        <f t="shared" si="3"/>
        <v>48</v>
      </c>
      <c r="U12" s="2"/>
      <c r="V12" s="2"/>
      <c r="W12" s="2"/>
      <c r="X12" s="2"/>
    </row>
    <row r="13" spans="1:24" x14ac:dyDescent="0.3">
      <c r="A13" s="1">
        <v>43924</v>
      </c>
      <c r="B13" s="18">
        <v>82526</v>
      </c>
      <c r="C13" s="18">
        <v>3330</v>
      </c>
      <c r="D13" s="18">
        <v>76934</v>
      </c>
      <c r="E13" s="2">
        <v>119827</v>
      </c>
      <c r="F13" s="2">
        <v>14681</v>
      </c>
      <c r="G13" s="2">
        <v>19758</v>
      </c>
      <c r="H13" s="2">
        <v>10156</v>
      </c>
      <c r="I13" s="2">
        <v>177</v>
      </c>
      <c r="J13" s="2">
        <v>6325</v>
      </c>
      <c r="K13" s="2">
        <v>277953</v>
      </c>
      <c r="L13" s="2">
        <v>7406</v>
      </c>
      <c r="M13" s="2">
        <v>9823</v>
      </c>
      <c r="N13" s="2">
        <f t="shared" ref="N13:N16" si="8">B13-C13-D13</f>
        <v>2262</v>
      </c>
      <c r="O13" s="2">
        <f t="shared" ref="O13:O16" si="9">E13-F13-G13</f>
        <v>85388</v>
      </c>
      <c r="P13" s="2">
        <f t="shared" ref="P13:P16" si="10">H13-I13-J13</f>
        <v>3654</v>
      </c>
      <c r="Q13" s="2">
        <f t="shared" ref="Q13:Q16" si="11">K13-L13-M13</f>
        <v>260724</v>
      </c>
      <c r="R13" s="2"/>
      <c r="S13" s="2">
        <v>72</v>
      </c>
      <c r="T13" s="2">
        <f t="shared" ref="T13:T17" si="12">B13-B14</f>
        <v>83</v>
      </c>
      <c r="U13" s="2"/>
      <c r="V13" s="2"/>
      <c r="W13" s="2"/>
      <c r="X13" s="2"/>
    </row>
    <row r="14" spans="1:24" x14ac:dyDescent="0.3">
      <c r="A14" s="1">
        <v>43923</v>
      </c>
      <c r="B14" s="18">
        <v>82443</v>
      </c>
      <c r="C14" s="18">
        <v>3326</v>
      </c>
      <c r="D14" s="18">
        <v>76724</v>
      </c>
      <c r="E14" s="2">
        <v>115242</v>
      </c>
      <c r="F14" s="2">
        <v>13915</v>
      </c>
      <c r="G14" s="2">
        <v>18278</v>
      </c>
      <c r="H14" s="2">
        <v>10062</v>
      </c>
      <c r="I14" s="2">
        <v>174</v>
      </c>
      <c r="J14" s="2">
        <v>6021</v>
      </c>
      <c r="K14" s="2">
        <v>245213</v>
      </c>
      <c r="L14" s="2">
        <v>5983</v>
      </c>
      <c r="M14" s="2">
        <v>9090</v>
      </c>
      <c r="N14" s="2">
        <f t="shared" si="8"/>
        <v>2393</v>
      </c>
      <c r="O14" s="2">
        <f t="shared" si="9"/>
        <v>83049</v>
      </c>
      <c r="P14" s="2">
        <f t="shared" si="10"/>
        <v>3867</v>
      </c>
      <c r="Q14" s="2">
        <f t="shared" si="11"/>
        <v>230140</v>
      </c>
      <c r="R14" s="2"/>
      <c r="S14" s="2">
        <v>71</v>
      </c>
      <c r="T14" s="2">
        <f t="shared" si="12"/>
        <v>82</v>
      </c>
      <c r="U14" s="2"/>
      <c r="V14" s="2"/>
      <c r="W14" s="2"/>
      <c r="X14" s="2"/>
    </row>
    <row r="15" spans="1:24" x14ac:dyDescent="0.3">
      <c r="A15" s="1">
        <v>43922</v>
      </c>
      <c r="B15" s="18">
        <v>82361</v>
      </c>
      <c r="C15" s="18">
        <v>3316</v>
      </c>
      <c r="D15" s="18">
        <v>76405</v>
      </c>
      <c r="E15" s="2">
        <v>110574</v>
      </c>
      <c r="F15" s="2">
        <v>13155</v>
      </c>
      <c r="G15" s="2">
        <v>16847</v>
      </c>
      <c r="H15" s="2">
        <v>9976</v>
      </c>
      <c r="I15" s="2">
        <v>169</v>
      </c>
      <c r="J15" s="2">
        <v>5828</v>
      </c>
      <c r="K15" s="2">
        <v>216515</v>
      </c>
      <c r="L15" s="2">
        <v>5119</v>
      </c>
      <c r="M15" s="2">
        <v>8593</v>
      </c>
      <c r="N15" s="2">
        <f t="shared" si="8"/>
        <v>2640</v>
      </c>
      <c r="O15" s="2">
        <f t="shared" si="9"/>
        <v>80572</v>
      </c>
      <c r="P15" s="2">
        <f t="shared" si="10"/>
        <v>3979</v>
      </c>
      <c r="Q15" s="2">
        <f t="shared" si="11"/>
        <v>202803</v>
      </c>
      <c r="R15" s="2"/>
      <c r="S15" s="2">
        <v>70</v>
      </c>
      <c r="T15" s="2">
        <f t="shared" si="12"/>
        <v>82</v>
      </c>
      <c r="U15" s="2"/>
      <c r="V15" s="2"/>
      <c r="W15" s="2"/>
      <c r="X15" s="2"/>
    </row>
    <row r="16" spans="1:24" x14ac:dyDescent="0.3">
      <c r="A16" s="1">
        <v>43921</v>
      </c>
      <c r="B16" s="2">
        <v>82279</v>
      </c>
      <c r="C16" s="2">
        <v>3309</v>
      </c>
      <c r="D16" s="2">
        <v>76206</v>
      </c>
      <c r="E16" s="2">
        <v>105792</v>
      </c>
      <c r="F16" s="2">
        <v>12428</v>
      </c>
      <c r="G16" s="2">
        <v>15729</v>
      </c>
      <c r="H16" s="2">
        <v>9887</v>
      </c>
      <c r="I16" s="2">
        <v>165</v>
      </c>
      <c r="J16" s="2">
        <v>5567</v>
      </c>
      <c r="K16" s="2">
        <v>188172</v>
      </c>
      <c r="L16" s="2">
        <v>3873</v>
      </c>
      <c r="M16" s="2">
        <v>7024</v>
      </c>
      <c r="N16" s="2">
        <f t="shared" si="8"/>
        <v>2764</v>
      </c>
      <c r="O16" s="2">
        <f t="shared" si="9"/>
        <v>77635</v>
      </c>
      <c r="P16" s="2">
        <f t="shared" si="10"/>
        <v>4155</v>
      </c>
      <c r="Q16" s="2">
        <f t="shared" si="11"/>
        <v>177275</v>
      </c>
      <c r="R16" s="2"/>
      <c r="S16" s="2">
        <v>69</v>
      </c>
      <c r="T16" s="2">
        <f>B16-B17</f>
        <v>81</v>
      </c>
      <c r="U16" s="2"/>
      <c r="V16" s="2"/>
      <c r="W16" s="2"/>
      <c r="X16" s="2"/>
    </row>
    <row r="17" spans="1:26" x14ac:dyDescent="0.3">
      <c r="A17" s="1">
        <v>43920</v>
      </c>
      <c r="B17" s="2">
        <v>82198</v>
      </c>
      <c r="C17" s="2">
        <v>3308</v>
      </c>
      <c r="D17" s="2">
        <v>75923</v>
      </c>
      <c r="E17" s="2">
        <v>101739</v>
      </c>
      <c r="F17" s="2">
        <v>11591</v>
      </c>
      <c r="G17" s="2">
        <v>14620</v>
      </c>
      <c r="H17" s="2">
        <v>9786</v>
      </c>
      <c r="I17" s="2">
        <v>162</v>
      </c>
      <c r="J17" s="2">
        <v>5408</v>
      </c>
      <c r="K17" s="2">
        <v>163807</v>
      </c>
      <c r="L17" s="2">
        <v>3008</v>
      </c>
      <c r="M17" s="2">
        <v>5847</v>
      </c>
      <c r="N17" s="2">
        <f t="shared" ref="N17:N18" si="13">B17-C17-D17</f>
        <v>2967</v>
      </c>
      <c r="O17" s="2">
        <f t="shared" ref="O17:O18" si="14">E17-F17-G17</f>
        <v>75528</v>
      </c>
      <c r="P17" s="2">
        <f t="shared" ref="P17:P18" si="15">H17-I17-J17</f>
        <v>4216</v>
      </c>
      <c r="Q17" s="2">
        <f t="shared" ref="Q17:Q18" si="16">K17-L17-M17</f>
        <v>154952</v>
      </c>
      <c r="R17" s="2"/>
      <c r="S17" s="2">
        <v>68</v>
      </c>
      <c r="T17" s="2">
        <f t="shared" si="12"/>
        <v>76</v>
      </c>
      <c r="U17" s="2"/>
      <c r="V17" s="2"/>
      <c r="W17" s="2"/>
      <c r="X17" s="2"/>
    </row>
    <row r="18" spans="1:26" x14ac:dyDescent="0.3">
      <c r="A18" s="1">
        <v>43919</v>
      </c>
      <c r="B18" s="2">
        <v>82122</v>
      </c>
      <c r="C18" s="2">
        <v>3304</v>
      </c>
      <c r="D18" s="2">
        <v>75582</v>
      </c>
      <c r="E18" s="2">
        <v>97689</v>
      </c>
      <c r="F18" s="2">
        <v>10779</v>
      </c>
      <c r="G18" s="2">
        <v>13030</v>
      </c>
      <c r="H18" s="2">
        <v>9661</v>
      </c>
      <c r="I18" s="2">
        <v>158</v>
      </c>
      <c r="J18" s="2">
        <v>5228</v>
      </c>
      <c r="K18" s="2">
        <v>140886</v>
      </c>
      <c r="L18" s="2">
        <v>2191</v>
      </c>
      <c r="M18" s="2">
        <v>1095</v>
      </c>
      <c r="N18" s="2">
        <f t="shared" si="13"/>
        <v>3236</v>
      </c>
      <c r="O18" s="2">
        <f t="shared" si="14"/>
        <v>73880</v>
      </c>
      <c r="P18" s="2">
        <f t="shared" si="15"/>
        <v>4275</v>
      </c>
      <c r="Q18" s="2">
        <f t="shared" si="16"/>
        <v>137600</v>
      </c>
      <c r="R18" s="2"/>
      <c r="S18" s="2">
        <v>67</v>
      </c>
      <c r="T18" s="2">
        <f t="shared" ref="T18:T20" si="17">B18-B19</f>
        <v>123</v>
      </c>
      <c r="U18" s="2"/>
      <c r="V18" s="2"/>
      <c r="W18" s="2"/>
      <c r="X18" s="2"/>
    </row>
    <row r="19" spans="1:26" x14ac:dyDescent="0.3">
      <c r="A19" s="1">
        <v>43918</v>
      </c>
      <c r="B19" s="2">
        <v>81999</v>
      </c>
      <c r="C19" s="2">
        <v>3299</v>
      </c>
      <c r="D19" s="2">
        <v>75100</v>
      </c>
      <c r="E19" s="2">
        <v>92472</v>
      </c>
      <c r="F19" s="2">
        <v>10023</v>
      </c>
      <c r="G19" s="2">
        <v>12384</v>
      </c>
      <c r="H19" s="2">
        <v>9583</v>
      </c>
      <c r="I19" s="2">
        <v>152</v>
      </c>
      <c r="J19" s="2">
        <v>5033</v>
      </c>
      <c r="K19" s="2">
        <v>121478</v>
      </c>
      <c r="L19" s="2">
        <v>2024</v>
      </c>
      <c r="M19" s="2">
        <v>894</v>
      </c>
      <c r="N19" s="2">
        <f t="shared" ref="N19:N22" si="18">B19-C19-D19</f>
        <v>3600</v>
      </c>
      <c r="O19" s="2">
        <f t="shared" ref="O19:O22" si="19">E19-F19-G19</f>
        <v>70065</v>
      </c>
      <c r="P19" s="2">
        <f t="shared" ref="P19:P22" si="20">H19-I19-J19</f>
        <v>4398</v>
      </c>
      <c r="Q19" s="2">
        <f t="shared" ref="Q19:Q22" si="21">K19-L19-M19</f>
        <v>118560</v>
      </c>
      <c r="R19" s="2"/>
      <c r="S19" s="2">
        <v>66</v>
      </c>
      <c r="T19" s="2">
        <f t="shared" si="17"/>
        <v>102</v>
      </c>
      <c r="U19" s="2"/>
      <c r="V19" s="2"/>
      <c r="W19" s="2"/>
      <c r="X19" s="2"/>
    </row>
    <row r="20" spans="1:26" x14ac:dyDescent="0.3">
      <c r="A20" s="1">
        <v>43917</v>
      </c>
      <c r="B20" s="2">
        <v>81897</v>
      </c>
      <c r="C20" s="2">
        <v>3296</v>
      </c>
      <c r="D20" s="2">
        <v>74720</v>
      </c>
      <c r="E20" s="2">
        <v>86498</v>
      </c>
      <c r="F20" s="2">
        <v>9134</v>
      </c>
      <c r="G20" s="2">
        <v>10950</v>
      </c>
      <c r="H20" s="2">
        <v>9478</v>
      </c>
      <c r="I20" s="2">
        <v>144</v>
      </c>
      <c r="J20" s="2">
        <v>4811</v>
      </c>
      <c r="K20" s="2">
        <v>101657</v>
      </c>
      <c r="L20" s="2">
        <v>1577</v>
      </c>
      <c r="M20" s="2">
        <v>753</v>
      </c>
      <c r="N20" s="2">
        <f t="shared" si="18"/>
        <v>3881</v>
      </c>
      <c r="O20" s="2">
        <f t="shared" si="19"/>
        <v>66414</v>
      </c>
      <c r="P20" s="2">
        <f t="shared" si="20"/>
        <v>4523</v>
      </c>
      <c r="Q20" s="2">
        <f t="shared" si="21"/>
        <v>99327</v>
      </c>
      <c r="R20" s="2"/>
      <c r="S20" s="2">
        <v>65</v>
      </c>
      <c r="T20" s="2">
        <f t="shared" si="17"/>
        <v>115</v>
      </c>
      <c r="U20" s="2"/>
      <c r="V20" s="2"/>
      <c r="W20" s="2"/>
      <c r="X20" s="2"/>
      <c r="Z20" s="1"/>
    </row>
    <row r="21" spans="1:26" x14ac:dyDescent="0.3">
      <c r="A21" s="1">
        <v>43916</v>
      </c>
      <c r="B21" s="2">
        <v>81782</v>
      </c>
      <c r="C21" s="2">
        <v>3291</v>
      </c>
      <c r="D21" s="2">
        <v>74181</v>
      </c>
      <c r="E21" s="2">
        <v>80539</v>
      </c>
      <c r="F21" s="2">
        <v>8165</v>
      </c>
      <c r="G21" s="2">
        <v>10361</v>
      </c>
      <c r="H21" s="2">
        <v>9332</v>
      </c>
      <c r="I21" s="2">
        <v>139</v>
      </c>
      <c r="J21" s="2">
        <v>4528</v>
      </c>
      <c r="K21" s="2">
        <v>82025</v>
      </c>
      <c r="L21" s="2">
        <v>1181</v>
      </c>
      <c r="M21" s="2">
        <v>619</v>
      </c>
      <c r="N21" s="2">
        <f t="shared" si="18"/>
        <v>4310</v>
      </c>
      <c r="O21" s="2">
        <f t="shared" si="19"/>
        <v>62013</v>
      </c>
      <c r="P21" s="2">
        <f t="shared" si="20"/>
        <v>4665</v>
      </c>
      <c r="Q21" s="2">
        <f t="shared" si="21"/>
        <v>80225</v>
      </c>
      <c r="R21" s="2"/>
      <c r="S21" s="2">
        <v>64</v>
      </c>
      <c r="T21" s="2">
        <f t="shared" ref="T21:T22" si="22">B21-B22</f>
        <v>121</v>
      </c>
      <c r="U21" s="2"/>
      <c r="V21" s="2"/>
      <c r="W21" s="2"/>
      <c r="X21" s="2"/>
      <c r="Z21" s="1"/>
    </row>
    <row r="22" spans="1:26" x14ac:dyDescent="0.3">
      <c r="A22" s="1">
        <v>43915</v>
      </c>
      <c r="B22" s="2">
        <v>81661</v>
      </c>
      <c r="C22" s="2">
        <v>3285</v>
      </c>
      <c r="D22" s="2">
        <v>73773</v>
      </c>
      <c r="E22" s="2">
        <v>74386</v>
      </c>
      <c r="F22" s="2">
        <v>7503</v>
      </c>
      <c r="G22" s="2">
        <v>9362</v>
      </c>
      <c r="H22" s="2">
        <v>9137</v>
      </c>
      <c r="I22" s="2">
        <v>131</v>
      </c>
      <c r="J22" s="2">
        <v>4144</v>
      </c>
      <c r="K22" s="2">
        <v>65778</v>
      </c>
      <c r="L22" s="2">
        <v>942</v>
      </c>
      <c r="M22" s="2">
        <v>361</v>
      </c>
      <c r="N22" s="2">
        <f t="shared" si="18"/>
        <v>4603</v>
      </c>
      <c r="O22" s="2">
        <f t="shared" si="19"/>
        <v>57521</v>
      </c>
      <c r="P22" s="2">
        <f t="shared" si="20"/>
        <v>4862</v>
      </c>
      <c r="Q22" s="2">
        <f t="shared" si="21"/>
        <v>64475</v>
      </c>
      <c r="R22" s="2"/>
      <c r="S22" s="2">
        <v>63</v>
      </c>
      <c r="T22" s="2">
        <f t="shared" si="22"/>
        <v>70</v>
      </c>
      <c r="U22" s="2"/>
      <c r="V22" s="2"/>
      <c r="W22" s="2"/>
      <c r="X22" s="2"/>
      <c r="Z22" s="1"/>
    </row>
    <row r="23" spans="1:26" x14ac:dyDescent="0.3">
      <c r="A23" s="1">
        <v>43914</v>
      </c>
      <c r="B23" s="2">
        <v>81591</v>
      </c>
      <c r="C23" s="2">
        <v>3281</v>
      </c>
      <c r="D23" s="2">
        <v>73280</v>
      </c>
      <c r="E23" s="2">
        <v>69176</v>
      </c>
      <c r="F23" s="2">
        <v>6820</v>
      </c>
      <c r="G23" s="2">
        <v>8326</v>
      </c>
      <c r="H23" s="2">
        <v>9037</v>
      </c>
      <c r="I23" s="2">
        <v>126</v>
      </c>
      <c r="J23" s="2">
        <v>3730</v>
      </c>
      <c r="K23" s="2">
        <v>52687</v>
      </c>
      <c r="L23" s="2">
        <v>706</v>
      </c>
      <c r="M23" s="2">
        <v>348</v>
      </c>
      <c r="N23" s="2">
        <f t="shared" ref="N23" si="23">B23-C23-D23</f>
        <v>5030</v>
      </c>
      <c r="O23" s="2">
        <f t="shared" ref="O23" si="24">E23-F23-G23</f>
        <v>54030</v>
      </c>
      <c r="P23" s="2">
        <f t="shared" ref="P23" si="25">H23-I23-J23</f>
        <v>5181</v>
      </c>
      <c r="Q23" s="2">
        <f t="shared" ref="Q23" si="26">K23-L23-M23</f>
        <v>51633</v>
      </c>
      <c r="R23" s="2"/>
      <c r="S23" s="2">
        <v>62</v>
      </c>
      <c r="T23" s="2">
        <f t="shared" ref="T23" si="27">B23-B24</f>
        <v>93</v>
      </c>
      <c r="U23" s="2"/>
      <c r="V23" s="2"/>
      <c r="W23" s="2"/>
      <c r="X23" s="2"/>
      <c r="Z23" s="1"/>
    </row>
    <row r="24" spans="1:26" x14ac:dyDescent="0.3">
      <c r="A24" s="1">
        <v>43913</v>
      </c>
      <c r="B24" s="2">
        <v>81498</v>
      </c>
      <c r="C24" s="2">
        <v>3274</v>
      </c>
      <c r="D24" s="2">
        <v>72814</v>
      </c>
      <c r="E24" s="2">
        <v>63927</v>
      </c>
      <c r="F24" s="2">
        <v>6077</v>
      </c>
      <c r="G24" s="2">
        <v>7432</v>
      </c>
      <c r="H24" s="2">
        <v>8961</v>
      </c>
      <c r="I24" s="2">
        <v>120</v>
      </c>
      <c r="J24" s="2">
        <v>3507</v>
      </c>
      <c r="K24" s="2">
        <v>43847</v>
      </c>
      <c r="L24" s="2">
        <v>557</v>
      </c>
      <c r="M24" s="2">
        <v>178</v>
      </c>
      <c r="N24" s="2">
        <f>B24-C24-D24</f>
        <v>5410</v>
      </c>
      <c r="O24" s="2">
        <f>E24-F24-G24</f>
        <v>50418</v>
      </c>
      <c r="P24" s="2">
        <f>H24-I24-J24</f>
        <v>5334</v>
      </c>
      <c r="Q24" s="2">
        <f>K24-L24-M24</f>
        <v>43112</v>
      </c>
      <c r="R24" s="2"/>
      <c r="S24" s="2">
        <v>61</v>
      </c>
      <c r="T24" s="2">
        <f>B24-B25</f>
        <v>63</v>
      </c>
      <c r="U24" s="2"/>
      <c r="V24" s="2"/>
      <c r="W24" s="2"/>
      <c r="X24" s="2"/>
    </row>
    <row r="25" spans="1:26" x14ac:dyDescent="0.3">
      <c r="A25" s="1">
        <v>43912</v>
      </c>
      <c r="B25" s="2">
        <v>81435</v>
      </c>
      <c r="C25" s="2">
        <v>3274</v>
      </c>
      <c r="D25" s="2">
        <v>72362</v>
      </c>
      <c r="E25" s="2">
        <v>59138</v>
      </c>
      <c r="F25" s="2">
        <v>5476</v>
      </c>
      <c r="G25" s="2">
        <v>7024</v>
      </c>
      <c r="H25" s="2">
        <v>8897</v>
      </c>
      <c r="I25" s="2">
        <v>111</v>
      </c>
      <c r="J25" s="2">
        <v>3166</v>
      </c>
      <c r="K25" s="2">
        <v>33276</v>
      </c>
      <c r="L25" s="2">
        <v>417</v>
      </c>
      <c r="M25" s="2">
        <v>178</v>
      </c>
      <c r="N25" s="2">
        <f t="shared" ref="N25" si="28">B25-C25-D25</f>
        <v>5799</v>
      </c>
      <c r="O25" s="2">
        <f t="shared" ref="O25:O88" si="29">E25-F25-G25</f>
        <v>46638</v>
      </c>
      <c r="P25" s="2">
        <f t="shared" ref="P25:P88" si="30">H25-I25-J25</f>
        <v>5620</v>
      </c>
      <c r="Q25" s="2">
        <f t="shared" ref="Q25:Q88" si="31">K25-L25-M25</f>
        <v>32681</v>
      </c>
      <c r="R25" s="2"/>
      <c r="S25" s="2">
        <v>60</v>
      </c>
      <c r="T25" s="2">
        <f t="shared" ref="T25:T88" si="32">B25-B26</f>
        <v>130</v>
      </c>
      <c r="U25" s="2"/>
      <c r="V25" s="2"/>
      <c r="W25" s="2"/>
      <c r="X25" s="2"/>
    </row>
    <row r="26" spans="1:26" x14ac:dyDescent="0.3">
      <c r="A26" s="1">
        <v>43911</v>
      </c>
      <c r="B26" s="2">
        <v>81305</v>
      </c>
      <c r="C26" s="2">
        <v>3259</v>
      </c>
      <c r="D26" s="2">
        <v>71857</v>
      </c>
      <c r="E26" s="2">
        <v>53578</v>
      </c>
      <c r="F26" s="2">
        <v>4825</v>
      </c>
      <c r="G26" s="2">
        <v>5129</v>
      </c>
      <c r="H26" s="2">
        <v>8799</v>
      </c>
      <c r="I26" s="2">
        <v>104</v>
      </c>
      <c r="J26" s="2">
        <v>2909</v>
      </c>
      <c r="K26" s="2">
        <v>25489</v>
      </c>
      <c r="L26" s="2">
        <v>307</v>
      </c>
      <c r="M26" s="2">
        <v>176</v>
      </c>
      <c r="N26" s="2">
        <f>B26-C26-D26</f>
        <v>6189</v>
      </c>
      <c r="O26" s="2">
        <f t="shared" si="29"/>
        <v>43624</v>
      </c>
      <c r="P26" s="2">
        <f t="shared" si="30"/>
        <v>5786</v>
      </c>
      <c r="Q26" s="2">
        <f t="shared" si="31"/>
        <v>25006</v>
      </c>
      <c r="R26" s="2"/>
      <c r="S26" s="2">
        <v>59</v>
      </c>
      <c r="T26" s="2">
        <f t="shared" si="32"/>
        <v>55</v>
      </c>
      <c r="U26" s="2"/>
      <c r="V26" s="2"/>
      <c r="W26" s="2"/>
      <c r="X26" s="2"/>
    </row>
    <row r="27" spans="1:26" x14ac:dyDescent="0.3">
      <c r="A27" s="1">
        <v>43910</v>
      </c>
      <c r="B27" s="2">
        <v>81250</v>
      </c>
      <c r="C27" s="2">
        <v>3253</v>
      </c>
      <c r="D27" s="2">
        <v>71266</v>
      </c>
      <c r="E27" s="2">
        <v>47021</v>
      </c>
      <c r="F27" s="2">
        <v>4032</v>
      </c>
      <c r="G27" s="2">
        <v>4440</v>
      </c>
      <c r="H27" s="2">
        <v>8652</v>
      </c>
      <c r="I27" s="2">
        <v>102</v>
      </c>
      <c r="J27" s="2">
        <v>2612</v>
      </c>
      <c r="K27" s="2">
        <v>17589</v>
      </c>
      <c r="L27" s="2">
        <v>237</v>
      </c>
      <c r="M27" s="2">
        <v>147</v>
      </c>
      <c r="N27" s="2">
        <f t="shared" ref="N27:N90" si="33">B27-C27-D27</f>
        <v>6731</v>
      </c>
      <c r="O27" s="2">
        <f t="shared" si="29"/>
        <v>38549</v>
      </c>
      <c r="P27" s="2">
        <f t="shared" si="30"/>
        <v>5938</v>
      </c>
      <c r="Q27" s="2">
        <f t="shared" si="31"/>
        <v>17205</v>
      </c>
      <c r="R27" s="2"/>
      <c r="S27" s="2">
        <v>58</v>
      </c>
      <c r="T27" s="2">
        <f t="shared" si="32"/>
        <v>94</v>
      </c>
      <c r="U27" s="2"/>
      <c r="V27" s="2"/>
      <c r="W27" s="2"/>
      <c r="X27" s="2"/>
    </row>
    <row r="28" spans="1:26" x14ac:dyDescent="0.3">
      <c r="A28" s="1">
        <v>43909</v>
      </c>
      <c r="B28" s="2">
        <v>81156</v>
      </c>
      <c r="C28" s="2">
        <v>3249</v>
      </c>
      <c r="D28" s="2">
        <v>70535</v>
      </c>
      <c r="E28" s="2">
        <v>41035</v>
      </c>
      <c r="F28" s="2">
        <v>3405</v>
      </c>
      <c r="G28" s="2">
        <v>4440</v>
      </c>
      <c r="H28" s="2">
        <v>8565</v>
      </c>
      <c r="I28" s="2">
        <v>94</v>
      </c>
      <c r="J28" s="2">
        <v>1947</v>
      </c>
      <c r="K28" s="2">
        <v>12241</v>
      </c>
      <c r="L28" s="2">
        <v>190</v>
      </c>
      <c r="M28" s="2">
        <v>121</v>
      </c>
      <c r="N28" s="2">
        <f t="shared" si="33"/>
        <v>7372</v>
      </c>
      <c r="O28" s="2">
        <f t="shared" si="29"/>
        <v>33190</v>
      </c>
      <c r="P28" s="2">
        <f t="shared" si="30"/>
        <v>6524</v>
      </c>
      <c r="Q28" s="2">
        <f t="shared" si="31"/>
        <v>11930</v>
      </c>
      <c r="R28" s="2"/>
      <c r="S28" s="2">
        <v>57</v>
      </c>
      <c r="T28" s="2">
        <f t="shared" si="32"/>
        <v>54</v>
      </c>
      <c r="U28" s="2"/>
      <c r="V28" s="2"/>
      <c r="W28" s="2"/>
      <c r="X28" s="2"/>
    </row>
    <row r="29" spans="1:26" x14ac:dyDescent="0.3">
      <c r="A29" s="1">
        <v>43908</v>
      </c>
      <c r="B29" s="2">
        <v>81102</v>
      </c>
      <c r="C29" s="2">
        <v>3241</v>
      </c>
      <c r="D29" s="2">
        <v>69755</v>
      </c>
      <c r="E29" s="2">
        <v>35713</v>
      </c>
      <c r="F29" s="2">
        <v>2978</v>
      </c>
      <c r="G29" s="2">
        <v>4025</v>
      </c>
      <c r="H29" s="2">
        <v>8413</v>
      </c>
      <c r="I29" s="2">
        <v>91</v>
      </c>
      <c r="J29" s="2">
        <v>1947</v>
      </c>
      <c r="K29" s="2">
        <v>8287</v>
      </c>
      <c r="L29" s="2">
        <v>130</v>
      </c>
      <c r="M29" s="2">
        <v>105</v>
      </c>
      <c r="N29" s="2">
        <f t="shared" si="33"/>
        <v>8106</v>
      </c>
      <c r="O29" s="2">
        <f t="shared" si="29"/>
        <v>28710</v>
      </c>
      <c r="P29" s="2">
        <f t="shared" si="30"/>
        <v>6375</v>
      </c>
      <c r="Q29" s="2">
        <f t="shared" si="31"/>
        <v>8052</v>
      </c>
      <c r="R29" s="2"/>
      <c r="S29" s="2">
        <v>56</v>
      </c>
      <c r="T29" s="2">
        <f t="shared" si="32"/>
        <v>44</v>
      </c>
      <c r="U29" s="2"/>
      <c r="V29" s="2"/>
      <c r="W29" s="2"/>
      <c r="X29" s="2"/>
    </row>
    <row r="30" spans="1:26" x14ac:dyDescent="0.3">
      <c r="A30" s="1">
        <v>43907</v>
      </c>
      <c r="B30" s="2">
        <v>81058</v>
      </c>
      <c r="C30" s="2">
        <v>3230</v>
      </c>
      <c r="D30" s="2">
        <v>68798</v>
      </c>
      <c r="E30" s="2">
        <v>31506</v>
      </c>
      <c r="F30" s="2">
        <v>2503</v>
      </c>
      <c r="G30" s="2">
        <v>2749</v>
      </c>
      <c r="H30" s="2">
        <v>8320</v>
      </c>
      <c r="I30" s="2">
        <v>84</v>
      </c>
      <c r="J30" s="2">
        <v>1540</v>
      </c>
      <c r="K30" s="2">
        <v>5837</v>
      </c>
      <c r="L30" s="2">
        <v>104</v>
      </c>
      <c r="M30" s="2">
        <v>17</v>
      </c>
      <c r="N30" s="2">
        <f t="shared" si="33"/>
        <v>9030</v>
      </c>
      <c r="O30" s="2">
        <f t="shared" si="29"/>
        <v>26254</v>
      </c>
      <c r="P30" s="2">
        <f t="shared" si="30"/>
        <v>6696</v>
      </c>
      <c r="Q30" s="2">
        <f t="shared" si="31"/>
        <v>5716</v>
      </c>
      <c r="R30" s="2"/>
      <c r="S30" s="2">
        <v>55</v>
      </c>
      <c r="T30" s="2">
        <f t="shared" si="32"/>
        <v>25</v>
      </c>
      <c r="U30" s="2"/>
      <c r="V30" s="2"/>
      <c r="W30" s="2"/>
      <c r="X30" s="2"/>
    </row>
    <row r="31" spans="1:26" x14ac:dyDescent="0.3">
      <c r="A31" s="1">
        <v>43906</v>
      </c>
      <c r="B31" s="2">
        <v>81033</v>
      </c>
      <c r="C31" s="2">
        <v>3217</v>
      </c>
      <c r="D31" s="2">
        <v>67910</v>
      </c>
      <c r="E31" s="2">
        <v>27980</v>
      </c>
      <c r="F31" s="2">
        <v>2158</v>
      </c>
      <c r="G31" s="2">
        <v>2749</v>
      </c>
      <c r="H31" s="2">
        <v>8236</v>
      </c>
      <c r="I31" s="2">
        <v>81</v>
      </c>
      <c r="J31" s="2">
        <v>1401</v>
      </c>
      <c r="K31" s="2">
        <v>3487</v>
      </c>
      <c r="L31" s="2">
        <v>85</v>
      </c>
      <c r="M31" s="2">
        <v>17</v>
      </c>
      <c r="N31" s="2">
        <f t="shared" si="33"/>
        <v>9906</v>
      </c>
      <c r="O31" s="2">
        <f t="shared" si="29"/>
        <v>23073</v>
      </c>
      <c r="P31" s="2">
        <f t="shared" si="30"/>
        <v>6754</v>
      </c>
      <c r="Q31" s="2">
        <f t="shared" si="31"/>
        <v>3385</v>
      </c>
      <c r="R31" s="2"/>
      <c r="S31" s="2">
        <v>54</v>
      </c>
      <c r="T31" s="2">
        <f t="shared" si="32"/>
        <v>30</v>
      </c>
      <c r="U31" s="2"/>
      <c r="V31" s="2"/>
      <c r="W31" s="2"/>
      <c r="X31" s="2"/>
    </row>
    <row r="32" spans="1:26" x14ac:dyDescent="0.3">
      <c r="A32" s="1">
        <v>43905</v>
      </c>
      <c r="B32" s="2">
        <v>81003</v>
      </c>
      <c r="C32" s="2">
        <v>3203</v>
      </c>
      <c r="D32" s="2">
        <v>67017</v>
      </c>
      <c r="E32" s="2">
        <v>24747</v>
      </c>
      <c r="F32" s="2">
        <v>1809</v>
      </c>
      <c r="G32" s="2">
        <v>1258</v>
      </c>
      <c r="H32" s="2">
        <v>8162</v>
      </c>
      <c r="I32" s="2">
        <v>75</v>
      </c>
      <c r="J32" s="2">
        <v>834</v>
      </c>
      <c r="K32" s="2">
        <v>3037</v>
      </c>
      <c r="L32" s="2">
        <v>61</v>
      </c>
      <c r="M32" s="2">
        <v>12</v>
      </c>
      <c r="N32" s="2">
        <f t="shared" si="33"/>
        <v>10783</v>
      </c>
      <c r="O32" s="2">
        <f t="shared" si="29"/>
        <v>21680</v>
      </c>
      <c r="P32" s="2">
        <f t="shared" si="30"/>
        <v>7253</v>
      </c>
      <c r="Q32" s="2">
        <f t="shared" si="31"/>
        <v>2964</v>
      </c>
      <c r="R32" s="2"/>
      <c r="S32" s="2">
        <v>53</v>
      </c>
      <c r="T32" s="2">
        <f t="shared" si="32"/>
        <v>26</v>
      </c>
      <c r="U32" s="2"/>
      <c r="V32" s="2"/>
      <c r="W32" s="2"/>
      <c r="X32" s="2"/>
    </row>
    <row r="33" spans="1:24" x14ac:dyDescent="0.3">
      <c r="A33" s="1">
        <v>43904</v>
      </c>
      <c r="B33" s="2">
        <v>80977</v>
      </c>
      <c r="C33" s="2">
        <v>3193</v>
      </c>
      <c r="D33" s="2">
        <v>65660</v>
      </c>
      <c r="E33" s="2">
        <v>21157</v>
      </c>
      <c r="F33" s="2">
        <v>1441</v>
      </c>
      <c r="G33" s="2">
        <v>1258</v>
      </c>
      <c r="H33" s="2">
        <v>8086</v>
      </c>
      <c r="I33" s="2">
        <v>75</v>
      </c>
      <c r="J33" s="2">
        <v>714</v>
      </c>
      <c r="K33" s="2">
        <v>2637</v>
      </c>
      <c r="L33" s="2">
        <v>58</v>
      </c>
      <c r="M33" s="2">
        <v>12</v>
      </c>
      <c r="N33" s="2">
        <f t="shared" si="33"/>
        <v>12124</v>
      </c>
      <c r="O33" s="2">
        <f t="shared" si="29"/>
        <v>18458</v>
      </c>
      <c r="P33" s="2">
        <f t="shared" si="30"/>
        <v>7297</v>
      </c>
      <c r="Q33" s="2">
        <f t="shared" si="31"/>
        <v>2567</v>
      </c>
      <c r="R33" s="2"/>
      <c r="S33" s="2">
        <v>52</v>
      </c>
      <c r="T33" s="2">
        <f t="shared" si="32"/>
        <v>32</v>
      </c>
      <c r="U33" s="2"/>
      <c r="V33" s="2"/>
      <c r="W33" s="2"/>
      <c r="X33" s="2"/>
    </row>
    <row r="34" spans="1:24" x14ac:dyDescent="0.3">
      <c r="A34" s="1">
        <v>43903</v>
      </c>
      <c r="B34" s="2">
        <v>80945</v>
      </c>
      <c r="C34" s="2">
        <v>3180</v>
      </c>
      <c r="D34" s="2">
        <v>64196</v>
      </c>
      <c r="E34" s="2">
        <v>17660</v>
      </c>
      <c r="F34" s="2">
        <v>1268</v>
      </c>
      <c r="G34" s="2">
        <v>1258</v>
      </c>
      <c r="H34" s="2">
        <v>7979</v>
      </c>
      <c r="I34" s="2">
        <v>72</v>
      </c>
      <c r="J34" s="2">
        <v>714</v>
      </c>
      <c r="K34" s="2">
        <v>2117</v>
      </c>
      <c r="L34" s="2">
        <v>49</v>
      </c>
      <c r="M34" s="2">
        <v>12</v>
      </c>
      <c r="N34" s="2">
        <f t="shared" si="33"/>
        <v>13569</v>
      </c>
      <c r="O34" s="2">
        <f t="shared" si="29"/>
        <v>15134</v>
      </c>
      <c r="P34" s="2">
        <f t="shared" si="30"/>
        <v>7193</v>
      </c>
      <c r="Q34" s="2">
        <f t="shared" si="31"/>
        <v>2056</v>
      </c>
      <c r="R34" s="2"/>
      <c r="S34" s="2">
        <v>51</v>
      </c>
      <c r="T34" s="2">
        <f t="shared" si="32"/>
        <v>13</v>
      </c>
      <c r="U34" s="2"/>
      <c r="V34" s="2"/>
      <c r="W34" s="2"/>
      <c r="X34" s="2"/>
    </row>
    <row r="35" spans="1:24" x14ac:dyDescent="0.3">
      <c r="A35" s="1">
        <v>43902</v>
      </c>
      <c r="B35" s="2">
        <v>80932</v>
      </c>
      <c r="C35" s="2">
        <v>3172</v>
      </c>
      <c r="D35" s="2">
        <v>62901</v>
      </c>
      <c r="E35" s="2">
        <v>15113</v>
      </c>
      <c r="F35" s="2">
        <v>1016</v>
      </c>
      <c r="G35" s="2">
        <v>1258</v>
      </c>
      <c r="H35" s="2">
        <v>7869</v>
      </c>
      <c r="I35" s="2">
        <v>67</v>
      </c>
      <c r="J35" s="2">
        <v>510</v>
      </c>
      <c r="K35" s="2">
        <v>1607</v>
      </c>
      <c r="L35" s="2">
        <v>40</v>
      </c>
      <c r="M35" s="2">
        <v>12</v>
      </c>
      <c r="N35" s="2">
        <f t="shared" si="33"/>
        <v>14859</v>
      </c>
      <c r="O35" s="2">
        <f t="shared" si="29"/>
        <v>12839</v>
      </c>
      <c r="P35" s="2">
        <f t="shared" si="30"/>
        <v>7292</v>
      </c>
      <c r="Q35" s="2">
        <f t="shared" si="31"/>
        <v>1555</v>
      </c>
      <c r="R35" s="2"/>
      <c r="S35" s="2">
        <v>50</v>
      </c>
      <c r="T35" s="2">
        <f t="shared" si="32"/>
        <v>11</v>
      </c>
      <c r="U35" s="2"/>
      <c r="V35" s="2"/>
      <c r="W35" s="2"/>
      <c r="X35" s="2"/>
    </row>
    <row r="36" spans="1:24" x14ac:dyDescent="0.3">
      <c r="A36" s="1">
        <v>43901</v>
      </c>
      <c r="B36" s="2">
        <v>80921</v>
      </c>
      <c r="C36" s="2">
        <v>3161</v>
      </c>
      <c r="D36" s="2">
        <v>61644</v>
      </c>
      <c r="E36" s="2">
        <v>12462</v>
      </c>
      <c r="F36" s="2">
        <v>827</v>
      </c>
      <c r="G36" s="2">
        <v>1045</v>
      </c>
      <c r="H36" s="2">
        <v>7755</v>
      </c>
      <c r="I36" s="2">
        <v>66</v>
      </c>
      <c r="J36" s="2">
        <v>333</v>
      </c>
      <c r="K36" s="2">
        <v>1222</v>
      </c>
      <c r="L36" s="2">
        <v>37</v>
      </c>
      <c r="M36" s="2">
        <v>8</v>
      </c>
      <c r="N36" s="2">
        <f t="shared" si="33"/>
        <v>16116</v>
      </c>
      <c r="O36" s="2">
        <f t="shared" si="29"/>
        <v>10590</v>
      </c>
      <c r="P36" s="2">
        <f t="shared" si="30"/>
        <v>7356</v>
      </c>
      <c r="Q36" s="2">
        <f t="shared" si="31"/>
        <v>1177</v>
      </c>
      <c r="R36" s="2"/>
      <c r="S36" s="2">
        <v>49</v>
      </c>
      <c r="T36" s="2">
        <f t="shared" si="32"/>
        <v>34</v>
      </c>
      <c r="U36" s="2"/>
      <c r="V36" s="2"/>
      <c r="W36" s="2"/>
      <c r="X36" s="2"/>
    </row>
    <row r="37" spans="1:24" x14ac:dyDescent="0.3">
      <c r="A37" s="1">
        <v>43900</v>
      </c>
      <c r="B37" s="2">
        <v>80887</v>
      </c>
      <c r="C37" s="2">
        <v>3139</v>
      </c>
      <c r="D37" s="2">
        <v>60181</v>
      </c>
      <c r="E37" s="2">
        <v>10149</v>
      </c>
      <c r="F37" s="2">
        <v>631</v>
      </c>
      <c r="G37" s="2">
        <v>1004</v>
      </c>
      <c r="H37" s="2">
        <v>7513</v>
      </c>
      <c r="I37" s="2">
        <v>60</v>
      </c>
      <c r="J37" s="2">
        <v>288</v>
      </c>
      <c r="K37" s="2">
        <v>941</v>
      </c>
      <c r="L37" s="2">
        <v>29</v>
      </c>
      <c r="M37" s="2">
        <v>8</v>
      </c>
      <c r="N37" s="2">
        <f t="shared" si="33"/>
        <v>17567</v>
      </c>
      <c r="O37" s="2">
        <f t="shared" si="29"/>
        <v>8514</v>
      </c>
      <c r="P37" s="2">
        <f t="shared" si="30"/>
        <v>7165</v>
      </c>
      <c r="Q37" s="2">
        <f t="shared" si="31"/>
        <v>904</v>
      </c>
      <c r="R37" s="2"/>
      <c r="S37" s="2">
        <v>48</v>
      </c>
      <c r="T37" s="2">
        <f t="shared" si="32"/>
        <v>27</v>
      </c>
      <c r="U37" s="2"/>
      <c r="V37" s="2"/>
      <c r="W37" s="2"/>
      <c r="X37" s="2"/>
    </row>
    <row r="38" spans="1:24" x14ac:dyDescent="0.3">
      <c r="A38" s="1">
        <v>43899</v>
      </c>
      <c r="B38" s="2">
        <v>80860</v>
      </c>
      <c r="C38" s="2">
        <v>3123</v>
      </c>
      <c r="D38" s="2">
        <v>58804</v>
      </c>
      <c r="E38" s="2">
        <v>9172</v>
      </c>
      <c r="F38" s="2">
        <v>463</v>
      </c>
      <c r="G38" s="2">
        <v>622</v>
      </c>
      <c r="H38" s="2">
        <v>7478</v>
      </c>
      <c r="I38" s="2">
        <v>54</v>
      </c>
      <c r="J38" s="2">
        <v>247</v>
      </c>
      <c r="K38" s="2">
        <v>640</v>
      </c>
      <c r="L38" s="2">
        <v>26</v>
      </c>
      <c r="M38" s="2">
        <v>7</v>
      </c>
      <c r="N38" s="2">
        <f t="shared" si="33"/>
        <v>18933</v>
      </c>
      <c r="O38" s="2">
        <f t="shared" si="29"/>
        <v>8087</v>
      </c>
      <c r="P38" s="2">
        <f t="shared" si="30"/>
        <v>7177</v>
      </c>
      <c r="Q38" s="2">
        <f t="shared" si="31"/>
        <v>607</v>
      </c>
      <c r="R38" s="2"/>
      <c r="S38" s="2">
        <v>47</v>
      </c>
      <c r="T38" s="2">
        <f t="shared" si="32"/>
        <v>37</v>
      </c>
      <c r="U38" s="2"/>
      <c r="V38" s="2"/>
      <c r="W38" s="2"/>
      <c r="X38" s="2"/>
    </row>
    <row r="39" spans="1:24" x14ac:dyDescent="0.3">
      <c r="A39" s="1">
        <v>43898</v>
      </c>
      <c r="B39" s="2">
        <v>80823</v>
      </c>
      <c r="C39" s="2">
        <v>3100</v>
      </c>
      <c r="D39" s="2">
        <v>57388</v>
      </c>
      <c r="E39" s="2">
        <v>7375</v>
      </c>
      <c r="F39" s="2">
        <v>366</v>
      </c>
      <c r="G39" s="2">
        <v>622</v>
      </c>
      <c r="H39" s="2">
        <v>7382</v>
      </c>
      <c r="I39" s="2">
        <v>51</v>
      </c>
      <c r="J39" s="2">
        <v>166</v>
      </c>
      <c r="K39" s="2">
        <v>496</v>
      </c>
      <c r="L39" s="2">
        <v>21</v>
      </c>
      <c r="M39" s="2">
        <v>7</v>
      </c>
      <c r="N39" s="2">
        <f t="shared" si="33"/>
        <v>20335</v>
      </c>
      <c r="O39" s="2">
        <f t="shared" si="29"/>
        <v>6387</v>
      </c>
      <c r="P39" s="2">
        <f t="shared" si="30"/>
        <v>7165</v>
      </c>
      <c r="Q39" s="2">
        <f t="shared" si="31"/>
        <v>468</v>
      </c>
      <c r="R39" s="2"/>
      <c r="S39" s="2">
        <v>46</v>
      </c>
      <c r="T39" s="2">
        <f t="shared" si="32"/>
        <v>53</v>
      </c>
      <c r="U39" s="2"/>
      <c r="V39" s="2"/>
      <c r="W39" s="2"/>
      <c r="X39" s="2"/>
    </row>
    <row r="40" spans="1:24" x14ac:dyDescent="0.3">
      <c r="A40" s="1">
        <v>43897</v>
      </c>
      <c r="B40" s="2">
        <v>80770</v>
      </c>
      <c r="C40" s="2">
        <v>3072</v>
      </c>
      <c r="D40" s="2">
        <v>55539</v>
      </c>
      <c r="E40" s="2">
        <v>5883</v>
      </c>
      <c r="F40" s="2">
        <v>233</v>
      </c>
      <c r="G40" s="2">
        <v>589</v>
      </c>
      <c r="H40" s="2">
        <v>7041</v>
      </c>
      <c r="I40" s="2">
        <v>46</v>
      </c>
      <c r="J40" s="2">
        <v>118</v>
      </c>
      <c r="K40" s="2">
        <v>345</v>
      </c>
      <c r="L40" s="2">
        <v>19</v>
      </c>
      <c r="M40" s="2">
        <v>7</v>
      </c>
      <c r="N40" s="2">
        <f t="shared" si="33"/>
        <v>22159</v>
      </c>
      <c r="O40" s="2">
        <f t="shared" si="29"/>
        <v>5061</v>
      </c>
      <c r="P40" s="2">
        <f t="shared" si="30"/>
        <v>6877</v>
      </c>
      <c r="Q40" s="2">
        <f t="shared" si="31"/>
        <v>319</v>
      </c>
      <c r="R40" s="2"/>
      <c r="S40" s="2">
        <v>45</v>
      </c>
      <c r="T40" s="2">
        <f t="shared" si="32"/>
        <v>80</v>
      </c>
      <c r="U40" s="2"/>
      <c r="V40" s="2">
        <f t="shared" ref="V40:V42" si="34">H9-H10</f>
        <v>53</v>
      </c>
      <c r="W40" s="2"/>
      <c r="X40" s="2"/>
    </row>
    <row r="41" spans="1:24" x14ac:dyDescent="0.3">
      <c r="A41" s="1">
        <v>43896</v>
      </c>
      <c r="B41" s="2">
        <v>80690</v>
      </c>
      <c r="C41" s="2">
        <v>3044</v>
      </c>
      <c r="D41" s="2">
        <v>53944</v>
      </c>
      <c r="E41" s="2">
        <v>4636</v>
      </c>
      <c r="F41" s="2">
        <v>197</v>
      </c>
      <c r="G41" s="2">
        <v>523</v>
      </c>
      <c r="H41" s="2">
        <v>6767</v>
      </c>
      <c r="I41" s="2">
        <v>46</v>
      </c>
      <c r="J41" s="2">
        <v>118</v>
      </c>
      <c r="K41" s="2">
        <v>254</v>
      </c>
      <c r="L41" s="2">
        <v>14</v>
      </c>
      <c r="M41" s="2">
        <v>7</v>
      </c>
      <c r="N41" s="2">
        <f t="shared" si="33"/>
        <v>23702</v>
      </c>
      <c r="O41" s="2">
        <f t="shared" si="29"/>
        <v>3916</v>
      </c>
      <c r="P41" s="2">
        <f t="shared" si="30"/>
        <v>6603</v>
      </c>
      <c r="Q41" s="2">
        <f t="shared" si="31"/>
        <v>233</v>
      </c>
      <c r="R41" s="2"/>
      <c r="S41" s="2">
        <v>44</v>
      </c>
      <c r="T41" s="2">
        <f t="shared" si="32"/>
        <v>153</v>
      </c>
      <c r="U41" s="2"/>
      <c r="V41" s="2">
        <f t="shared" si="34"/>
        <v>47</v>
      </c>
      <c r="W41" s="2"/>
      <c r="X41" s="2"/>
    </row>
    <row r="42" spans="1:24" x14ac:dyDescent="0.3">
      <c r="A42" s="1">
        <v>43895</v>
      </c>
      <c r="B42" s="2">
        <v>80537</v>
      </c>
      <c r="C42" s="2">
        <v>3015</v>
      </c>
      <c r="D42" s="2">
        <v>52292</v>
      </c>
      <c r="E42" s="2">
        <v>3858</v>
      </c>
      <c r="F42" s="2">
        <v>148</v>
      </c>
      <c r="G42" s="2">
        <v>414</v>
      </c>
      <c r="H42" s="2">
        <v>6284</v>
      </c>
      <c r="I42" s="2">
        <v>42</v>
      </c>
      <c r="J42" s="2">
        <v>108</v>
      </c>
      <c r="K42" s="2">
        <v>126</v>
      </c>
      <c r="L42" s="2">
        <v>11</v>
      </c>
      <c r="M42" s="2">
        <v>7</v>
      </c>
      <c r="N42" s="2">
        <f t="shared" si="33"/>
        <v>25230</v>
      </c>
      <c r="O42" s="2">
        <f t="shared" si="29"/>
        <v>3296</v>
      </c>
      <c r="P42" s="2">
        <f t="shared" si="30"/>
        <v>6134</v>
      </c>
      <c r="Q42" s="2">
        <f t="shared" si="31"/>
        <v>108</v>
      </c>
      <c r="R42" s="2"/>
      <c r="S42" s="2">
        <v>43</v>
      </c>
      <c r="T42" s="2">
        <f t="shared" si="32"/>
        <v>151</v>
      </c>
      <c r="U42" s="2"/>
      <c r="V42" s="2">
        <f t="shared" si="34"/>
        <v>47</v>
      </c>
      <c r="W42" s="2"/>
      <c r="X42" s="2"/>
    </row>
    <row r="43" spans="1:24" x14ac:dyDescent="0.3">
      <c r="A43" s="1">
        <v>43894</v>
      </c>
      <c r="B43" s="2">
        <v>80386</v>
      </c>
      <c r="C43" s="2">
        <v>2983</v>
      </c>
      <c r="D43" s="2">
        <v>50001</v>
      </c>
      <c r="E43" s="2">
        <v>3089</v>
      </c>
      <c r="F43" s="2">
        <v>107</v>
      </c>
      <c r="G43" s="2">
        <v>276</v>
      </c>
      <c r="H43" s="2">
        <v>5766</v>
      </c>
      <c r="I43" s="2">
        <v>35</v>
      </c>
      <c r="J43" s="2">
        <v>24</v>
      </c>
      <c r="K43" s="2">
        <v>126</v>
      </c>
      <c r="L43" s="2">
        <v>11</v>
      </c>
      <c r="M43" s="2">
        <v>7</v>
      </c>
      <c r="N43" s="2">
        <f t="shared" si="33"/>
        <v>27402</v>
      </c>
      <c r="O43" s="2">
        <f t="shared" si="29"/>
        <v>2706</v>
      </c>
      <c r="P43" s="2">
        <f t="shared" si="30"/>
        <v>5707</v>
      </c>
      <c r="Q43" s="2">
        <f t="shared" si="31"/>
        <v>108</v>
      </c>
      <c r="R43" s="2"/>
      <c r="S43" s="2">
        <v>42</v>
      </c>
      <c r="T43" s="2">
        <f t="shared" si="32"/>
        <v>125</v>
      </c>
      <c r="U43" s="2"/>
      <c r="V43" s="2">
        <f t="shared" ref="V43:V44" si="35">H12-H13</f>
        <v>81</v>
      </c>
      <c r="W43" s="2"/>
      <c r="X43" s="2"/>
    </row>
    <row r="44" spans="1:24" x14ac:dyDescent="0.3">
      <c r="A44" s="1">
        <v>43893</v>
      </c>
      <c r="B44" s="2">
        <v>80261</v>
      </c>
      <c r="C44" s="2">
        <v>2947</v>
      </c>
      <c r="D44" s="2">
        <v>47450</v>
      </c>
      <c r="E44" s="2">
        <v>2502</v>
      </c>
      <c r="F44" s="2">
        <v>79</v>
      </c>
      <c r="G44" s="2">
        <v>160</v>
      </c>
      <c r="H44" s="2">
        <v>5328</v>
      </c>
      <c r="I44" s="2">
        <v>33</v>
      </c>
      <c r="J44" s="2">
        <v>24</v>
      </c>
      <c r="K44" s="2">
        <v>106</v>
      </c>
      <c r="L44" s="2">
        <v>8</v>
      </c>
      <c r="M44" s="2">
        <v>7</v>
      </c>
      <c r="N44" s="2">
        <f t="shared" si="33"/>
        <v>29864</v>
      </c>
      <c r="O44" s="2">
        <f t="shared" si="29"/>
        <v>2263</v>
      </c>
      <c r="P44" s="2">
        <f t="shared" si="30"/>
        <v>5271</v>
      </c>
      <c r="Q44" s="2">
        <f t="shared" si="31"/>
        <v>91</v>
      </c>
      <c r="R44" s="2"/>
      <c r="S44" s="2">
        <v>41</v>
      </c>
      <c r="T44" s="2">
        <f t="shared" si="32"/>
        <v>125</v>
      </c>
      <c r="U44" s="2"/>
      <c r="V44" s="2">
        <f t="shared" si="35"/>
        <v>94</v>
      </c>
      <c r="W44" s="2"/>
      <c r="X44" s="2"/>
    </row>
    <row r="45" spans="1:24" x14ac:dyDescent="0.3">
      <c r="A45" s="1">
        <v>43892</v>
      </c>
      <c r="B45" s="2">
        <v>80136</v>
      </c>
      <c r="C45" s="2">
        <v>2914</v>
      </c>
      <c r="D45" s="2">
        <v>44854</v>
      </c>
      <c r="E45" s="2">
        <v>2036</v>
      </c>
      <c r="F45" s="2">
        <v>52</v>
      </c>
      <c r="G45" s="2">
        <v>149</v>
      </c>
      <c r="H45" s="2">
        <v>4812</v>
      </c>
      <c r="I45" s="2">
        <v>28</v>
      </c>
      <c r="J45" s="2">
        <v>24</v>
      </c>
      <c r="K45" s="2">
        <v>100</v>
      </c>
      <c r="L45" s="2">
        <v>6</v>
      </c>
      <c r="M45" s="2">
        <v>7</v>
      </c>
      <c r="N45" s="2">
        <f t="shared" si="33"/>
        <v>32368</v>
      </c>
      <c r="O45" s="2">
        <f t="shared" si="29"/>
        <v>1835</v>
      </c>
      <c r="P45" s="2">
        <f t="shared" si="30"/>
        <v>4760</v>
      </c>
      <c r="Q45" s="2">
        <f t="shared" si="31"/>
        <v>87</v>
      </c>
      <c r="R45" s="2"/>
      <c r="S45" s="2">
        <v>40</v>
      </c>
      <c r="T45" s="2">
        <f t="shared" si="32"/>
        <v>204</v>
      </c>
      <c r="U45" s="2"/>
      <c r="V45" s="2">
        <f t="shared" ref="V45:V48" si="36">H14-H15</f>
        <v>86</v>
      </c>
      <c r="W45" s="2"/>
      <c r="X45" s="2"/>
    </row>
    <row r="46" spans="1:24" x14ac:dyDescent="0.3">
      <c r="A46" s="1">
        <v>43891</v>
      </c>
      <c r="B46" s="2">
        <v>79932</v>
      </c>
      <c r="C46" s="2">
        <v>2872</v>
      </c>
      <c r="D46" s="2">
        <v>42162</v>
      </c>
      <c r="E46" s="2">
        <v>1694</v>
      </c>
      <c r="F46" s="2">
        <v>34</v>
      </c>
      <c r="G46" s="2">
        <v>46</v>
      </c>
      <c r="H46" s="2">
        <v>4212</v>
      </c>
      <c r="I46" s="2">
        <v>22</v>
      </c>
      <c r="J46" s="2">
        <v>24</v>
      </c>
      <c r="K46" s="2">
        <v>69</v>
      </c>
      <c r="L46" s="2">
        <v>2</v>
      </c>
      <c r="M46" s="2">
        <v>7</v>
      </c>
      <c r="N46" s="2">
        <f t="shared" si="33"/>
        <v>34898</v>
      </c>
      <c r="O46" s="2">
        <f t="shared" si="29"/>
        <v>1614</v>
      </c>
      <c r="P46" s="2">
        <f t="shared" si="30"/>
        <v>4166</v>
      </c>
      <c r="Q46" s="2">
        <f t="shared" si="31"/>
        <v>60</v>
      </c>
      <c r="R46" s="2"/>
      <c r="S46" s="2">
        <v>39</v>
      </c>
      <c r="T46" s="2">
        <f t="shared" si="32"/>
        <v>576</v>
      </c>
      <c r="U46" s="2"/>
      <c r="V46" s="2">
        <f t="shared" si="36"/>
        <v>89</v>
      </c>
      <c r="W46" s="2"/>
      <c r="X46" s="2"/>
    </row>
    <row r="47" spans="1:24" x14ac:dyDescent="0.3">
      <c r="A47" s="1">
        <v>43890</v>
      </c>
      <c r="B47" s="2">
        <v>79356</v>
      </c>
      <c r="C47" s="2">
        <v>2837</v>
      </c>
      <c r="D47" s="2">
        <v>39320</v>
      </c>
      <c r="E47" s="2">
        <v>1128</v>
      </c>
      <c r="F47" s="2">
        <v>29</v>
      </c>
      <c r="G47" s="2">
        <v>46</v>
      </c>
      <c r="H47" s="2">
        <v>3526</v>
      </c>
      <c r="I47" s="2">
        <v>17</v>
      </c>
      <c r="J47" s="2">
        <v>24</v>
      </c>
      <c r="K47" s="2">
        <v>62</v>
      </c>
      <c r="L47" s="2">
        <v>1</v>
      </c>
      <c r="M47" s="2">
        <v>7</v>
      </c>
      <c r="N47" s="2">
        <f t="shared" si="33"/>
        <v>37199</v>
      </c>
      <c r="O47" s="2">
        <f t="shared" si="29"/>
        <v>1053</v>
      </c>
      <c r="P47" s="2">
        <f t="shared" si="30"/>
        <v>3485</v>
      </c>
      <c r="Q47" s="2">
        <f t="shared" si="31"/>
        <v>54</v>
      </c>
      <c r="R47" s="2"/>
      <c r="S47" s="2">
        <v>38</v>
      </c>
      <c r="T47" s="2">
        <f t="shared" si="32"/>
        <v>428</v>
      </c>
      <c r="U47" s="2"/>
      <c r="V47" s="2">
        <f t="shared" si="36"/>
        <v>101</v>
      </c>
      <c r="W47" s="2"/>
      <c r="X47" s="2"/>
    </row>
    <row r="48" spans="1:24" x14ac:dyDescent="0.3">
      <c r="A48" s="1">
        <v>43889</v>
      </c>
      <c r="B48" s="2">
        <v>78928</v>
      </c>
      <c r="C48" s="2">
        <v>2790</v>
      </c>
      <c r="D48" s="2">
        <v>36329</v>
      </c>
      <c r="E48" s="2">
        <v>888</v>
      </c>
      <c r="F48" s="2">
        <v>21</v>
      </c>
      <c r="G48" s="2">
        <v>46</v>
      </c>
      <c r="H48" s="2">
        <v>2337</v>
      </c>
      <c r="I48" s="2">
        <v>16</v>
      </c>
      <c r="J48" s="2">
        <v>24</v>
      </c>
      <c r="K48" s="2">
        <v>62</v>
      </c>
      <c r="L48" s="2"/>
      <c r="M48" s="2">
        <v>7</v>
      </c>
      <c r="N48" s="2">
        <f t="shared" si="33"/>
        <v>39809</v>
      </c>
      <c r="O48" s="2">
        <f t="shared" si="29"/>
        <v>821</v>
      </c>
      <c r="P48" s="2">
        <f t="shared" si="30"/>
        <v>2297</v>
      </c>
      <c r="Q48" s="2">
        <f t="shared" si="31"/>
        <v>55</v>
      </c>
      <c r="R48" s="2"/>
      <c r="S48" s="2">
        <v>37</v>
      </c>
      <c r="T48" s="2">
        <f t="shared" si="32"/>
        <v>328</v>
      </c>
      <c r="U48" s="2"/>
      <c r="V48" s="2">
        <f t="shared" si="36"/>
        <v>125</v>
      </c>
      <c r="W48" s="2"/>
      <c r="X48" s="2"/>
    </row>
    <row r="49" spans="1:24" x14ac:dyDescent="0.3">
      <c r="A49" s="1">
        <v>43888</v>
      </c>
      <c r="B49" s="2">
        <v>78600</v>
      </c>
      <c r="C49" s="2">
        <v>2746</v>
      </c>
      <c r="D49" s="2">
        <v>32930</v>
      </c>
      <c r="E49" s="2">
        <v>650</v>
      </c>
      <c r="F49" s="2">
        <v>17</v>
      </c>
      <c r="G49" s="2">
        <v>45</v>
      </c>
      <c r="H49" s="2">
        <v>1766</v>
      </c>
      <c r="I49" s="2">
        <v>13</v>
      </c>
      <c r="J49" s="2">
        <v>24</v>
      </c>
      <c r="K49" s="2">
        <v>60</v>
      </c>
      <c r="L49" s="2"/>
      <c r="M49" s="2">
        <v>6</v>
      </c>
      <c r="N49" s="2">
        <f t="shared" si="33"/>
        <v>42924</v>
      </c>
      <c r="O49" s="2">
        <f t="shared" si="29"/>
        <v>588</v>
      </c>
      <c r="P49" s="2">
        <f t="shared" si="30"/>
        <v>1729</v>
      </c>
      <c r="Q49" s="2">
        <f t="shared" si="31"/>
        <v>54</v>
      </c>
      <c r="R49" s="2"/>
      <c r="S49" s="2">
        <v>36</v>
      </c>
      <c r="T49" s="2">
        <f t="shared" si="32"/>
        <v>434</v>
      </c>
      <c r="U49" s="2"/>
      <c r="V49" s="2">
        <f t="shared" ref="V49:V52" si="37">H18-H19</f>
        <v>78</v>
      </c>
      <c r="W49" s="2"/>
      <c r="X49" s="2"/>
    </row>
    <row r="50" spans="1:24" x14ac:dyDescent="0.3">
      <c r="A50" s="1">
        <v>43887</v>
      </c>
      <c r="B50" s="2">
        <v>78166</v>
      </c>
      <c r="C50" s="2">
        <v>2717</v>
      </c>
      <c r="D50" s="2">
        <v>30084</v>
      </c>
      <c r="E50" s="2">
        <v>400</v>
      </c>
      <c r="F50" s="2">
        <v>12</v>
      </c>
      <c r="G50" s="2">
        <v>1</v>
      </c>
      <c r="H50" s="2">
        <v>1595</v>
      </c>
      <c r="I50" s="2">
        <v>13</v>
      </c>
      <c r="J50" s="2">
        <v>24</v>
      </c>
      <c r="K50" s="2">
        <v>60</v>
      </c>
      <c r="L50" s="2"/>
      <c r="M50" s="2">
        <v>6</v>
      </c>
      <c r="N50" s="2">
        <f t="shared" si="33"/>
        <v>45365</v>
      </c>
      <c r="O50" s="2">
        <f t="shared" si="29"/>
        <v>387</v>
      </c>
      <c r="P50" s="2">
        <f t="shared" si="30"/>
        <v>1558</v>
      </c>
      <c r="Q50" s="2">
        <f t="shared" si="31"/>
        <v>54</v>
      </c>
      <c r="R50" s="2"/>
      <c r="S50" s="2">
        <v>35</v>
      </c>
      <c r="T50" s="2">
        <f t="shared" si="32"/>
        <v>412</v>
      </c>
      <c r="U50" s="2"/>
      <c r="V50" s="2">
        <f t="shared" si="37"/>
        <v>105</v>
      </c>
      <c r="W50" s="2"/>
      <c r="X50" s="2"/>
    </row>
    <row r="51" spans="1:24" x14ac:dyDescent="0.3">
      <c r="A51" s="1">
        <v>43886</v>
      </c>
      <c r="B51" s="2">
        <v>77754</v>
      </c>
      <c r="C51" s="2">
        <v>2665</v>
      </c>
      <c r="D51" s="2">
        <v>27676</v>
      </c>
      <c r="E51" s="2">
        <v>322</v>
      </c>
      <c r="F51" s="2">
        <v>10</v>
      </c>
      <c r="G51" s="2">
        <v>1</v>
      </c>
      <c r="H51" s="2">
        <v>1146</v>
      </c>
      <c r="I51" s="2">
        <v>12</v>
      </c>
      <c r="J51" s="2">
        <v>22</v>
      </c>
      <c r="K51" s="2">
        <v>57</v>
      </c>
      <c r="L51" s="2"/>
      <c r="M51" s="2">
        <v>6</v>
      </c>
      <c r="N51" s="2">
        <f t="shared" si="33"/>
        <v>47413</v>
      </c>
      <c r="O51" s="2">
        <f t="shared" si="29"/>
        <v>311</v>
      </c>
      <c r="P51" s="2">
        <f t="shared" si="30"/>
        <v>1112</v>
      </c>
      <c r="Q51" s="2">
        <f t="shared" si="31"/>
        <v>51</v>
      </c>
      <c r="R51" s="2"/>
      <c r="S51" s="2">
        <v>34</v>
      </c>
      <c r="T51" s="2">
        <f t="shared" si="32"/>
        <v>513</v>
      </c>
      <c r="U51" s="2"/>
      <c r="V51" s="2">
        <f t="shared" si="37"/>
        <v>146</v>
      </c>
      <c r="W51" s="2"/>
      <c r="X51" s="2"/>
    </row>
    <row r="52" spans="1:24" x14ac:dyDescent="0.3">
      <c r="A52" s="1">
        <v>43885</v>
      </c>
      <c r="B52" s="2">
        <v>77241</v>
      </c>
      <c r="C52" s="2">
        <v>2595</v>
      </c>
      <c r="D52" s="2">
        <v>25015</v>
      </c>
      <c r="E52" s="2">
        <v>219</v>
      </c>
      <c r="F52" s="2">
        <v>6</v>
      </c>
      <c r="G52" s="2">
        <v>1</v>
      </c>
      <c r="H52" s="2">
        <v>893</v>
      </c>
      <c r="I52" s="2">
        <v>8</v>
      </c>
      <c r="J52" s="2">
        <v>22</v>
      </c>
      <c r="K52" s="2">
        <v>53</v>
      </c>
      <c r="L52" s="2"/>
      <c r="M52" s="2">
        <v>5</v>
      </c>
      <c r="N52" s="2">
        <f t="shared" si="33"/>
        <v>49631</v>
      </c>
      <c r="O52" s="2">
        <f t="shared" si="29"/>
        <v>212</v>
      </c>
      <c r="P52" s="2">
        <f t="shared" si="30"/>
        <v>863</v>
      </c>
      <c r="Q52" s="2">
        <f t="shared" si="31"/>
        <v>48</v>
      </c>
      <c r="R52" s="2"/>
      <c r="S52" s="2">
        <v>33</v>
      </c>
      <c r="T52" s="2">
        <f t="shared" si="32"/>
        <v>219</v>
      </c>
      <c r="U52" s="2"/>
      <c r="V52" s="2">
        <f t="shared" si="37"/>
        <v>195</v>
      </c>
      <c r="W52" s="2"/>
      <c r="X52" s="2"/>
    </row>
    <row r="53" spans="1:24" x14ac:dyDescent="0.3">
      <c r="A53" s="1">
        <v>43884</v>
      </c>
      <c r="B53" s="2">
        <v>77022</v>
      </c>
      <c r="C53" s="2">
        <v>2445</v>
      </c>
      <c r="D53" s="2">
        <v>23187</v>
      </c>
      <c r="E53" s="2">
        <v>140</v>
      </c>
      <c r="F53" s="2">
        <v>3</v>
      </c>
      <c r="G53" s="2"/>
      <c r="H53" s="2">
        <v>763</v>
      </c>
      <c r="I53" s="2">
        <v>7</v>
      </c>
      <c r="J53" s="2">
        <v>18</v>
      </c>
      <c r="K53" s="2">
        <v>35</v>
      </c>
      <c r="L53" s="2"/>
      <c r="M53" s="2">
        <v>5</v>
      </c>
      <c r="N53" s="2">
        <f t="shared" si="33"/>
        <v>51390</v>
      </c>
      <c r="O53" s="2">
        <f t="shared" si="29"/>
        <v>137</v>
      </c>
      <c r="P53" s="2">
        <f t="shared" si="30"/>
        <v>738</v>
      </c>
      <c r="Q53" s="2">
        <f t="shared" si="31"/>
        <v>30</v>
      </c>
      <c r="R53" s="2"/>
      <c r="S53" s="2">
        <v>32</v>
      </c>
      <c r="T53" s="2">
        <f t="shared" si="32"/>
        <v>21</v>
      </c>
      <c r="U53" s="2"/>
      <c r="V53" s="2">
        <f>H22-H23</f>
        <v>100</v>
      </c>
      <c r="W53" s="2"/>
      <c r="X53" s="2"/>
    </row>
    <row r="54" spans="1:24" x14ac:dyDescent="0.3">
      <c r="A54" s="1">
        <v>43883</v>
      </c>
      <c r="B54" s="2">
        <v>77001</v>
      </c>
      <c r="C54" s="2">
        <v>2443</v>
      </c>
      <c r="D54" s="2">
        <v>22699</v>
      </c>
      <c r="E54" s="2">
        <v>76</v>
      </c>
      <c r="F54" s="2">
        <v>2</v>
      </c>
      <c r="G54" s="2"/>
      <c r="H54" s="2">
        <v>556</v>
      </c>
      <c r="I54" s="2">
        <v>4</v>
      </c>
      <c r="J54" s="2">
        <v>18</v>
      </c>
      <c r="K54" s="2">
        <v>35</v>
      </c>
      <c r="L54" s="2"/>
      <c r="M54" s="2">
        <v>5</v>
      </c>
      <c r="N54" s="2">
        <f t="shared" si="33"/>
        <v>51859</v>
      </c>
      <c r="O54" s="2">
        <f t="shared" si="29"/>
        <v>74</v>
      </c>
      <c r="P54" s="2">
        <f t="shared" si="30"/>
        <v>534</v>
      </c>
      <c r="Q54" s="2">
        <f t="shared" si="31"/>
        <v>30</v>
      </c>
      <c r="R54" s="2"/>
      <c r="S54" s="2">
        <v>31</v>
      </c>
      <c r="T54" s="2">
        <f t="shared" si="32"/>
        <v>1451</v>
      </c>
      <c r="U54" s="2"/>
      <c r="V54" s="2">
        <v>104</v>
      </c>
      <c r="W54" s="2"/>
      <c r="X54" s="2"/>
    </row>
    <row r="55" spans="1:24" x14ac:dyDescent="0.3">
      <c r="A55" s="1">
        <v>43882</v>
      </c>
      <c r="B55" s="2">
        <v>75550</v>
      </c>
      <c r="C55" s="2">
        <v>2238</v>
      </c>
      <c r="D55" s="2">
        <v>18704</v>
      </c>
      <c r="E55" s="2">
        <v>17</v>
      </c>
      <c r="F55" s="2">
        <v>1</v>
      </c>
      <c r="G55" s="2"/>
      <c r="H55" s="2">
        <v>346</v>
      </c>
      <c r="I55" s="2">
        <v>2</v>
      </c>
      <c r="J55" s="2">
        <v>17</v>
      </c>
      <c r="K55" s="2">
        <v>35</v>
      </c>
      <c r="L55" s="2"/>
      <c r="M55" s="2">
        <v>5</v>
      </c>
      <c r="N55" s="2">
        <f t="shared" si="33"/>
        <v>54608</v>
      </c>
      <c r="O55" s="2">
        <f t="shared" si="29"/>
        <v>16</v>
      </c>
      <c r="P55" s="2">
        <f t="shared" si="30"/>
        <v>327</v>
      </c>
      <c r="Q55" s="2">
        <f t="shared" si="31"/>
        <v>30</v>
      </c>
      <c r="R55" s="2"/>
      <c r="S55" s="2">
        <v>30</v>
      </c>
      <c r="T55" s="2">
        <f t="shared" si="32"/>
        <v>473</v>
      </c>
      <c r="U55" s="2"/>
      <c r="V55" s="2">
        <v>100</v>
      </c>
      <c r="W55" s="2"/>
      <c r="X55" s="2"/>
    </row>
    <row r="56" spans="1:24" x14ac:dyDescent="0.3">
      <c r="A56" s="1">
        <v>43881</v>
      </c>
      <c r="B56" s="2">
        <v>75077</v>
      </c>
      <c r="C56" s="2">
        <v>2238</v>
      </c>
      <c r="D56" s="2">
        <v>18014</v>
      </c>
      <c r="E56" s="2">
        <v>3</v>
      </c>
      <c r="F56" s="2"/>
      <c r="G56" s="2"/>
      <c r="H56" s="2">
        <v>156</v>
      </c>
      <c r="I56" s="2">
        <v>1</v>
      </c>
      <c r="J56" s="2">
        <v>16</v>
      </c>
      <c r="K56" s="2">
        <v>15</v>
      </c>
      <c r="L56" s="2"/>
      <c r="M56" s="2">
        <v>3</v>
      </c>
      <c r="N56" s="2">
        <f t="shared" si="33"/>
        <v>54825</v>
      </c>
      <c r="O56" s="2">
        <f t="shared" si="29"/>
        <v>3</v>
      </c>
      <c r="P56" s="2">
        <f t="shared" si="30"/>
        <v>139</v>
      </c>
      <c r="Q56" s="2">
        <f t="shared" si="31"/>
        <v>12</v>
      </c>
      <c r="R56" s="2"/>
      <c r="S56" s="2">
        <v>29</v>
      </c>
      <c r="T56" s="2">
        <f t="shared" si="32"/>
        <v>458</v>
      </c>
      <c r="U56" s="2">
        <f t="shared" ref="U56:U57" si="38">E10-E11</f>
        <v>3626</v>
      </c>
      <c r="V56" s="2">
        <v>76</v>
      </c>
      <c r="W56" s="2"/>
      <c r="X56" s="2"/>
    </row>
    <row r="57" spans="1:24" x14ac:dyDescent="0.3">
      <c r="A57" s="1">
        <v>43880</v>
      </c>
      <c r="B57" s="2">
        <v>74619</v>
      </c>
      <c r="C57" s="2">
        <v>2116</v>
      </c>
      <c r="D57" s="2">
        <v>15962</v>
      </c>
      <c r="E57" s="2">
        <v>3</v>
      </c>
      <c r="F57" s="2"/>
      <c r="G57" s="2"/>
      <c r="H57" s="2">
        <v>82</v>
      </c>
      <c r="I57" s="2"/>
      <c r="J57" s="2">
        <v>16</v>
      </c>
      <c r="K57" s="2">
        <v>15</v>
      </c>
      <c r="L57" s="2"/>
      <c r="M57" s="2">
        <v>3</v>
      </c>
      <c r="N57" s="2">
        <f t="shared" si="33"/>
        <v>56541</v>
      </c>
      <c r="O57" s="2">
        <f t="shared" si="29"/>
        <v>3</v>
      </c>
      <c r="P57" s="2">
        <f t="shared" si="30"/>
        <v>66</v>
      </c>
      <c r="Q57" s="2">
        <f t="shared" si="31"/>
        <v>12</v>
      </c>
      <c r="R57" s="2"/>
      <c r="S57" s="2">
        <v>28</v>
      </c>
      <c r="T57" s="2">
        <f t="shared" si="32"/>
        <v>408</v>
      </c>
      <c r="U57" s="2">
        <f t="shared" si="38"/>
        <v>4316</v>
      </c>
      <c r="V57" s="2">
        <v>64</v>
      </c>
      <c r="W57" s="2"/>
      <c r="X57" s="2"/>
    </row>
    <row r="58" spans="1:24" x14ac:dyDescent="0.3">
      <c r="A58" s="1">
        <v>43879</v>
      </c>
      <c r="B58" s="2">
        <v>74211</v>
      </c>
      <c r="C58" s="2">
        <v>2003</v>
      </c>
      <c r="D58" s="2">
        <v>14206</v>
      </c>
      <c r="E58" s="2">
        <v>3</v>
      </c>
      <c r="F58" s="2"/>
      <c r="G58" s="2"/>
      <c r="H58" s="2">
        <v>46</v>
      </c>
      <c r="I58" s="2"/>
      <c r="J58" s="2">
        <v>12</v>
      </c>
      <c r="K58" s="2">
        <v>15</v>
      </c>
      <c r="L58" s="2"/>
      <c r="M58" s="2">
        <v>3</v>
      </c>
      <c r="N58" s="2">
        <f t="shared" si="33"/>
        <v>58002</v>
      </c>
      <c r="O58" s="2">
        <f t="shared" si="29"/>
        <v>3</v>
      </c>
      <c r="P58" s="2">
        <f t="shared" si="30"/>
        <v>34</v>
      </c>
      <c r="Q58" s="2">
        <f t="shared" si="31"/>
        <v>12</v>
      </c>
      <c r="R58" s="2"/>
      <c r="S58" s="2">
        <v>27</v>
      </c>
      <c r="T58" s="2">
        <f t="shared" si="32"/>
        <v>1777</v>
      </c>
      <c r="U58" s="2">
        <f t="shared" ref="U58" si="39">E12-E13</f>
        <v>4805</v>
      </c>
      <c r="V58" s="2">
        <v>98</v>
      </c>
      <c r="W58" s="2"/>
      <c r="X58" s="2"/>
    </row>
    <row r="59" spans="1:24" x14ac:dyDescent="0.3">
      <c r="A59" s="1">
        <v>43878</v>
      </c>
      <c r="B59" s="2">
        <v>72434</v>
      </c>
      <c r="C59" s="2">
        <v>1864</v>
      </c>
      <c r="D59" s="2">
        <v>12462</v>
      </c>
      <c r="E59" s="2">
        <v>3</v>
      </c>
      <c r="F59" s="2"/>
      <c r="G59" s="2"/>
      <c r="H59" s="2">
        <v>31</v>
      </c>
      <c r="I59" s="2"/>
      <c r="J59" s="2">
        <v>10</v>
      </c>
      <c r="K59" s="2">
        <v>15</v>
      </c>
      <c r="L59" s="2"/>
      <c r="M59" s="2">
        <v>3</v>
      </c>
      <c r="N59" s="2">
        <f t="shared" si="33"/>
        <v>58108</v>
      </c>
      <c r="O59" s="2">
        <f t="shared" si="29"/>
        <v>3</v>
      </c>
      <c r="P59" s="2">
        <f t="shared" si="30"/>
        <v>21</v>
      </c>
      <c r="Q59" s="2">
        <f t="shared" si="31"/>
        <v>12</v>
      </c>
      <c r="R59" s="2"/>
      <c r="S59" s="2">
        <v>26</v>
      </c>
      <c r="T59" s="2">
        <f t="shared" si="32"/>
        <v>1921</v>
      </c>
      <c r="U59" s="2">
        <f t="shared" ref="U59:U64" si="40">E13-E14</f>
        <v>4585</v>
      </c>
      <c r="V59" s="2">
        <v>234</v>
      </c>
      <c r="W59" s="2"/>
      <c r="X59" s="2"/>
    </row>
    <row r="60" spans="1:24" x14ac:dyDescent="0.3">
      <c r="A60" s="1">
        <v>43877</v>
      </c>
      <c r="B60" s="2">
        <v>70513</v>
      </c>
      <c r="C60" s="2">
        <v>1766</v>
      </c>
      <c r="D60" s="2">
        <v>10755</v>
      </c>
      <c r="E60" s="2">
        <v>3</v>
      </c>
      <c r="F60" s="2"/>
      <c r="G60" s="2"/>
      <c r="H60" s="2">
        <v>30</v>
      </c>
      <c r="I60" s="2"/>
      <c r="J60" s="2">
        <v>9</v>
      </c>
      <c r="K60" s="2">
        <v>15</v>
      </c>
      <c r="L60" s="2"/>
      <c r="M60" s="2">
        <v>3</v>
      </c>
      <c r="N60" s="2">
        <f t="shared" si="33"/>
        <v>57992</v>
      </c>
      <c r="O60" s="2">
        <f t="shared" si="29"/>
        <v>3</v>
      </c>
      <c r="P60" s="2">
        <f t="shared" si="30"/>
        <v>21</v>
      </c>
      <c r="Q60" s="2">
        <f t="shared" si="31"/>
        <v>12</v>
      </c>
      <c r="R60" s="2"/>
      <c r="S60" s="2">
        <v>25</v>
      </c>
      <c r="T60" s="2">
        <f t="shared" si="32"/>
        <v>2100</v>
      </c>
      <c r="U60" s="2">
        <f t="shared" si="40"/>
        <v>4668</v>
      </c>
      <c r="V60" s="2">
        <v>0</v>
      </c>
      <c r="W60" s="2"/>
      <c r="X60" s="2"/>
    </row>
    <row r="61" spans="1:24" x14ac:dyDescent="0.3">
      <c r="A61" s="1">
        <v>43876</v>
      </c>
      <c r="B61" s="2">
        <v>68413</v>
      </c>
      <c r="C61" s="2">
        <v>1663</v>
      </c>
      <c r="D61" s="2">
        <v>9298</v>
      </c>
      <c r="E61" s="2">
        <v>3</v>
      </c>
      <c r="F61" s="2"/>
      <c r="G61" s="2"/>
      <c r="H61" s="2">
        <v>29</v>
      </c>
      <c r="I61" s="2"/>
      <c r="J61" s="2">
        <v>11</v>
      </c>
      <c r="K61" s="2">
        <v>15</v>
      </c>
      <c r="L61" s="2"/>
      <c r="M61" s="2">
        <v>3</v>
      </c>
      <c r="N61" s="2">
        <f t="shared" si="33"/>
        <v>57452</v>
      </c>
      <c r="O61" s="2">
        <f t="shared" si="29"/>
        <v>3</v>
      </c>
      <c r="P61" s="2">
        <f t="shared" si="30"/>
        <v>18</v>
      </c>
      <c r="Q61" s="2">
        <f t="shared" si="31"/>
        <v>12</v>
      </c>
      <c r="R61" s="2"/>
      <c r="S61" s="2">
        <v>24</v>
      </c>
      <c r="T61" s="2">
        <f t="shared" si="32"/>
        <v>2055</v>
      </c>
      <c r="U61" s="2">
        <f t="shared" si="40"/>
        <v>4782</v>
      </c>
      <c r="V61" s="2">
        <v>152</v>
      </c>
      <c r="W61" s="2"/>
      <c r="X61" s="2"/>
    </row>
    <row r="62" spans="1:24" x14ac:dyDescent="0.3">
      <c r="A62" s="1">
        <v>43875</v>
      </c>
      <c r="B62" s="2">
        <v>66358</v>
      </c>
      <c r="C62" s="2">
        <v>1521</v>
      </c>
      <c r="D62" s="2">
        <v>7977</v>
      </c>
      <c r="E62" s="2">
        <v>3</v>
      </c>
      <c r="F62" s="2"/>
      <c r="G62" s="2"/>
      <c r="H62" s="2">
        <v>28</v>
      </c>
      <c r="I62" s="2"/>
      <c r="J62" s="2">
        <v>7</v>
      </c>
      <c r="K62" s="2">
        <v>15</v>
      </c>
      <c r="L62" s="2"/>
      <c r="M62" s="2">
        <v>3</v>
      </c>
      <c r="N62" s="2">
        <f t="shared" si="33"/>
        <v>56860</v>
      </c>
      <c r="O62" s="2">
        <f t="shared" si="29"/>
        <v>3</v>
      </c>
      <c r="P62" s="2">
        <f t="shared" si="30"/>
        <v>21</v>
      </c>
      <c r="Q62" s="2">
        <f t="shared" si="31"/>
        <v>12</v>
      </c>
      <c r="R62" s="2"/>
      <c r="S62" s="2">
        <v>23</v>
      </c>
      <c r="T62" s="2">
        <f t="shared" si="32"/>
        <v>6463</v>
      </c>
      <c r="U62" s="2">
        <f t="shared" si="40"/>
        <v>4053</v>
      </c>
      <c r="V62" s="2">
        <v>93</v>
      </c>
      <c r="W62" s="2"/>
      <c r="X62" s="2"/>
    </row>
    <row r="63" spans="1:24" x14ac:dyDescent="0.3">
      <c r="A63" s="1">
        <v>43874</v>
      </c>
      <c r="B63" s="2">
        <v>59895</v>
      </c>
      <c r="C63" s="2">
        <v>1369</v>
      </c>
      <c r="D63" s="2">
        <v>6217</v>
      </c>
      <c r="E63" s="2">
        <v>3</v>
      </c>
      <c r="F63" s="2"/>
      <c r="G63" s="2"/>
      <c r="H63" s="2">
        <v>28</v>
      </c>
      <c r="I63" s="2"/>
      <c r="J63" s="2">
        <v>7</v>
      </c>
      <c r="K63" s="2">
        <v>15</v>
      </c>
      <c r="L63" s="2"/>
      <c r="M63" s="2">
        <v>3</v>
      </c>
      <c r="N63" s="2">
        <f t="shared" si="33"/>
        <v>52309</v>
      </c>
      <c r="O63" s="2">
        <f t="shared" si="29"/>
        <v>3</v>
      </c>
      <c r="P63" s="2">
        <f t="shared" si="30"/>
        <v>21</v>
      </c>
      <c r="Q63" s="2">
        <f t="shared" si="31"/>
        <v>12</v>
      </c>
      <c r="R63" s="2"/>
      <c r="S63" s="2">
        <v>22</v>
      </c>
      <c r="T63" s="2">
        <f t="shared" si="32"/>
        <v>15136</v>
      </c>
      <c r="U63" s="2">
        <f t="shared" si="40"/>
        <v>4050</v>
      </c>
      <c r="V63" s="2">
        <v>158</v>
      </c>
      <c r="W63" s="2"/>
      <c r="X63" s="2"/>
    </row>
    <row r="64" spans="1:24" x14ac:dyDescent="0.3">
      <c r="A64" s="1">
        <v>43873</v>
      </c>
      <c r="B64" s="2">
        <v>44759</v>
      </c>
      <c r="C64" s="2">
        <v>1117</v>
      </c>
      <c r="D64" s="2">
        <v>5082</v>
      </c>
      <c r="E64" s="2">
        <v>3</v>
      </c>
      <c r="F64" s="2"/>
      <c r="G64" s="2"/>
      <c r="H64" s="2">
        <v>28</v>
      </c>
      <c r="I64" s="2"/>
      <c r="J64" s="2">
        <v>7</v>
      </c>
      <c r="K64" s="2">
        <v>14</v>
      </c>
      <c r="L64" s="2"/>
      <c r="M64" s="2">
        <v>3</v>
      </c>
      <c r="N64" s="2">
        <f t="shared" si="33"/>
        <v>38560</v>
      </c>
      <c r="O64" s="2">
        <f t="shared" si="29"/>
        <v>3</v>
      </c>
      <c r="P64" s="2">
        <f t="shared" si="30"/>
        <v>21</v>
      </c>
      <c r="Q64" s="2">
        <f t="shared" si="31"/>
        <v>11</v>
      </c>
      <c r="R64" s="2"/>
      <c r="S64" s="2">
        <v>21</v>
      </c>
      <c r="T64" s="2">
        <f t="shared" si="32"/>
        <v>373</v>
      </c>
      <c r="U64" s="2">
        <f t="shared" si="40"/>
        <v>5217</v>
      </c>
      <c r="V64" s="2">
        <v>76</v>
      </c>
      <c r="W64" s="2"/>
      <c r="X64" s="2"/>
    </row>
    <row r="65" spans="1:24" x14ac:dyDescent="0.3">
      <c r="A65" s="1">
        <v>43872</v>
      </c>
      <c r="B65" s="2">
        <v>44386</v>
      </c>
      <c r="C65" s="2">
        <v>1112</v>
      </c>
      <c r="D65" s="2">
        <v>4636</v>
      </c>
      <c r="E65" s="2">
        <v>3</v>
      </c>
      <c r="F65" s="2"/>
      <c r="G65" s="2"/>
      <c r="H65" s="2">
        <v>28</v>
      </c>
      <c r="I65" s="2"/>
      <c r="J65" s="2">
        <v>4</v>
      </c>
      <c r="K65" s="2">
        <v>13</v>
      </c>
      <c r="L65" s="2"/>
      <c r="M65" s="2">
        <v>3</v>
      </c>
      <c r="N65" s="2">
        <f t="shared" si="33"/>
        <v>38638</v>
      </c>
      <c r="O65" s="2">
        <f t="shared" si="29"/>
        <v>3</v>
      </c>
      <c r="P65" s="2">
        <f t="shared" si="30"/>
        <v>24</v>
      </c>
      <c r="Q65" s="2">
        <f t="shared" si="31"/>
        <v>10</v>
      </c>
      <c r="R65" s="2"/>
      <c r="S65" s="2">
        <v>20</v>
      </c>
      <c r="T65" s="2">
        <f t="shared" si="32"/>
        <v>2032</v>
      </c>
      <c r="U65" s="2">
        <f t="shared" ref="U65:U68" si="41">E19-E20</f>
        <v>5974</v>
      </c>
      <c r="V65" s="2">
        <v>0</v>
      </c>
      <c r="W65" s="2">
        <f t="shared" ref="W65:W67" si="42">K9-K10</f>
        <v>30885</v>
      </c>
      <c r="X65" s="2"/>
    </row>
    <row r="66" spans="1:24" x14ac:dyDescent="0.3">
      <c r="A66" s="1">
        <v>43871</v>
      </c>
      <c r="B66" s="2">
        <v>42354</v>
      </c>
      <c r="C66" s="2">
        <v>1012</v>
      </c>
      <c r="D66" s="2">
        <v>3918</v>
      </c>
      <c r="E66" s="2">
        <v>3</v>
      </c>
      <c r="F66" s="2"/>
      <c r="G66" s="2"/>
      <c r="H66" s="2">
        <v>28</v>
      </c>
      <c r="I66" s="2"/>
      <c r="J66" s="2">
        <v>4</v>
      </c>
      <c r="K66" s="2">
        <v>13</v>
      </c>
      <c r="L66" s="2"/>
      <c r="M66" s="2">
        <v>3</v>
      </c>
      <c r="N66" s="2">
        <f t="shared" si="33"/>
        <v>37424</v>
      </c>
      <c r="O66" s="2">
        <f t="shared" si="29"/>
        <v>3</v>
      </c>
      <c r="P66" s="2">
        <f t="shared" si="30"/>
        <v>24</v>
      </c>
      <c r="Q66" s="2">
        <f t="shared" si="31"/>
        <v>10</v>
      </c>
      <c r="R66" s="2"/>
      <c r="S66" s="2">
        <v>19</v>
      </c>
      <c r="T66" s="2">
        <f t="shared" si="32"/>
        <v>2525</v>
      </c>
      <c r="U66" s="2">
        <f t="shared" si="41"/>
        <v>5959</v>
      </c>
      <c r="V66" s="2">
        <v>107</v>
      </c>
      <c r="W66" s="2">
        <f t="shared" si="42"/>
        <v>30561</v>
      </c>
      <c r="X66" s="2"/>
    </row>
    <row r="67" spans="1:24" x14ac:dyDescent="0.3">
      <c r="A67" s="1">
        <v>43870</v>
      </c>
      <c r="B67" s="2">
        <v>39829</v>
      </c>
      <c r="C67" s="2">
        <v>905</v>
      </c>
      <c r="D67" s="2">
        <v>3219</v>
      </c>
      <c r="E67" s="2">
        <v>3</v>
      </c>
      <c r="F67" s="2"/>
      <c r="G67" s="2"/>
      <c r="H67" s="2">
        <v>27</v>
      </c>
      <c r="I67" s="2"/>
      <c r="J67" s="2">
        <v>3</v>
      </c>
      <c r="K67" s="2">
        <v>12</v>
      </c>
      <c r="L67" s="2"/>
      <c r="M67" s="2">
        <v>3</v>
      </c>
      <c r="N67" s="2">
        <f t="shared" si="33"/>
        <v>35705</v>
      </c>
      <c r="O67" s="2">
        <f t="shared" si="29"/>
        <v>3</v>
      </c>
      <c r="P67" s="2">
        <f t="shared" si="30"/>
        <v>24</v>
      </c>
      <c r="Q67" s="2">
        <f t="shared" si="31"/>
        <v>9</v>
      </c>
      <c r="R67" s="2"/>
      <c r="S67" s="2">
        <v>18</v>
      </c>
      <c r="T67" s="2">
        <f t="shared" si="32"/>
        <v>3015</v>
      </c>
      <c r="U67" s="2">
        <f t="shared" si="41"/>
        <v>6153</v>
      </c>
      <c r="V67" s="2">
        <v>110</v>
      </c>
      <c r="W67" s="2">
        <f t="shared" si="42"/>
        <v>25559</v>
      </c>
      <c r="X67" s="2"/>
    </row>
    <row r="68" spans="1:24" x14ac:dyDescent="0.3">
      <c r="A68" s="1">
        <v>43869</v>
      </c>
      <c r="B68" s="2">
        <v>36814</v>
      </c>
      <c r="C68" s="2">
        <v>805</v>
      </c>
      <c r="D68" s="2">
        <v>2596</v>
      </c>
      <c r="E68" s="2">
        <v>3</v>
      </c>
      <c r="F68" s="2"/>
      <c r="G68" s="2"/>
      <c r="H68" s="2">
        <v>24</v>
      </c>
      <c r="I68" s="2"/>
      <c r="J68" s="2">
        <v>2</v>
      </c>
      <c r="K68" s="2">
        <v>12</v>
      </c>
      <c r="L68" s="2"/>
      <c r="M68" s="2"/>
      <c r="N68" s="2">
        <f t="shared" si="33"/>
        <v>33413</v>
      </c>
      <c r="O68" s="2">
        <f t="shared" si="29"/>
        <v>3</v>
      </c>
      <c r="P68" s="2">
        <f t="shared" si="30"/>
        <v>22</v>
      </c>
      <c r="Q68" s="2">
        <f t="shared" si="31"/>
        <v>12</v>
      </c>
      <c r="R68" s="2"/>
      <c r="S68" s="2">
        <v>17</v>
      </c>
      <c r="T68" s="2">
        <f t="shared" si="32"/>
        <v>2704</v>
      </c>
      <c r="U68" s="2">
        <f t="shared" si="41"/>
        <v>5210</v>
      </c>
      <c r="V68" s="2">
        <v>114</v>
      </c>
      <c r="W68" s="2">
        <f t="shared" ref="W68" si="43">K12-K13</f>
        <v>34123</v>
      </c>
      <c r="X68" s="2"/>
    </row>
    <row r="69" spans="1:24" x14ac:dyDescent="0.3">
      <c r="A69" s="1">
        <v>43868</v>
      </c>
      <c r="B69" s="2">
        <v>34110</v>
      </c>
      <c r="C69" s="2">
        <v>718</v>
      </c>
      <c r="D69" s="2">
        <v>1999</v>
      </c>
      <c r="E69" s="2">
        <v>3</v>
      </c>
      <c r="F69" s="2"/>
      <c r="G69" s="2"/>
      <c r="H69" s="2">
        <v>24</v>
      </c>
      <c r="I69" s="2"/>
      <c r="J69" s="2">
        <v>2</v>
      </c>
      <c r="K69" s="2">
        <v>12</v>
      </c>
      <c r="L69" s="2"/>
      <c r="M69" s="2"/>
      <c r="N69" s="2">
        <f t="shared" si="33"/>
        <v>31393</v>
      </c>
      <c r="O69" s="2">
        <f t="shared" si="29"/>
        <v>3</v>
      </c>
      <c r="P69" s="2">
        <f t="shared" si="30"/>
        <v>22</v>
      </c>
      <c r="Q69" s="2">
        <f t="shared" si="31"/>
        <v>12</v>
      </c>
      <c r="R69" s="2"/>
      <c r="S69" s="2">
        <v>16</v>
      </c>
      <c r="T69" s="2">
        <f t="shared" si="32"/>
        <v>3523</v>
      </c>
      <c r="U69" s="2">
        <f>E23-E24</f>
        <v>5249</v>
      </c>
      <c r="V69" s="2">
        <v>242</v>
      </c>
      <c r="W69" s="2">
        <f>K13-K14</f>
        <v>32740</v>
      </c>
      <c r="X69" s="2"/>
    </row>
    <row r="70" spans="1:24" x14ac:dyDescent="0.3">
      <c r="A70" s="1">
        <v>43867</v>
      </c>
      <c r="B70" s="2">
        <v>30587</v>
      </c>
      <c r="C70" s="2">
        <v>633</v>
      </c>
      <c r="D70" s="2">
        <v>1477</v>
      </c>
      <c r="E70" s="2">
        <v>2</v>
      </c>
      <c r="F70" s="2"/>
      <c r="G70" s="2"/>
      <c r="H70" s="2">
        <v>24</v>
      </c>
      <c r="I70" s="2"/>
      <c r="J70" s="2">
        <v>2</v>
      </c>
      <c r="K70" s="2">
        <v>12</v>
      </c>
      <c r="L70" s="2"/>
      <c r="M70" s="2"/>
      <c r="N70" s="2">
        <f t="shared" si="33"/>
        <v>28477</v>
      </c>
      <c r="O70" s="2">
        <f t="shared" si="29"/>
        <v>2</v>
      </c>
      <c r="P70" s="2">
        <f t="shared" si="30"/>
        <v>22</v>
      </c>
      <c r="Q70" s="2">
        <f t="shared" si="31"/>
        <v>12</v>
      </c>
      <c r="R70" s="2"/>
      <c r="S70" s="2">
        <v>15</v>
      </c>
      <c r="T70" s="2">
        <f t="shared" si="32"/>
        <v>3147</v>
      </c>
      <c r="U70" s="2">
        <f>E24-E25</f>
        <v>4789</v>
      </c>
      <c r="V70" s="2">
        <v>131</v>
      </c>
      <c r="W70" s="2">
        <f>K14-K15</f>
        <v>28698</v>
      </c>
      <c r="X70" s="2"/>
    </row>
    <row r="71" spans="1:24" x14ac:dyDescent="0.3">
      <c r="A71" s="1">
        <v>43866</v>
      </c>
      <c r="B71" s="2">
        <v>27440</v>
      </c>
      <c r="C71" s="2">
        <v>563</v>
      </c>
      <c r="D71" s="2">
        <v>1115</v>
      </c>
      <c r="E71" s="2">
        <v>2</v>
      </c>
      <c r="F71" s="2"/>
      <c r="G71" s="2"/>
      <c r="H71" s="2">
        <v>23</v>
      </c>
      <c r="I71" s="2"/>
      <c r="J71" s="2">
        <v>1</v>
      </c>
      <c r="K71" s="2">
        <v>12</v>
      </c>
      <c r="L71" s="2"/>
      <c r="M71" s="2"/>
      <c r="N71" s="2">
        <f t="shared" si="33"/>
        <v>25762</v>
      </c>
      <c r="O71" s="2">
        <f t="shared" si="29"/>
        <v>2</v>
      </c>
      <c r="P71" s="2">
        <f t="shared" si="30"/>
        <v>22</v>
      </c>
      <c r="Q71" s="2">
        <f t="shared" si="31"/>
        <v>12</v>
      </c>
      <c r="R71" s="2"/>
      <c r="S71" s="2">
        <v>14</v>
      </c>
      <c r="T71" s="2">
        <f t="shared" si="32"/>
        <v>3733</v>
      </c>
      <c r="U71" s="2">
        <v>4789</v>
      </c>
      <c r="V71" s="2">
        <v>341</v>
      </c>
      <c r="W71" s="2">
        <f>K15-K16</f>
        <v>28343</v>
      </c>
      <c r="X71" s="2"/>
    </row>
    <row r="72" spans="1:24" x14ac:dyDescent="0.3">
      <c r="A72" s="1">
        <v>43865</v>
      </c>
      <c r="B72" s="2">
        <v>23707</v>
      </c>
      <c r="C72" s="2">
        <v>491</v>
      </c>
      <c r="D72" s="2">
        <v>843</v>
      </c>
      <c r="E72" s="2">
        <v>2</v>
      </c>
      <c r="F72" s="2"/>
      <c r="G72" s="2"/>
      <c r="H72" s="2">
        <v>18</v>
      </c>
      <c r="I72" s="2"/>
      <c r="J72" s="2"/>
      <c r="K72" s="2">
        <v>11</v>
      </c>
      <c r="L72" s="2"/>
      <c r="M72" s="2"/>
      <c r="N72" s="2">
        <f t="shared" si="33"/>
        <v>22373</v>
      </c>
      <c r="O72" s="2">
        <f t="shared" si="29"/>
        <v>2</v>
      </c>
      <c r="P72" s="2">
        <f t="shared" si="30"/>
        <v>18</v>
      </c>
      <c r="Q72" s="2">
        <f t="shared" si="31"/>
        <v>11</v>
      </c>
      <c r="R72" s="2"/>
      <c r="S72" s="2">
        <v>13</v>
      </c>
      <c r="T72" s="2">
        <f t="shared" si="32"/>
        <v>3991</v>
      </c>
      <c r="U72" s="2">
        <v>5560</v>
      </c>
      <c r="V72" s="2">
        <v>274</v>
      </c>
      <c r="W72" s="2">
        <f>K16-K17</f>
        <v>24365</v>
      </c>
      <c r="X72" s="2"/>
    </row>
    <row r="73" spans="1:24" x14ac:dyDescent="0.3">
      <c r="A73" s="1">
        <v>43864</v>
      </c>
      <c r="B73" s="2">
        <v>19716</v>
      </c>
      <c r="C73" s="2">
        <v>425</v>
      </c>
      <c r="D73" s="2">
        <v>614</v>
      </c>
      <c r="E73" s="2">
        <v>2</v>
      </c>
      <c r="F73" s="2"/>
      <c r="G73" s="2"/>
      <c r="H73" s="2">
        <v>16</v>
      </c>
      <c r="I73" s="2"/>
      <c r="J73" s="2"/>
      <c r="K73" s="2">
        <v>11</v>
      </c>
      <c r="L73" s="2"/>
      <c r="M73" s="2"/>
      <c r="N73" s="2">
        <f t="shared" si="33"/>
        <v>18677</v>
      </c>
      <c r="O73" s="2">
        <f t="shared" si="29"/>
        <v>2</v>
      </c>
      <c r="P73" s="2">
        <f t="shared" si="30"/>
        <v>16</v>
      </c>
      <c r="Q73" s="2">
        <f t="shared" si="31"/>
        <v>11</v>
      </c>
      <c r="R73" s="2"/>
      <c r="S73" s="2">
        <v>12</v>
      </c>
      <c r="T73" s="2">
        <f t="shared" si="32"/>
        <v>3086</v>
      </c>
      <c r="U73" s="2">
        <v>6557</v>
      </c>
      <c r="V73" s="2">
        <v>483</v>
      </c>
      <c r="W73" s="2">
        <f t="shared" ref="W73:W78" si="44">K17-K18</f>
        <v>22921</v>
      </c>
      <c r="X73" s="2"/>
    </row>
    <row r="74" spans="1:24" x14ac:dyDescent="0.3">
      <c r="A74" s="1">
        <v>43863</v>
      </c>
      <c r="B74" s="2">
        <v>16630</v>
      </c>
      <c r="C74" s="2">
        <v>361</v>
      </c>
      <c r="D74" s="2">
        <v>463</v>
      </c>
      <c r="E74" s="2">
        <v>2</v>
      </c>
      <c r="F74" s="2"/>
      <c r="G74" s="2"/>
      <c r="H74" s="2">
        <v>15</v>
      </c>
      <c r="I74" s="2"/>
      <c r="J74" s="2"/>
      <c r="K74" s="2">
        <v>11</v>
      </c>
      <c r="L74" s="2">
        <v>0</v>
      </c>
      <c r="M74" s="2"/>
      <c r="N74" s="2">
        <f t="shared" si="33"/>
        <v>15806</v>
      </c>
      <c r="O74" s="2">
        <f t="shared" si="29"/>
        <v>2</v>
      </c>
      <c r="P74" s="2">
        <f t="shared" si="30"/>
        <v>15</v>
      </c>
      <c r="Q74" s="2">
        <f t="shared" si="31"/>
        <v>11</v>
      </c>
      <c r="R74" s="2"/>
      <c r="S74" s="2">
        <v>11</v>
      </c>
      <c r="T74" s="2">
        <f t="shared" si="32"/>
        <v>4739</v>
      </c>
      <c r="U74" s="2">
        <v>5986</v>
      </c>
      <c r="V74" s="2">
        <v>518</v>
      </c>
      <c r="W74" s="2">
        <f t="shared" si="44"/>
        <v>19408</v>
      </c>
      <c r="X74" s="2"/>
    </row>
    <row r="75" spans="1:24" x14ac:dyDescent="0.3">
      <c r="A75" s="1">
        <v>43862</v>
      </c>
      <c r="B75" s="2">
        <v>11891</v>
      </c>
      <c r="C75" s="2">
        <v>259</v>
      </c>
      <c r="D75" s="2">
        <v>275</v>
      </c>
      <c r="E75" s="2">
        <v>2</v>
      </c>
      <c r="F75" s="2"/>
      <c r="G75" s="2"/>
      <c r="H75" s="2">
        <v>15</v>
      </c>
      <c r="I75" s="2">
        <v>0</v>
      </c>
      <c r="J75" s="2"/>
      <c r="K75" s="2">
        <v>8</v>
      </c>
      <c r="L75" s="2">
        <v>0</v>
      </c>
      <c r="M75" s="2"/>
      <c r="N75" s="2">
        <f t="shared" si="33"/>
        <v>11357</v>
      </c>
      <c r="O75" s="2">
        <f t="shared" si="29"/>
        <v>2</v>
      </c>
      <c r="P75" s="2">
        <f t="shared" si="30"/>
        <v>15</v>
      </c>
      <c r="Q75" s="2">
        <f t="shared" si="31"/>
        <v>8</v>
      </c>
      <c r="R75" s="2"/>
      <c r="S75" s="2">
        <v>10</v>
      </c>
      <c r="T75" s="2">
        <f t="shared" si="32"/>
        <v>2089</v>
      </c>
      <c r="U75" s="2">
        <v>5322</v>
      </c>
      <c r="V75" s="2">
        <v>438</v>
      </c>
      <c r="W75" s="2">
        <f t="shared" si="44"/>
        <v>19821</v>
      </c>
      <c r="X75" s="2"/>
    </row>
    <row r="76" spans="1:24" x14ac:dyDescent="0.3">
      <c r="A76" s="1">
        <v>43861</v>
      </c>
      <c r="B76" s="2">
        <v>9802</v>
      </c>
      <c r="C76" s="2">
        <v>213</v>
      </c>
      <c r="D76" s="2">
        <v>214</v>
      </c>
      <c r="E76" s="2">
        <v>2</v>
      </c>
      <c r="F76" s="2"/>
      <c r="G76" s="2"/>
      <c r="H76" s="2">
        <v>11</v>
      </c>
      <c r="I76" s="2"/>
      <c r="J76" s="2"/>
      <c r="K76" s="2">
        <v>7</v>
      </c>
      <c r="L76" s="2"/>
      <c r="M76" s="2"/>
      <c r="N76" s="2">
        <f t="shared" si="33"/>
        <v>9375</v>
      </c>
      <c r="O76" s="2">
        <f t="shared" si="29"/>
        <v>2</v>
      </c>
      <c r="P76" s="2">
        <f t="shared" si="30"/>
        <v>11</v>
      </c>
      <c r="Q76" s="2">
        <f t="shared" si="31"/>
        <v>7</v>
      </c>
      <c r="R76" s="2"/>
      <c r="S76" s="2">
        <v>9</v>
      </c>
      <c r="T76" s="2">
        <f t="shared" si="32"/>
        <v>1661</v>
      </c>
      <c r="U76" s="2">
        <v>4207</v>
      </c>
      <c r="V76" s="2">
        <v>516</v>
      </c>
      <c r="W76" s="2">
        <f t="shared" si="44"/>
        <v>19632</v>
      </c>
      <c r="X76" s="2"/>
    </row>
    <row r="77" spans="1:24" x14ac:dyDescent="0.3">
      <c r="A77" s="1">
        <v>43860</v>
      </c>
      <c r="B77" s="2">
        <v>8141</v>
      </c>
      <c r="C77" s="2">
        <v>171</v>
      </c>
      <c r="D77" s="2">
        <v>135</v>
      </c>
      <c r="E77" s="2">
        <v>2</v>
      </c>
      <c r="F77" s="2"/>
      <c r="G77" s="2"/>
      <c r="H77" s="2">
        <v>6</v>
      </c>
      <c r="I77" s="2"/>
      <c r="J77" s="2"/>
      <c r="K77" s="2">
        <v>6</v>
      </c>
      <c r="L77" s="2"/>
      <c r="M77" s="2"/>
      <c r="N77" s="2">
        <f t="shared" si="33"/>
        <v>7835</v>
      </c>
      <c r="O77" s="2">
        <f t="shared" si="29"/>
        <v>2</v>
      </c>
      <c r="P77" s="2">
        <f t="shared" si="30"/>
        <v>6</v>
      </c>
      <c r="Q77" s="2">
        <f t="shared" si="31"/>
        <v>6</v>
      </c>
      <c r="R77" s="2"/>
      <c r="S77" s="2">
        <v>8</v>
      </c>
      <c r="T77" s="2">
        <f t="shared" si="32"/>
        <v>2054</v>
      </c>
      <c r="U77" s="2">
        <v>3526</v>
      </c>
      <c r="V77" s="2">
        <v>600</v>
      </c>
      <c r="W77" s="2">
        <f t="shared" si="44"/>
        <v>16247</v>
      </c>
      <c r="X77" s="2"/>
    </row>
    <row r="78" spans="1:24" x14ac:dyDescent="0.3">
      <c r="A78" s="1">
        <v>43859</v>
      </c>
      <c r="B78" s="2">
        <v>6087</v>
      </c>
      <c r="C78" s="2">
        <v>133</v>
      </c>
      <c r="D78" s="2">
        <v>120</v>
      </c>
      <c r="E78" s="2"/>
      <c r="F78" s="2"/>
      <c r="G78" s="2"/>
      <c r="H78" s="2">
        <v>4</v>
      </c>
      <c r="I78" s="2"/>
      <c r="J78" s="2"/>
      <c r="K78" s="2">
        <v>5</v>
      </c>
      <c r="L78" s="2"/>
      <c r="M78" s="2"/>
      <c r="N78" s="2">
        <f t="shared" si="33"/>
        <v>5834</v>
      </c>
      <c r="O78" s="2">
        <f t="shared" si="29"/>
        <v>0</v>
      </c>
      <c r="P78" s="2">
        <f t="shared" si="30"/>
        <v>4</v>
      </c>
      <c r="Q78" s="2">
        <f t="shared" si="31"/>
        <v>5</v>
      </c>
      <c r="R78" s="2"/>
      <c r="S78" s="2">
        <v>7</v>
      </c>
      <c r="T78" s="2">
        <f t="shared" si="32"/>
        <v>578</v>
      </c>
      <c r="U78" s="2">
        <v>3233</v>
      </c>
      <c r="V78" s="2">
        <v>686</v>
      </c>
      <c r="W78" s="2">
        <f t="shared" si="44"/>
        <v>13091</v>
      </c>
      <c r="X78" s="2"/>
    </row>
    <row r="79" spans="1:24" x14ac:dyDescent="0.3">
      <c r="A79" s="1">
        <v>43858</v>
      </c>
      <c r="B79" s="2">
        <v>5509</v>
      </c>
      <c r="C79" s="2">
        <v>131</v>
      </c>
      <c r="D79" s="2">
        <v>101</v>
      </c>
      <c r="E79" s="2"/>
      <c r="F79" s="2"/>
      <c r="G79" s="2"/>
      <c r="H79" s="2">
        <v>4</v>
      </c>
      <c r="I79" s="2"/>
      <c r="J79" s="2"/>
      <c r="K79" s="2">
        <v>5</v>
      </c>
      <c r="L79" s="2"/>
      <c r="M79" s="2"/>
      <c r="N79" s="2">
        <f t="shared" si="33"/>
        <v>5277</v>
      </c>
      <c r="O79" s="2">
        <f t="shared" si="29"/>
        <v>0</v>
      </c>
      <c r="P79" s="2">
        <f t="shared" si="30"/>
        <v>4</v>
      </c>
      <c r="Q79" s="2">
        <f t="shared" si="31"/>
        <v>5</v>
      </c>
      <c r="R79" s="2"/>
      <c r="S79" s="2">
        <v>6</v>
      </c>
      <c r="T79" s="2">
        <f t="shared" si="32"/>
        <v>2632</v>
      </c>
      <c r="U79" s="2">
        <v>3590</v>
      </c>
      <c r="V79" s="2">
        <v>1189</v>
      </c>
      <c r="W79" s="2">
        <f>K23-K24</f>
        <v>8840</v>
      </c>
      <c r="X79" s="2"/>
    </row>
    <row r="80" spans="1:24" x14ac:dyDescent="0.3">
      <c r="A80" s="1">
        <v>43857</v>
      </c>
      <c r="B80" s="2">
        <v>2877</v>
      </c>
      <c r="C80" s="2">
        <v>82</v>
      </c>
      <c r="D80" s="2">
        <v>58</v>
      </c>
      <c r="E80" s="2"/>
      <c r="F80" s="2"/>
      <c r="G80" s="2"/>
      <c r="H80" s="2">
        <v>4</v>
      </c>
      <c r="I80" s="2"/>
      <c r="J80" s="2"/>
      <c r="K80" s="2">
        <v>5</v>
      </c>
      <c r="L80" s="2"/>
      <c r="M80" s="2"/>
      <c r="N80" s="2">
        <f t="shared" si="33"/>
        <v>2737</v>
      </c>
      <c r="O80" s="2">
        <f t="shared" si="29"/>
        <v>0</v>
      </c>
      <c r="P80" s="2">
        <f t="shared" si="30"/>
        <v>4</v>
      </c>
      <c r="Q80" s="2">
        <f t="shared" si="31"/>
        <v>5</v>
      </c>
      <c r="R80" s="2"/>
      <c r="S80" s="2">
        <v>5</v>
      </c>
      <c r="T80" s="2">
        <f t="shared" si="32"/>
        <v>802</v>
      </c>
      <c r="U80" s="2">
        <v>3497</v>
      </c>
      <c r="V80" s="2">
        <v>571</v>
      </c>
      <c r="W80" s="2">
        <v>9839</v>
      </c>
      <c r="X80" s="2"/>
    </row>
    <row r="81" spans="1:24" x14ac:dyDescent="0.3">
      <c r="A81" s="1">
        <v>43856</v>
      </c>
      <c r="B81" s="2">
        <v>2075</v>
      </c>
      <c r="C81" s="2">
        <v>56</v>
      </c>
      <c r="D81" s="2">
        <v>49</v>
      </c>
      <c r="E81" s="2"/>
      <c r="F81" s="2"/>
      <c r="G81" s="2"/>
      <c r="H81" s="2">
        <v>3</v>
      </c>
      <c r="I81" s="2"/>
      <c r="J81" s="2"/>
      <c r="K81" s="2">
        <v>5</v>
      </c>
      <c r="L81" s="2"/>
      <c r="M81" s="2"/>
      <c r="N81" s="2">
        <f t="shared" si="33"/>
        <v>1970</v>
      </c>
      <c r="O81" s="2">
        <f t="shared" si="29"/>
        <v>0</v>
      </c>
      <c r="P81" s="2">
        <f t="shared" si="30"/>
        <v>3</v>
      </c>
      <c r="Q81" s="2">
        <f t="shared" si="31"/>
        <v>5</v>
      </c>
      <c r="R81" s="2"/>
      <c r="S81" s="2">
        <v>4</v>
      </c>
      <c r="T81" s="2">
        <f t="shared" si="32"/>
        <v>669</v>
      </c>
      <c r="U81" s="2">
        <v>2547</v>
      </c>
      <c r="V81" s="2">
        <v>171</v>
      </c>
      <c r="W81" s="2">
        <v>9572</v>
      </c>
      <c r="X81" s="2"/>
    </row>
    <row r="82" spans="1:24" x14ac:dyDescent="0.3">
      <c r="A82" s="1">
        <v>43855</v>
      </c>
      <c r="B82" s="2">
        <v>1406</v>
      </c>
      <c r="C82" s="2">
        <v>42</v>
      </c>
      <c r="D82" s="2">
        <v>39</v>
      </c>
      <c r="E82" s="2"/>
      <c r="F82" s="2"/>
      <c r="G82" s="2"/>
      <c r="H82" s="2">
        <v>3</v>
      </c>
      <c r="I82" s="2"/>
      <c r="J82" s="2"/>
      <c r="K82" s="2">
        <v>2</v>
      </c>
      <c r="L82" s="2"/>
      <c r="M82" s="2"/>
      <c r="N82" s="2">
        <f t="shared" si="33"/>
        <v>1325</v>
      </c>
      <c r="O82" s="2">
        <f t="shared" si="29"/>
        <v>0</v>
      </c>
      <c r="P82" s="2">
        <f t="shared" si="30"/>
        <v>3</v>
      </c>
      <c r="Q82" s="2">
        <f t="shared" si="31"/>
        <v>2</v>
      </c>
      <c r="R82" s="2"/>
      <c r="S82" s="2">
        <v>3</v>
      </c>
      <c r="T82" s="2">
        <f t="shared" si="32"/>
        <v>486</v>
      </c>
      <c r="U82" s="2">
        <v>2651</v>
      </c>
      <c r="V82" s="2">
        <v>449</v>
      </c>
      <c r="W82" s="2">
        <v>7787</v>
      </c>
      <c r="X82" s="2"/>
    </row>
    <row r="83" spans="1:24" x14ac:dyDescent="0.3">
      <c r="A83" s="1">
        <v>43854</v>
      </c>
      <c r="B83" s="2">
        <v>920</v>
      </c>
      <c r="C83" s="2">
        <v>26</v>
      </c>
      <c r="D83" s="2">
        <v>36</v>
      </c>
      <c r="E83" s="2"/>
      <c r="F83" s="2"/>
      <c r="G83" s="2"/>
      <c r="H83" s="2">
        <v>2</v>
      </c>
      <c r="I83" s="2"/>
      <c r="J83" s="2"/>
      <c r="K83" s="2">
        <v>2</v>
      </c>
      <c r="L83" s="2"/>
      <c r="M83" s="2"/>
      <c r="N83" s="2">
        <f t="shared" si="33"/>
        <v>858</v>
      </c>
      <c r="O83" s="2">
        <f t="shared" si="29"/>
        <v>0</v>
      </c>
      <c r="P83" s="2">
        <f t="shared" si="30"/>
        <v>2</v>
      </c>
      <c r="Q83" s="2">
        <f t="shared" si="31"/>
        <v>2</v>
      </c>
      <c r="R83" s="2"/>
      <c r="S83" s="2">
        <v>2</v>
      </c>
      <c r="T83" s="2">
        <f t="shared" si="32"/>
        <v>277</v>
      </c>
      <c r="U83" s="2">
        <v>2313</v>
      </c>
      <c r="V83" s="2">
        <v>253</v>
      </c>
      <c r="W83" s="2">
        <v>7900</v>
      </c>
      <c r="X83" s="2"/>
    </row>
    <row r="84" spans="1:24" x14ac:dyDescent="0.3">
      <c r="A84" s="1">
        <v>43853</v>
      </c>
      <c r="B84" s="2">
        <v>643</v>
      </c>
      <c r="C84" s="2">
        <v>18</v>
      </c>
      <c r="D84" s="2">
        <v>30</v>
      </c>
      <c r="E84" s="2"/>
      <c r="F84" s="2"/>
      <c r="G84" s="2"/>
      <c r="H84" s="2">
        <v>1</v>
      </c>
      <c r="I84" s="2"/>
      <c r="J84" s="2"/>
      <c r="K84" s="2">
        <v>1</v>
      </c>
      <c r="L84" s="2"/>
      <c r="M84" s="2"/>
      <c r="N84" s="2">
        <f t="shared" si="33"/>
        <v>595</v>
      </c>
      <c r="O84" s="2">
        <f t="shared" si="29"/>
        <v>0</v>
      </c>
      <c r="P84" s="2">
        <f t="shared" si="30"/>
        <v>1</v>
      </c>
      <c r="Q84" s="2">
        <f t="shared" si="31"/>
        <v>1</v>
      </c>
      <c r="R84" s="2"/>
      <c r="S84" s="2">
        <v>1</v>
      </c>
      <c r="T84" s="2">
        <f t="shared" si="32"/>
        <v>95</v>
      </c>
      <c r="U84" s="2">
        <v>977</v>
      </c>
      <c r="V84" s="2">
        <v>130</v>
      </c>
      <c r="W84" s="2">
        <v>5348</v>
      </c>
      <c r="X84" s="2"/>
    </row>
    <row r="85" spans="1:24" x14ac:dyDescent="0.3">
      <c r="A85" s="1">
        <v>43852</v>
      </c>
      <c r="B85" s="2">
        <v>548</v>
      </c>
      <c r="C85" s="2">
        <v>17</v>
      </c>
      <c r="D85" s="2">
        <v>28</v>
      </c>
      <c r="E85" s="2"/>
      <c r="F85" s="2"/>
      <c r="G85" s="2"/>
      <c r="H85" s="2">
        <v>1</v>
      </c>
      <c r="I85" s="2"/>
      <c r="J85" s="2"/>
      <c r="K85" s="2">
        <v>1</v>
      </c>
      <c r="L85" s="2"/>
      <c r="M85" s="2"/>
      <c r="N85" s="2">
        <f t="shared" si="33"/>
        <v>503</v>
      </c>
      <c r="O85" s="2">
        <f t="shared" si="29"/>
        <v>0</v>
      </c>
      <c r="P85" s="2">
        <f t="shared" si="30"/>
        <v>1</v>
      </c>
      <c r="Q85" s="2">
        <f t="shared" si="31"/>
        <v>1</v>
      </c>
      <c r="R85" s="2"/>
      <c r="S85" s="2">
        <v>0</v>
      </c>
      <c r="T85" s="2">
        <f t="shared" si="32"/>
        <v>222</v>
      </c>
      <c r="U85" s="2">
        <v>1797</v>
      </c>
      <c r="V85" s="2">
        <v>207</v>
      </c>
      <c r="W85" s="2">
        <v>3954</v>
      </c>
      <c r="X85" s="2"/>
    </row>
    <row r="86" spans="1:24" x14ac:dyDescent="0.3">
      <c r="A86" s="1">
        <v>43851</v>
      </c>
      <c r="B86" s="2">
        <v>326</v>
      </c>
      <c r="C86" s="2">
        <v>6</v>
      </c>
      <c r="D86" s="2">
        <v>25</v>
      </c>
      <c r="E86" s="2"/>
      <c r="F86" s="2"/>
      <c r="G86" s="2"/>
      <c r="H86" s="2">
        <v>1</v>
      </c>
      <c r="I86" s="2"/>
      <c r="J86" s="2"/>
      <c r="K86" s="2">
        <v>1</v>
      </c>
      <c r="L86" s="2"/>
      <c r="M86" s="2"/>
      <c r="N86" s="2">
        <f t="shared" si="33"/>
        <v>295</v>
      </c>
      <c r="O86" s="2">
        <f t="shared" si="29"/>
        <v>0</v>
      </c>
      <c r="P86" s="2">
        <f t="shared" si="30"/>
        <v>1</v>
      </c>
      <c r="Q86" s="2">
        <f t="shared" si="31"/>
        <v>1</v>
      </c>
      <c r="R86" s="2"/>
      <c r="S86" s="2"/>
      <c r="T86" s="2">
        <f t="shared" si="32"/>
        <v>128</v>
      </c>
      <c r="U86" s="2"/>
      <c r="V86" s="2"/>
      <c r="W86" s="2"/>
      <c r="X86" s="2"/>
    </row>
    <row r="87" spans="1:24" x14ac:dyDescent="0.3">
      <c r="A87" s="1">
        <v>43850</v>
      </c>
      <c r="B87" s="2">
        <v>198</v>
      </c>
      <c r="C87" s="2">
        <v>4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>
        <f t="shared" si="33"/>
        <v>194</v>
      </c>
      <c r="O87" s="2">
        <f t="shared" si="29"/>
        <v>0</v>
      </c>
      <c r="P87" s="2">
        <f t="shared" si="30"/>
        <v>0</v>
      </c>
      <c r="Q87" s="2">
        <f t="shared" si="31"/>
        <v>0</v>
      </c>
      <c r="R87" s="2"/>
      <c r="S87" s="2"/>
      <c r="T87" s="2">
        <f t="shared" si="32"/>
        <v>77</v>
      </c>
      <c r="U87" s="2"/>
      <c r="V87" s="2"/>
      <c r="W87" s="2"/>
      <c r="X87" s="2"/>
    </row>
    <row r="88" spans="1:24" x14ac:dyDescent="0.3">
      <c r="A88" s="1">
        <v>43849</v>
      </c>
      <c r="B88" s="2">
        <v>121</v>
      </c>
      <c r="C88" s="2">
        <v>3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>
        <f t="shared" si="33"/>
        <v>118</v>
      </c>
      <c r="O88" s="2">
        <f t="shared" si="29"/>
        <v>0</v>
      </c>
      <c r="P88" s="2">
        <f t="shared" si="30"/>
        <v>0</v>
      </c>
      <c r="Q88" s="2">
        <f t="shared" si="31"/>
        <v>0</v>
      </c>
      <c r="R88" s="2"/>
      <c r="S88" s="2"/>
      <c r="T88" s="2">
        <f t="shared" si="32"/>
        <v>59</v>
      </c>
      <c r="U88" s="2"/>
      <c r="V88" s="2"/>
      <c r="W88" s="2"/>
      <c r="X88" s="2"/>
    </row>
    <row r="89" spans="1:24" x14ac:dyDescent="0.3">
      <c r="A89" s="1">
        <v>43848</v>
      </c>
      <c r="B89" s="2">
        <v>62</v>
      </c>
      <c r="C89" s="2">
        <v>2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>
        <f t="shared" si="33"/>
        <v>60</v>
      </c>
      <c r="O89" s="2">
        <f t="shared" ref="O89:O97" si="45">E89-F89-G89</f>
        <v>0</v>
      </c>
      <c r="P89" s="2">
        <f t="shared" ref="P89:P97" si="46">H89-I89-J89</f>
        <v>0</v>
      </c>
      <c r="Q89" s="2">
        <f t="shared" ref="Q89:Q97" si="47">K89-L89-M89</f>
        <v>0</v>
      </c>
      <c r="R89" s="2"/>
      <c r="S89" s="2"/>
      <c r="T89" s="2">
        <f t="shared" ref="T89:T97" si="48">B89-B90</f>
        <v>17</v>
      </c>
      <c r="U89" s="2"/>
      <c r="V89" s="2"/>
      <c r="W89" s="2"/>
      <c r="X89" s="2"/>
    </row>
    <row r="90" spans="1:24" x14ac:dyDescent="0.3">
      <c r="A90" s="1">
        <v>43847</v>
      </c>
      <c r="B90" s="2">
        <v>45</v>
      </c>
      <c r="C90" s="2">
        <v>2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>
        <f t="shared" si="33"/>
        <v>43</v>
      </c>
      <c r="O90" s="2">
        <f t="shared" si="45"/>
        <v>0</v>
      </c>
      <c r="P90" s="2">
        <f t="shared" si="46"/>
        <v>0</v>
      </c>
      <c r="Q90" s="2">
        <f t="shared" si="47"/>
        <v>0</v>
      </c>
      <c r="R90" s="2"/>
      <c r="S90" s="2"/>
      <c r="T90" s="2">
        <f t="shared" si="48"/>
        <v>4</v>
      </c>
      <c r="U90" s="2"/>
      <c r="V90" s="2"/>
      <c r="W90" s="2"/>
      <c r="X90" s="2"/>
    </row>
    <row r="91" spans="1:24" x14ac:dyDescent="0.3">
      <c r="A91" s="1">
        <v>43846</v>
      </c>
      <c r="B91" s="2">
        <v>41</v>
      </c>
      <c r="C91" s="2">
        <v>2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>
        <f t="shared" ref="N91:N97" si="49">B91-C91-D91</f>
        <v>39</v>
      </c>
      <c r="O91" s="2">
        <f t="shared" si="45"/>
        <v>0</v>
      </c>
      <c r="P91" s="2">
        <f t="shared" si="46"/>
        <v>0</v>
      </c>
      <c r="Q91" s="2">
        <f t="shared" si="47"/>
        <v>0</v>
      </c>
      <c r="R91" s="2"/>
      <c r="S91" s="2"/>
      <c r="T91" s="2">
        <f t="shared" si="48"/>
        <v>0</v>
      </c>
      <c r="U91" s="2"/>
      <c r="V91" s="2"/>
      <c r="W91" s="2"/>
      <c r="X91" s="2"/>
    </row>
    <row r="92" spans="1:24" x14ac:dyDescent="0.3">
      <c r="A92" s="1">
        <v>43845</v>
      </c>
      <c r="B92" s="2">
        <v>41</v>
      </c>
      <c r="C92" s="2">
        <v>1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>
        <f t="shared" si="49"/>
        <v>40</v>
      </c>
      <c r="O92" s="2">
        <f t="shared" si="45"/>
        <v>0</v>
      </c>
      <c r="P92" s="2">
        <f t="shared" si="46"/>
        <v>0</v>
      </c>
      <c r="Q92" s="2">
        <f t="shared" si="47"/>
        <v>0</v>
      </c>
      <c r="R92" s="2"/>
      <c r="S92" s="2"/>
      <c r="T92" s="2">
        <f t="shared" si="48"/>
        <v>0</v>
      </c>
      <c r="U92" s="2"/>
      <c r="V92" s="2"/>
      <c r="W92" s="2"/>
      <c r="X92" s="2"/>
    </row>
    <row r="93" spans="1:24" x14ac:dyDescent="0.3">
      <c r="A93" s="1">
        <v>43844</v>
      </c>
      <c r="B93" s="2">
        <v>41</v>
      </c>
      <c r="C93" s="2">
        <v>1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>
        <f t="shared" si="49"/>
        <v>40</v>
      </c>
      <c r="O93" s="2">
        <f t="shared" si="45"/>
        <v>0</v>
      </c>
      <c r="P93" s="2">
        <f t="shared" si="46"/>
        <v>0</v>
      </c>
      <c r="Q93" s="2">
        <f t="shared" si="47"/>
        <v>0</v>
      </c>
      <c r="R93" s="2"/>
      <c r="S93" s="2"/>
      <c r="T93" s="2">
        <f t="shared" si="48"/>
        <v>0</v>
      </c>
      <c r="U93" s="2"/>
      <c r="V93" s="2"/>
      <c r="W93" s="2"/>
      <c r="X93" s="2"/>
    </row>
    <row r="94" spans="1:24" x14ac:dyDescent="0.3">
      <c r="A94" s="1">
        <v>43843</v>
      </c>
      <c r="B94" s="2">
        <v>41</v>
      </c>
      <c r="C94" s="2">
        <v>1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>
        <f t="shared" si="49"/>
        <v>40</v>
      </c>
      <c r="O94" s="2">
        <f t="shared" si="45"/>
        <v>0</v>
      </c>
      <c r="P94" s="2">
        <f t="shared" si="46"/>
        <v>0</v>
      </c>
      <c r="Q94" s="2">
        <f t="shared" si="47"/>
        <v>0</v>
      </c>
      <c r="R94" s="2"/>
      <c r="S94" s="2"/>
      <c r="T94" s="2">
        <f t="shared" si="48"/>
        <v>0</v>
      </c>
      <c r="U94" s="2"/>
      <c r="V94" s="2"/>
      <c r="W94" s="2"/>
      <c r="X94" s="2"/>
    </row>
    <row r="95" spans="1:24" x14ac:dyDescent="0.3">
      <c r="A95" s="1">
        <v>43842</v>
      </c>
      <c r="B95" s="2">
        <v>41</v>
      </c>
      <c r="C95" s="2">
        <v>1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>
        <f t="shared" si="49"/>
        <v>40</v>
      </c>
      <c r="O95" s="2">
        <f t="shared" si="45"/>
        <v>0</v>
      </c>
      <c r="P95" s="2">
        <f t="shared" si="46"/>
        <v>0</v>
      </c>
      <c r="Q95" s="2">
        <f t="shared" si="47"/>
        <v>0</v>
      </c>
      <c r="R95" s="2"/>
      <c r="S95" s="2"/>
      <c r="T95" s="2">
        <f t="shared" si="48"/>
        <v>0</v>
      </c>
      <c r="U95" s="2"/>
      <c r="V95" s="2"/>
      <c r="W95" s="2"/>
      <c r="X95" s="2"/>
    </row>
    <row r="96" spans="1:24" x14ac:dyDescent="0.3">
      <c r="A96" s="1">
        <v>43841</v>
      </c>
      <c r="B96" s="2">
        <v>41</v>
      </c>
      <c r="C96" s="2">
        <v>1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>
        <f t="shared" si="49"/>
        <v>40</v>
      </c>
      <c r="O96" s="2">
        <f t="shared" si="45"/>
        <v>0</v>
      </c>
      <c r="P96" s="2">
        <f t="shared" si="46"/>
        <v>0</v>
      </c>
      <c r="Q96" s="2">
        <f t="shared" si="47"/>
        <v>0</v>
      </c>
      <c r="R96" s="2"/>
      <c r="S96" s="2"/>
      <c r="T96" s="2">
        <f t="shared" si="48"/>
        <v>0</v>
      </c>
      <c r="U96" s="2"/>
      <c r="V96" s="2"/>
      <c r="W96" s="2"/>
      <c r="X96" s="2"/>
    </row>
    <row r="97" spans="1:23" x14ac:dyDescent="0.3">
      <c r="A97" s="1">
        <v>43841</v>
      </c>
      <c r="B97">
        <v>41</v>
      </c>
      <c r="C97">
        <v>1</v>
      </c>
      <c r="N97">
        <f t="shared" si="49"/>
        <v>40</v>
      </c>
      <c r="O97">
        <f t="shared" si="45"/>
        <v>0</v>
      </c>
      <c r="P97">
        <f t="shared" si="46"/>
        <v>0</v>
      </c>
      <c r="Q97">
        <f t="shared" si="47"/>
        <v>0</v>
      </c>
      <c r="T97" s="2">
        <f t="shared" si="48"/>
        <v>41</v>
      </c>
      <c r="U97" s="2"/>
      <c r="V97" s="2"/>
      <c r="W97" s="2"/>
    </row>
  </sheetData>
  <mergeCells count="5">
    <mergeCell ref="B1:D1"/>
    <mergeCell ref="E1:G1"/>
    <mergeCell ref="H1:J1"/>
    <mergeCell ref="K1:M1"/>
    <mergeCell ref="T1:W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DD64-6443-42C3-A3F4-FF0DB6E8E84A}">
  <dimension ref="A1:M85"/>
  <sheetViews>
    <sheetView workbookViewId="0">
      <selection sqref="A1:M84"/>
    </sheetView>
  </sheetViews>
  <sheetFormatPr defaultRowHeight="14.4" x14ac:dyDescent="0.3"/>
  <cols>
    <col min="1" max="1" width="9.6640625" bestFit="1" customWidth="1"/>
  </cols>
  <sheetData>
    <row r="1" spans="1:13" x14ac:dyDescent="0.3">
      <c r="A1" s="1">
        <v>43924</v>
      </c>
      <c r="B1">
        <v>82443</v>
      </c>
      <c r="C1">
        <v>3326</v>
      </c>
      <c r="D1">
        <v>76741</v>
      </c>
      <c r="E1" t="s">
        <v>13</v>
      </c>
      <c r="F1">
        <v>13915</v>
      </c>
      <c r="G1">
        <v>18278</v>
      </c>
      <c r="H1">
        <v>10062</v>
      </c>
      <c r="I1">
        <v>174</v>
      </c>
      <c r="J1">
        <v>6021</v>
      </c>
      <c r="K1" t="s">
        <v>14</v>
      </c>
      <c r="L1">
        <v>6068</v>
      </c>
      <c r="M1">
        <v>9311</v>
      </c>
    </row>
    <row r="2" spans="1:13" x14ac:dyDescent="0.3">
      <c r="A2" s="1">
        <v>43923</v>
      </c>
      <c r="B2">
        <v>82443</v>
      </c>
      <c r="C2">
        <v>3326</v>
      </c>
      <c r="D2">
        <v>76724</v>
      </c>
      <c r="E2" t="s">
        <v>13</v>
      </c>
      <c r="F2">
        <v>13915</v>
      </c>
      <c r="G2">
        <v>18278</v>
      </c>
      <c r="H2">
        <v>10062</v>
      </c>
      <c r="I2">
        <v>174</v>
      </c>
      <c r="J2">
        <v>6021</v>
      </c>
      <c r="K2" t="s">
        <v>15</v>
      </c>
      <c r="L2">
        <v>5983</v>
      </c>
      <c r="M2">
        <v>9090</v>
      </c>
    </row>
    <row r="3" spans="1:13" x14ac:dyDescent="0.3">
      <c r="A3" s="1">
        <v>43922</v>
      </c>
      <c r="B3">
        <v>82361</v>
      </c>
      <c r="C3">
        <v>3316</v>
      </c>
      <c r="D3">
        <v>76405</v>
      </c>
      <c r="E3" t="s">
        <v>16</v>
      </c>
      <c r="F3">
        <v>13155</v>
      </c>
      <c r="G3">
        <v>16847</v>
      </c>
      <c r="H3">
        <v>9976</v>
      </c>
      <c r="I3">
        <v>169</v>
      </c>
      <c r="J3">
        <v>5828</v>
      </c>
      <c r="K3" t="s">
        <v>17</v>
      </c>
      <c r="L3">
        <v>5119</v>
      </c>
      <c r="M3">
        <v>8593</v>
      </c>
    </row>
    <row r="4" spans="1:13" x14ac:dyDescent="0.3">
      <c r="A4" s="1">
        <v>43921</v>
      </c>
      <c r="B4">
        <v>82279</v>
      </c>
      <c r="C4">
        <v>3309</v>
      </c>
      <c r="D4">
        <v>76206</v>
      </c>
      <c r="E4" t="s">
        <v>18</v>
      </c>
      <c r="F4">
        <v>12428</v>
      </c>
      <c r="G4">
        <v>15729</v>
      </c>
      <c r="H4">
        <v>9887</v>
      </c>
      <c r="I4">
        <v>165</v>
      </c>
      <c r="J4">
        <v>5567</v>
      </c>
      <c r="K4" t="s">
        <v>19</v>
      </c>
      <c r="L4">
        <v>3873</v>
      </c>
      <c r="M4">
        <v>7024</v>
      </c>
    </row>
    <row r="5" spans="1:13" x14ac:dyDescent="0.3">
      <c r="A5" s="1">
        <v>43920</v>
      </c>
      <c r="B5">
        <v>82198</v>
      </c>
      <c r="C5">
        <v>3308</v>
      </c>
      <c r="D5">
        <v>75923</v>
      </c>
      <c r="E5" t="s">
        <v>20</v>
      </c>
      <c r="F5">
        <v>11591</v>
      </c>
      <c r="G5">
        <v>14620</v>
      </c>
      <c r="H5">
        <v>9786</v>
      </c>
      <c r="I5">
        <v>162</v>
      </c>
      <c r="J5">
        <v>5408</v>
      </c>
      <c r="K5" t="s">
        <v>21</v>
      </c>
      <c r="L5">
        <v>3008</v>
      </c>
      <c r="M5">
        <v>5847</v>
      </c>
    </row>
    <row r="6" spans="1:13" x14ac:dyDescent="0.3">
      <c r="A6" s="1">
        <v>43919</v>
      </c>
      <c r="B6">
        <v>82122</v>
      </c>
      <c r="C6">
        <v>3304</v>
      </c>
      <c r="D6">
        <v>75582</v>
      </c>
      <c r="E6">
        <v>97689</v>
      </c>
      <c r="F6">
        <v>10779</v>
      </c>
      <c r="G6">
        <v>13030</v>
      </c>
      <c r="H6">
        <v>9661</v>
      </c>
      <c r="I6">
        <v>158</v>
      </c>
      <c r="J6">
        <v>5228</v>
      </c>
      <c r="K6" t="s">
        <v>22</v>
      </c>
      <c r="L6">
        <v>2191</v>
      </c>
      <c r="M6">
        <v>1095</v>
      </c>
    </row>
    <row r="7" spans="1:13" x14ac:dyDescent="0.3">
      <c r="A7" s="1">
        <v>43918</v>
      </c>
      <c r="B7">
        <v>81999</v>
      </c>
      <c r="C7">
        <v>3299</v>
      </c>
      <c r="D7">
        <v>75100</v>
      </c>
      <c r="E7">
        <v>92472</v>
      </c>
      <c r="F7">
        <v>10023</v>
      </c>
      <c r="G7">
        <v>12384</v>
      </c>
      <c r="H7">
        <v>9583</v>
      </c>
      <c r="I7">
        <v>152</v>
      </c>
      <c r="J7">
        <v>5033</v>
      </c>
      <c r="K7" t="s">
        <v>23</v>
      </c>
      <c r="L7">
        <v>2024</v>
      </c>
      <c r="M7">
        <v>894</v>
      </c>
    </row>
    <row r="8" spans="1:13" x14ac:dyDescent="0.3">
      <c r="A8" s="1">
        <v>43917</v>
      </c>
      <c r="B8">
        <v>81897</v>
      </c>
      <c r="C8">
        <v>3296</v>
      </c>
      <c r="D8">
        <v>74720</v>
      </c>
      <c r="E8">
        <v>86498</v>
      </c>
      <c r="F8">
        <v>9134</v>
      </c>
      <c r="G8">
        <v>10950</v>
      </c>
      <c r="H8">
        <v>9478</v>
      </c>
      <c r="I8">
        <v>144</v>
      </c>
      <c r="J8">
        <v>4811</v>
      </c>
      <c r="K8" t="s">
        <v>24</v>
      </c>
      <c r="L8">
        <v>1577</v>
      </c>
      <c r="M8">
        <v>753</v>
      </c>
    </row>
    <row r="9" spans="1:13" x14ac:dyDescent="0.3">
      <c r="A9" s="1">
        <v>43916</v>
      </c>
      <c r="B9">
        <v>81782</v>
      </c>
      <c r="C9">
        <v>3291</v>
      </c>
      <c r="D9">
        <v>74181</v>
      </c>
      <c r="E9">
        <v>80539</v>
      </c>
      <c r="F9">
        <v>8165</v>
      </c>
      <c r="G9">
        <v>10361</v>
      </c>
      <c r="H9">
        <v>9332</v>
      </c>
      <c r="I9">
        <v>139</v>
      </c>
      <c r="J9">
        <v>4528</v>
      </c>
      <c r="K9">
        <v>82025</v>
      </c>
      <c r="L9">
        <v>1181</v>
      </c>
      <c r="M9">
        <v>619</v>
      </c>
    </row>
    <row r="10" spans="1:13" x14ac:dyDescent="0.3">
      <c r="A10" s="1">
        <v>43915</v>
      </c>
      <c r="B10">
        <v>81661</v>
      </c>
      <c r="C10">
        <v>3285</v>
      </c>
      <c r="D10">
        <v>73773</v>
      </c>
      <c r="E10">
        <v>74386</v>
      </c>
      <c r="F10">
        <v>7503</v>
      </c>
      <c r="G10">
        <v>9362</v>
      </c>
      <c r="H10">
        <v>9137</v>
      </c>
      <c r="I10">
        <v>131</v>
      </c>
      <c r="J10">
        <v>4144</v>
      </c>
      <c r="K10">
        <v>65778</v>
      </c>
      <c r="L10">
        <v>942</v>
      </c>
      <c r="M10">
        <v>361</v>
      </c>
    </row>
    <row r="11" spans="1:13" x14ac:dyDescent="0.3">
      <c r="A11" s="1">
        <v>43914</v>
      </c>
      <c r="B11">
        <v>81591</v>
      </c>
      <c r="C11">
        <v>3281</v>
      </c>
      <c r="D11">
        <v>73280</v>
      </c>
      <c r="E11">
        <v>69176</v>
      </c>
      <c r="F11">
        <v>6820</v>
      </c>
      <c r="G11">
        <v>8326</v>
      </c>
      <c r="H11">
        <v>9037</v>
      </c>
      <c r="I11">
        <v>126</v>
      </c>
      <c r="J11">
        <v>3730</v>
      </c>
      <c r="K11">
        <v>52687</v>
      </c>
      <c r="L11">
        <v>706</v>
      </c>
      <c r="M11">
        <v>348</v>
      </c>
    </row>
    <row r="12" spans="1:13" x14ac:dyDescent="0.3">
      <c r="A12" s="1">
        <v>43913</v>
      </c>
      <c r="B12">
        <v>81498</v>
      </c>
      <c r="C12">
        <v>3274</v>
      </c>
      <c r="D12">
        <v>72814</v>
      </c>
      <c r="E12">
        <v>63927</v>
      </c>
      <c r="F12">
        <v>6077</v>
      </c>
      <c r="G12">
        <v>7432</v>
      </c>
      <c r="H12">
        <v>8961</v>
      </c>
      <c r="I12">
        <v>120</v>
      </c>
      <c r="J12">
        <v>3507</v>
      </c>
      <c r="K12">
        <v>43847</v>
      </c>
      <c r="L12">
        <v>557</v>
      </c>
      <c r="M12">
        <v>178</v>
      </c>
    </row>
    <row r="13" spans="1:13" x14ac:dyDescent="0.3">
      <c r="A13" s="1">
        <v>43912</v>
      </c>
      <c r="B13">
        <v>81435</v>
      </c>
      <c r="C13">
        <v>3274</v>
      </c>
      <c r="D13">
        <v>72362</v>
      </c>
      <c r="E13">
        <v>59138</v>
      </c>
      <c r="F13">
        <v>5476</v>
      </c>
      <c r="G13">
        <v>7024</v>
      </c>
      <c r="H13">
        <v>8897</v>
      </c>
      <c r="I13">
        <v>111</v>
      </c>
      <c r="J13">
        <v>3166</v>
      </c>
      <c r="K13">
        <v>33276</v>
      </c>
      <c r="L13">
        <v>417</v>
      </c>
      <c r="M13">
        <v>178</v>
      </c>
    </row>
    <row r="14" spans="1:13" x14ac:dyDescent="0.3">
      <c r="A14" s="1">
        <v>43911</v>
      </c>
      <c r="B14">
        <v>81305</v>
      </c>
      <c r="C14">
        <v>3259</v>
      </c>
      <c r="D14">
        <v>71857</v>
      </c>
      <c r="E14">
        <v>53578</v>
      </c>
      <c r="F14">
        <v>4825</v>
      </c>
      <c r="G14">
        <v>5129</v>
      </c>
      <c r="H14">
        <v>8799</v>
      </c>
      <c r="I14">
        <v>104</v>
      </c>
      <c r="J14">
        <v>2909</v>
      </c>
      <c r="K14">
        <v>25489</v>
      </c>
      <c r="L14">
        <v>307</v>
      </c>
      <c r="M14">
        <v>176</v>
      </c>
    </row>
    <row r="15" spans="1:13" x14ac:dyDescent="0.3">
      <c r="A15" s="1">
        <v>43910</v>
      </c>
      <c r="B15">
        <v>81250</v>
      </c>
      <c r="C15">
        <v>3253</v>
      </c>
      <c r="D15">
        <v>71266</v>
      </c>
      <c r="E15">
        <v>47021</v>
      </c>
      <c r="F15">
        <v>4032</v>
      </c>
      <c r="G15">
        <v>4440</v>
      </c>
      <c r="H15">
        <v>8652</v>
      </c>
      <c r="I15">
        <v>102</v>
      </c>
      <c r="J15">
        <v>2612</v>
      </c>
      <c r="K15">
        <v>17589</v>
      </c>
      <c r="L15">
        <v>237</v>
      </c>
      <c r="M15">
        <v>147</v>
      </c>
    </row>
    <row r="16" spans="1:13" x14ac:dyDescent="0.3">
      <c r="A16" s="1">
        <v>43909</v>
      </c>
      <c r="B16">
        <v>81156</v>
      </c>
      <c r="C16">
        <v>3249</v>
      </c>
      <c r="D16">
        <v>70535</v>
      </c>
      <c r="E16">
        <v>41035</v>
      </c>
      <c r="F16">
        <v>3405</v>
      </c>
      <c r="G16">
        <v>4440</v>
      </c>
      <c r="H16">
        <v>8565</v>
      </c>
      <c r="I16">
        <v>94</v>
      </c>
      <c r="J16">
        <v>1947</v>
      </c>
      <c r="K16">
        <v>12241</v>
      </c>
      <c r="L16">
        <v>190</v>
      </c>
      <c r="M16">
        <v>121</v>
      </c>
    </row>
    <row r="17" spans="1:13" x14ac:dyDescent="0.3">
      <c r="A17" s="1">
        <v>43908</v>
      </c>
      <c r="B17">
        <v>81102</v>
      </c>
      <c r="C17">
        <v>3241</v>
      </c>
      <c r="D17">
        <v>69755</v>
      </c>
      <c r="E17">
        <v>35713</v>
      </c>
      <c r="F17">
        <v>2978</v>
      </c>
      <c r="G17">
        <v>4025</v>
      </c>
      <c r="H17">
        <v>8413</v>
      </c>
      <c r="I17">
        <v>91</v>
      </c>
      <c r="J17">
        <v>1947</v>
      </c>
      <c r="K17">
        <v>8287</v>
      </c>
      <c r="L17">
        <v>130</v>
      </c>
      <c r="M17">
        <v>105</v>
      </c>
    </row>
    <row r="18" spans="1:13" x14ac:dyDescent="0.3">
      <c r="A18" s="1">
        <v>43907</v>
      </c>
      <c r="B18">
        <v>81058</v>
      </c>
      <c r="C18">
        <v>3230</v>
      </c>
      <c r="D18">
        <v>68798</v>
      </c>
      <c r="E18">
        <v>31506</v>
      </c>
      <c r="F18">
        <v>2503</v>
      </c>
      <c r="G18">
        <v>2749</v>
      </c>
      <c r="H18">
        <v>8320</v>
      </c>
      <c r="I18">
        <v>84</v>
      </c>
      <c r="J18">
        <v>1540</v>
      </c>
      <c r="K18">
        <v>5837</v>
      </c>
      <c r="L18">
        <v>104</v>
      </c>
      <c r="M18">
        <v>17</v>
      </c>
    </row>
    <row r="19" spans="1:13" x14ac:dyDescent="0.3">
      <c r="A19" s="1">
        <v>43906</v>
      </c>
      <c r="B19">
        <v>81033</v>
      </c>
      <c r="C19">
        <v>3217</v>
      </c>
      <c r="D19">
        <v>67910</v>
      </c>
      <c r="E19">
        <v>27980</v>
      </c>
      <c r="F19">
        <v>2158</v>
      </c>
      <c r="G19">
        <v>2749</v>
      </c>
      <c r="H19">
        <v>8236</v>
      </c>
      <c r="I19">
        <v>81</v>
      </c>
      <c r="J19">
        <v>1401</v>
      </c>
      <c r="K19">
        <v>3487</v>
      </c>
      <c r="L19">
        <v>85</v>
      </c>
      <c r="M19">
        <v>17</v>
      </c>
    </row>
    <row r="20" spans="1:13" x14ac:dyDescent="0.3">
      <c r="A20" s="1">
        <v>43905</v>
      </c>
      <c r="B20">
        <v>81003</v>
      </c>
      <c r="C20">
        <v>3203</v>
      </c>
      <c r="D20">
        <v>67017</v>
      </c>
      <c r="E20">
        <v>24747</v>
      </c>
      <c r="F20">
        <v>1809</v>
      </c>
      <c r="G20">
        <v>1258</v>
      </c>
      <c r="H20">
        <v>8162</v>
      </c>
      <c r="I20">
        <v>75</v>
      </c>
      <c r="J20">
        <v>834</v>
      </c>
      <c r="K20">
        <v>3037</v>
      </c>
      <c r="L20">
        <v>61</v>
      </c>
      <c r="M20">
        <v>12</v>
      </c>
    </row>
    <row r="21" spans="1:13" x14ac:dyDescent="0.3">
      <c r="A21" s="1">
        <v>43904</v>
      </c>
      <c r="B21">
        <v>80977</v>
      </c>
      <c r="C21">
        <v>3193</v>
      </c>
      <c r="D21">
        <v>65660</v>
      </c>
      <c r="E21">
        <v>21157</v>
      </c>
      <c r="F21">
        <v>1441</v>
      </c>
      <c r="G21">
        <v>1258</v>
      </c>
      <c r="H21">
        <v>8086</v>
      </c>
      <c r="I21">
        <v>75</v>
      </c>
      <c r="J21">
        <v>714</v>
      </c>
      <c r="K21">
        <v>2637</v>
      </c>
      <c r="L21">
        <v>58</v>
      </c>
      <c r="M21">
        <v>12</v>
      </c>
    </row>
    <row r="22" spans="1:13" x14ac:dyDescent="0.3">
      <c r="A22" s="1">
        <v>43903</v>
      </c>
      <c r="B22">
        <v>80945</v>
      </c>
      <c r="C22">
        <v>3180</v>
      </c>
      <c r="D22">
        <v>64196</v>
      </c>
      <c r="E22">
        <v>17660</v>
      </c>
      <c r="F22">
        <v>1268</v>
      </c>
      <c r="G22">
        <v>1258</v>
      </c>
      <c r="H22">
        <v>7979</v>
      </c>
      <c r="I22">
        <v>72</v>
      </c>
      <c r="J22">
        <v>714</v>
      </c>
      <c r="K22">
        <v>2117</v>
      </c>
      <c r="L22">
        <v>49</v>
      </c>
      <c r="M22">
        <v>12</v>
      </c>
    </row>
    <row r="23" spans="1:13" x14ac:dyDescent="0.3">
      <c r="A23" s="1">
        <v>43902</v>
      </c>
      <c r="B23">
        <v>80932</v>
      </c>
      <c r="C23">
        <v>3172</v>
      </c>
      <c r="D23">
        <v>62901</v>
      </c>
      <c r="E23">
        <v>15113</v>
      </c>
      <c r="F23">
        <v>1016</v>
      </c>
      <c r="G23">
        <v>1258</v>
      </c>
      <c r="H23">
        <v>7869</v>
      </c>
      <c r="I23">
        <v>67</v>
      </c>
      <c r="J23">
        <v>510</v>
      </c>
      <c r="K23">
        <v>1607</v>
      </c>
      <c r="L23">
        <v>40</v>
      </c>
      <c r="M23">
        <v>12</v>
      </c>
    </row>
    <row r="24" spans="1:13" x14ac:dyDescent="0.3">
      <c r="A24" s="1">
        <v>43901</v>
      </c>
      <c r="B24">
        <v>80921</v>
      </c>
      <c r="C24">
        <v>3161</v>
      </c>
      <c r="D24">
        <v>61644</v>
      </c>
      <c r="E24">
        <v>12462</v>
      </c>
      <c r="F24">
        <v>827</v>
      </c>
      <c r="G24">
        <v>1045</v>
      </c>
      <c r="H24">
        <v>7755</v>
      </c>
      <c r="I24">
        <v>66</v>
      </c>
      <c r="J24">
        <v>333</v>
      </c>
      <c r="K24">
        <v>1222</v>
      </c>
      <c r="L24">
        <v>37</v>
      </c>
      <c r="M24">
        <v>8</v>
      </c>
    </row>
    <row r="25" spans="1:13" x14ac:dyDescent="0.3">
      <c r="A25" s="1">
        <v>43900</v>
      </c>
      <c r="B25">
        <v>80887</v>
      </c>
      <c r="C25">
        <v>3139</v>
      </c>
      <c r="D25">
        <v>60181</v>
      </c>
      <c r="E25">
        <v>10149</v>
      </c>
      <c r="F25">
        <v>631</v>
      </c>
      <c r="G25">
        <v>1004</v>
      </c>
      <c r="H25">
        <v>7513</v>
      </c>
      <c r="I25">
        <v>60</v>
      </c>
      <c r="J25">
        <v>288</v>
      </c>
      <c r="K25">
        <v>941</v>
      </c>
      <c r="L25">
        <v>29</v>
      </c>
      <c r="M25">
        <v>8</v>
      </c>
    </row>
    <row r="26" spans="1:13" x14ac:dyDescent="0.3">
      <c r="A26" s="1">
        <v>43899</v>
      </c>
      <c r="B26">
        <v>80860</v>
      </c>
      <c r="C26">
        <v>3123</v>
      </c>
      <c r="D26">
        <v>58804</v>
      </c>
      <c r="E26">
        <v>9172</v>
      </c>
      <c r="F26">
        <v>463</v>
      </c>
      <c r="G26">
        <v>622</v>
      </c>
      <c r="H26">
        <v>7478</v>
      </c>
      <c r="I26">
        <v>54</v>
      </c>
      <c r="J26">
        <v>247</v>
      </c>
      <c r="K26">
        <v>640</v>
      </c>
      <c r="L26">
        <v>26</v>
      </c>
      <c r="M26">
        <v>7</v>
      </c>
    </row>
    <row r="27" spans="1:13" x14ac:dyDescent="0.3">
      <c r="A27" s="1">
        <v>43898</v>
      </c>
      <c r="B27">
        <v>80823</v>
      </c>
      <c r="C27">
        <v>3100</v>
      </c>
      <c r="D27">
        <v>57388</v>
      </c>
      <c r="E27">
        <v>7375</v>
      </c>
      <c r="F27">
        <v>366</v>
      </c>
      <c r="G27">
        <v>622</v>
      </c>
      <c r="H27">
        <v>7382</v>
      </c>
      <c r="I27">
        <v>51</v>
      </c>
      <c r="J27">
        <v>166</v>
      </c>
      <c r="K27">
        <v>496</v>
      </c>
      <c r="L27">
        <v>21</v>
      </c>
      <c r="M27">
        <v>7</v>
      </c>
    </row>
    <row r="28" spans="1:13" x14ac:dyDescent="0.3">
      <c r="A28" s="1">
        <v>43897</v>
      </c>
      <c r="B28">
        <v>80770</v>
      </c>
      <c r="C28">
        <v>3072</v>
      </c>
      <c r="D28">
        <v>55539</v>
      </c>
      <c r="E28">
        <v>5883</v>
      </c>
      <c r="F28">
        <v>233</v>
      </c>
      <c r="G28">
        <v>589</v>
      </c>
      <c r="H28">
        <v>7041</v>
      </c>
      <c r="I28">
        <v>46</v>
      </c>
      <c r="J28">
        <v>118</v>
      </c>
      <c r="K28">
        <v>345</v>
      </c>
      <c r="L28">
        <v>19</v>
      </c>
      <c r="M28">
        <v>7</v>
      </c>
    </row>
    <row r="29" spans="1:13" x14ac:dyDescent="0.3">
      <c r="A29" s="1">
        <v>43896</v>
      </c>
      <c r="B29">
        <v>80690</v>
      </c>
      <c r="C29">
        <v>3044</v>
      </c>
      <c r="D29">
        <v>53944</v>
      </c>
      <c r="E29">
        <v>4636</v>
      </c>
      <c r="F29">
        <v>197</v>
      </c>
      <c r="G29">
        <v>523</v>
      </c>
      <c r="H29">
        <v>6767</v>
      </c>
      <c r="I29">
        <v>46</v>
      </c>
      <c r="J29">
        <v>118</v>
      </c>
      <c r="K29">
        <v>254</v>
      </c>
      <c r="L29">
        <v>14</v>
      </c>
      <c r="M29">
        <v>7</v>
      </c>
    </row>
    <row r="30" spans="1:13" x14ac:dyDescent="0.3">
      <c r="A30" s="1">
        <v>43895</v>
      </c>
      <c r="B30">
        <v>80537</v>
      </c>
      <c r="C30">
        <v>3015</v>
      </c>
      <c r="D30">
        <v>52292</v>
      </c>
      <c r="E30">
        <v>3858</v>
      </c>
      <c r="F30">
        <v>148</v>
      </c>
      <c r="G30">
        <v>414</v>
      </c>
      <c r="H30">
        <v>6284</v>
      </c>
      <c r="I30">
        <v>42</v>
      </c>
      <c r="J30">
        <v>108</v>
      </c>
      <c r="K30">
        <v>126</v>
      </c>
      <c r="L30">
        <v>11</v>
      </c>
      <c r="M30">
        <v>7</v>
      </c>
    </row>
    <row r="31" spans="1:13" x14ac:dyDescent="0.3">
      <c r="A31" s="1">
        <v>43894</v>
      </c>
      <c r="B31">
        <v>80386</v>
      </c>
      <c r="C31">
        <v>2983</v>
      </c>
      <c r="D31">
        <v>50001</v>
      </c>
      <c r="E31">
        <v>3089</v>
      </c>
      <c r="F31">
        <v>107</v>
      </c>
      <c r="G31">
        <v>276</v>
      </c>
      <c r="H31">
        <v>5766</v>
      </c>
      <c r="I31">
        <v>35</v>
      </c>
      <c r="J31">
        <v>24</v>
      </c>
      <c r="K31">
        <v>126</v>
      </c>
      <c r="L31">
        <v>11</v>
      </c>
      <c r="M31">
        <v>7</v>
      </c>
    </row>
    <row r="32" spans="1:13" x14ac:dyDescent="0.3">
      <c r="A32" s="1">
        <v>43893</v>
      </c>
      <c r="B32">
        <v>80261</v>
      </c>
      <c r="C32">
        <v>2947</v>
      </c>
      <c r="D32">
        <v>47450</v>
      </c>
      <c r="E32">
        <v>2502</v>
      </c>
      <c r="F32">
        <v>79</v>
      </c>
      <c r="G32">
        <v>160</v>
      </c>
      <c r="H32">
        <v>5328</v>
      </c>
      <c r="I32">
        <v>33</v>
      </c>
      <c r="J32">
        <v>24</v>
      </c>
      <c r="K32">
        <v>106</v>
      </c>
      <c r="L32">
        <v>8</v>
      </c>
      <c r="M32">
        <v>7</v>
      </c>
    </row>
    <row r="33" spans="1:13" x14ac:dyDescent="0.3">
      <c r="A33" s="1">
        <v>43892</v>
      </c>
      <c r="B33">
        <v>80136</v>
      </c>
      <c r="C33">
        <v>2914</v>
      </c>
      <c r="D33">
        <v>44854</v>
      </c>
      <c r="E33">
        <v>2036</v>
      </c>
      <c r="F33">
        <v>52</v>
      </c>
      <c r="G33">
        <v>149</v>
      </c>
      <c r="H33">
        <v>4812</v>
      </c>
      <c r="I33">
        <v>28</v>
      </c>
      <c r="J33">
        <v>24</v>
      </c>
      <c r="K33">
        <v>100</v>
      </c>
      <c r="L33">
        <v>6</v>
      </c>
      <c r="M33">
        <v>7</v>
      </c>
    </row>
    <row r="34" spans="1:13" x14ac:dyDescent="0.3">
      <c r="A34" s="1">
        <v>43891</v>
      </c>
      <c r="B34">
        <v>79932</v>
      </c>
      <c r="C34">
        <v>2872</v>
      </c>
      <c r="D34">
        <v>42162</v>
      </c>
      <c r="E34">
        <v>1694</v>
      </c>
      <c r="F34">
        <v>34</v>
      </c>
      <c r="G34">
        <v>46</v>
      </c>
      <c r="H34">
        <v>4212</v>
      </c>
      <c r="I34">
        <v>22</v>
      </c>
      <c r="J34">
        <v>24</v>
      </c>
      <c r="K34">
        <v>69</v>
      </c>
      <c r="L34">
        <v>2</v>
      </c>
      <c r="M34">
        <v>7</v>
      </c>
    </row>
    <row r="35" spans="1:13" x14ac:dyDescent="0.3">
      <c r="A35" s="1">
        <v>43890</v>
      </c>
      <c r="B35">
        <v>79356</v>
      </c>
      <c r="C35">
        <v>2837</v>
      </c>
      <c r="D35">
        <v>39320</v>
      </c>
      <c r="E35">
        <v>1128</v>
      </c>
      <c r="F35">
        <v>29</v>
      </c>
      <c r="G35">
        <v>46</v>
      </c>
      <c r="H35">
        <v>3526</v>
      </c>
      <c r="I35">
        <v>17</v>
      </c>
      <c r="J35">
        <v>24</v>
      </c>
      <c r="K35">
        <v>62</v>
      </c>
      <c r="L35">
        <v>1</v>
      </c>
      <c r="M35">
        <v>7</v>
      </c>
    </row>
    <row r="36" spans="1:13" x14ac:dyDescent="0.3">
      <c r="A36" s="1">
        <v>43889</v>
      </c>
      <c r="B36">
        <v>78928</v>
      </c>
      <c r="C36">
        <v>2790</v>
      </c>
      <c r="D36">
        <v>36329</v>
      </c>
      <c r="E36">
        <v>888</v>
      </c>
      <c r="F36">
        <v>21</v>
      </c>
      <c r="G36">
        <v>46</v>
      </c>
      <c r="H36">
        <v>2337</v>
      </c>
      <c r="I36">
        <v>16</v>
      </c>
      <c r="J36">
        <v>24</v>
      </c>
      <c r="K36">
        <v>62</v>
      </c>
      <c r="M36">
        <v>7</v>
      </c>
    </row>
    <row r="37" spans="1:13" x14ac:dyDescent="0.3">
      <c r="A37" s="1">
        <v>43888</v>
      </c>
      <c r="B37">
        <v>78600</v>
      </c>
      <c r="C37">
        <v>2746</v>
      </c>
      <c r="D37">
        <v>32930</v>
      </c>
      <c r="E37">
        <v>650</v>
      </c>
      <c r="F37">
        <v>17</v>
      </c>
      <c r="G37">
        <v>45</v>
      </c>
      <c r="H37">
        <v>1766</v>
      </c>
      <c r="I37">
        <v>13</v>
      </c>
      <c r="J37">
        <v>24</v>
      </c>
      <c r="K37">
        <v>60</v>
      </c>
      <c r="M37">
        <v>6</v>
      </c>
    </row>
    <row r="38" spans="1:13" x14ac:dyDescent="0.3">
      <c r="A38" s="1">
        <v>43887</v>
      </c>
      <c r="B38">
        <v>78166</v>
      </c>
      <c r="C38">
        <v>2717</v>
      </c>
      <c r="D38">
        <v>30084</v>
      </c>
      <c r="E38">
        <v>400</v>
      </c>
      <c r="F38">
        <v>12</v>
      </c>
      <c r="G38">
        <v>1</v>
      </c>
      <c r="H38">
        <v>1595</v>
      </c>
      <c r="I38">
        <v>13</v>
      </c>
      <c r="J38">
        <v>24</v>
      </c>
      <c r="K38">
        <v>60</v>
      </c>
      <c r="M38">
        <v>6</v>
      </c>
    </row>
    <row r="39" spans="1:13" x14ac:dyDescent="0.3">
      <c r="A39" s="1">
        <v>43886</v>
      </c>
      <c r="B39">
        <v>77754</v>
      </c>
      <c r="C39">
        <v>2665</v>
      </c>
      <c r="D39">
        <v>27676</v>
      </c>
      <c r="E39">
        <v>322</v>
      </c>
      <c r="F39">
        <v>10</v>
      </c>
      <c r="G39">
        <v>1</v>
      </c>
      <c r="H39">
        <v>1146</v>
      </c>
      <c r="I39">
        <v>12</v>
      </c>
      <c r="J39">
        <v>22</v>
      </c>
      <c r="K39">
        <v>57</v>
      </c>
      <c r="M39">
        <v>6</v>
      </c>
    </row>
    <row r="40" spans="1:13" x14ac:dyDescent="0.3">
      <c r="A40" s="1">
        <v>43885</v>
      </c>
      <c r="B40">
        <v>77241</v>
      </c>
      <c r="C40">
        <v>2595</v>
      </c>
      <c r="D40">
        <v>25015</v>
      </c>
      <c r="E40">
        <v>219</v>
      </c>
      <c r="F40">
        <v>6</v>
      </c>
      <c r="G40">
        <v>1</v>
      </c>
      <c r="H40">
        <v>893</v>
      </c>
      <c r="I40">
        <v>8</v>
      </c>
      <c r="J40">
        <v>22</v>
      </c>
      <c r="K40">
        <v>53</v>
      </c>
      <c r="M40">
        <v>5</v>
      </c>
    </row>
    <row r="41" spans="1:13" x14ac:dyDescent="0.3">
      <c r="A41" s="1">
        <v>43884</v>
      </c>
      <c r="B41">
        <v>77022</v>
      </c>
      <c r="C41">
        <v>2445</v>
      </c>
      <c r="D41">
        <v>23187</v>
      </c>
      <c r="E41">
        <v>140</v>
      </c>
      <c r="F41">
        <v>3</v>
      </c>
      <c r="H41">
        <v>763</v>
      </c>
      <c r="I41">
        <v>7</v>
      </c>
      <c r="J41">
        <v>18</v>
      </c>
      <c r="K41">
        <v>35</v>
      </c>
      <c r="M41">
        <v>5</v>
      </c>
    </row>
    <row r="42" spans="1:13" x14ac:dyDescent="0.3">
      <c r="A42" s="1">
        <v>43883</v>
      </c>
      <c r="B42">
        <v>77001</v>
      </c>
      <c r="C42">
        <v>2443</v>
      </c>
      <c r="D42">
        <v>22699</v>
      </c>
      <c r="E42">
        <v>76</v>
      </c>
      <c r="F42">
        <v>2</v>
      </c>
      <c r="H42">
        <v>556</v>
      </c>
      <c r="I42">
        <v>4</v>
      </c>
      <c r="J42">
        <v>18</v>
      </c>
      <c r="K42">
        <v>35</v>
      </c>
      <c r="M42">
        <v>5</v>
      </c>
    </row>
    <row r="43" spans="1:13" x14ac:dyDescent="0.3">
      <c r="A43" s="1">
        <v>43882</v>
      </c>
      <c r="B43">
        <v>75550</v>
      </c>
      <c r="C43">
        <v>2238</v>
      </c>
      <c r="D43">
        <v>18704</v>
      </c>
      <c r="E43">
        <v>17</v>
      </c>
      <c r="F43">
        <v>1</v>
      </c>
      <c r="H43">
        <v>346</v>
      </c>
      <c r="I43">
        <v>2</v>
      </c>
      <c r="J43">
        <v>17</v>
      </c>
      <c r="K43">
        <v>35</v>
      </c>
      <c r="M43">
        <v>5</v>
      </c>
    </row>
    <row r="44" spans="1:13" x14ac:dyDescent="0.3">
      <c r="A44" s="1">
        <v>43881</v>
      </c>
      <c r="B44">
        <v>75077</v>
      </c>
      <c r="C44">
        <v>2238</v>
      </c>
      <c r="D44">
        <v>18014</v>
      </c>
      <c r="E44">
        <v>3</v>
      </c>
      <c r="H44">
        <v>156</v>
      </c>
      <c r="I44">
        <v>1</v>
      </c>
      <c r="J44">
        <v>16</v>
      </c>
      <c r="K44">
        <v>15</v>
      </c>
      <c r="M44">
        <v>3</v>
      </c>
    </row>
    <row r="45" spans="1:13" x14ac:dyDescent="0.3">
      <c r="A45" s="1">
        <v>43880</v>
      </c>
      <c r="B45">
        <v>74619</v>
      </c>
      <c r="C45">
        <v>2116</v>
      </c>
      <c r="D45">
        <v>15962</v>
      </c>
      <c r="E45">
        <v>3</v>
      </c>
      <c r="H45">
        <v>82</v>
      </c>
      <c r="J45">
        <v>16</v>
      </c>
      <c r="K45">
        <v>15</v>
      </c>
      <c r="M45">
        <v>3</v>
      </c>
    </row>
    <row r="46" spans="1:13" x14ac:dyDescent="0.3">
      <c r="A46" s="1">
        <v>43879</v>
      </c>
      <c r="B46">
        <v>74211</v>
      </c>
      <c r="C46">
        <v>2003</v>
      </c>
      <c r="D46">
        <v>14206</v>
      </c>
      <c r="E46">
        <v>3</v>
      </c>
      <c r="H46">
        <v>46</v>
      </c>
      <c r="J46">
        <v>12</v>
      </c>
      <c r="K46">
        <v>15</v>
      </c>
      <c r="M46">
        <v>3</v>
      </c>
    </row>
    <row r="47" spans="1:13" x14ac:dyDescent="0.3">
      <c r="A47" s="1">
        <v>43878</v>
      </c>
      <c r="B47">
        <v>72434</v>
      </c>
      <c r="C47">
        <v>1864</v>
      </c>
      <c r="D47">
        <v>12462</v>
      </c>
      <c r="E47">
        <v>3</v>
      </c>
      <c r="H47">
        <v>31</v>
      </c>
      <c r="J47">
        <v>10</v>
      </c>
      <c r="K47">
        <v>15</v>
      </c>
      <c r="M47">
        <v>3</v>
      </c>
    </row>
    <row r="48" spans="1:13" x14ac:dyDescent="0.3">
      <c r="A48" s="1">
        <v>43877</v>
      </c>
      <c r="B48">
        <v>70513</v>
      </c>
      <c r="C48">
        <v>1766</v>
      </c>
      <c r="D48">
        <v>10755</v>
      </c>
      <c r="E48">
        <v>3</v>
      </c>
      <c r="H48">
        <v>30</v>
      </c>
      <c r="J48">
        <v>9</v>
      </c>
      <c r="K48">
        <v>15</v>
      </c>
      <c r="M48">
        <v>3</v>
      </c>
    </row>
    <row r="49" spans="1:13" x14ac:dyDescent="0.3">
      <c r="A49" s="1">
        <v>43876</v>
      </c>
      <c r="B49">
        <v>68413</v>
      </c>
      <c r="C49">
        <v>1663</v>
      </c>
      <c r="D49">
        <v>9298</v>
      </c>
      <c r="E49">
        <v>3</v>
      </c>
      <c r="H49">
        <v>29</v>
      </c>
      <c r="J49">
        <v>11</v>
      </c>
      <c r="K49">
        <v>15</v>
      </c>
      <c r="M49">
        <v>3</v>
      </c>
    </row>
    <row r="50" spans="1:13" x14ac:dyDescent="0.3">
      <c r="A50" s="1">
        <v>43875</v>
      </c>
      <c r="B50">
        <v>66358</v>
      </c>
      <c r="C50">
        <v>1521</v>
      </c>
      <c r="D50">
        <v>7977</v>
      </c>
      <c r="E50">
        <v>3</v>
      </c>
      <c r="H50">
        <v>28</v>
      </c>
      <c r="J50">
        <v>7</v>
      </c>
      <c r="K50">
        <v>15</v>
      </c>
      <c r="M50">
        <v>3</v>
      </c>
    </row>
    <row r="51" spans="1:13" x14ac:dyDescent="0.3">
      <c r="A51" s="1">
        <v>43874</v>
      </c>
      <c r="B51">
        <v>59895</v>
      </c>
      <c r="C51">
        <v>1369</v>
      </c>
      <c r="D51">
        <v>6217</v>
      </c>
      <c r="E51">
        <v>3</v>
      </c>
      <c r="H51">
        <v>28</v>
      </c>
      <c r="J51">
        <v>7</v>
      </c>
      <c r="K51">
        <v>15</v>
      </c>
      <c r="M51">
        <v>3</v>
      </c>
    </row>
    <row r="52" spans="1:13" x14ac:dyDescent="0.3">
      <c r="A52" s="1">
        <v>43873</v>
      </c>
      <c r="B52">
        <v>44759</v>
      </c>
      <c r="C52">
        <v>1117</v>
      </c>
      <c r="D52">
        <v>5082</v>
      </c>
      <c r="E52">
        <v>3</v>
      </c>
      <c r="H52">
        <v>28</v>
      </c>
      <c r="J52">
        <v>7</v>
      </c>
      <c r="K52">
        <v>14</v>
      </c>
      <c r="M52">
        <v>3</v>
      </c>
    </row>
    <row r="53" spans="1:13" x14ac:dyDescent="0.3">
      <c r="A53" s="1">
        <v>43872</v>
      </c>
      <c r="B53">
        <v>44386</v>
      </c>
      <c r="C53">
        <v>1112</v>
      </c>
      <c r="D53">
        <v>4636</v>
      </c>
      <c r="E53">
        <v>3</v>
      </c>
      <c r="H53">
        <v>28</v>
      </c>
      <c r="J53">
        <v>4</v>
      </c>
      <c r="K53">
        <v>13</v>
      </c>
      <c r="M53">
        <v>3</v>
      </c>
    </row>
    <row r="54" spans="1:13" x14ac:dyDescent="0.3">
      <c r="A54" s="1">
        <v>43871</v>
      </c>
      <c r="B54">
        <v>42354</v>
      </c>
      <c r="C54">
        <v>1012</v>
      </c>
      <c r="D54">
        <v>3918</v>
      </c>
      <c r="E54">
        <v>3</v>
      </c>
      <c r="H54">
        <v>28</v>
      </c>
      <c r="J54">
        <v>4</v>
      </c>
      <c r="K54">
        <v>13</v>
      </c>
      <c r="M54">
        <v>3</v>
      </c>
    </row>
    <row r="55" spans="1:13" x14ac:dyDescent="0.3">
      <c r="A55" s="1">
        <v>43870</v>
      </c>
      <c r="B55">
        <v>39829</v>
      </c>
      <c r="C55">
        <v>905</v>
      </c>
      <c r="D55">
        <v>3219</v>
      </c>
      <c r="E55">
        <v>3</v>
      </c>
      <c r="H55">
        <v>27</v>
      </c>
      <c r="J55">
        <v>3</v>
      </c>
      <c r="K55">
        <v>12</v>
      </c>
      <c r="M55">
        <v>3</v>
      </c>
    </row>
    <row r="56" spans="1:13" x14ac:dyDescent="0.3">
      <c r="A56" s="1">
        <v>43869</v>
      </c>
      <c r="B56">
        <v>36814</v>
      </c>
      <c r="C56">
        <v>805</v>
      </c>
      <c r="D56">
        <v>2596</v>
      </c>
      <c r="E56">
        <v>3</v>
      </c>
      <c r="H56">
        <v>24</v>
      </c>
      <c r="J56">
        <v>2</v>
      </c>
      <c r="K56">
        <v>12</v>
      </c>
    </row>
    <row r="57" spans="1:13" x14ac:dyDescent="0.3">
      <c r="A57" s="1">
        <v>43868</v>
      </c>
      <c r="B57">
        <v>34110</v>
      </c>
      <c r="C57">
        <v>718</v>
      </c>
      <c r="D57">
        <v>1999</v>
      </c>
      <c r="E57">
        <v>3</v>
      </c>
      <c r="H57">
        <v>24</v>
      </c>
      <c r="J57">
        <v>2</v>
      </c>
      <c r="K57">
        <v>12</v>
      </c>
    </row>
    <row r="58" spans="1:13" x14ac:dyDescent="0.3">
      <c r="A58" s="1">
        <v>43867</v>
      </c>
      <c r="B58">
        <v>30587</v>
      </c>
      <c r="C58">
        <v>633</v>
      </c>
      <c r="D58">
        <v>1477</v>
      </c>
      <c r="E58">
        <v>2</v>
      </c>
      <c r="H58">
        <v>24</v>
      </c>
      <c r="J58">
        <v>2</v>
      </c>
      <c r="K58">
        <v>12</v>
      </c>
    </row>
    <row r="59" spans="1:13" x14ac:dyDescent="0.3">
      <c r="A59" s="1">
        <v>43866</v>
      </c>
      <c r="B59">
        <v>27440</v>
      </c>
      <c r="C59">
        <v>563</v>
      </c>
      <c r="D59">
        <v>1115</v>
      </c>
      <c r="E59">
        <v>2</v>
      </c>
      <c r="H59">
        <v>23</v>
      </c>
      <c r="J59">
        <v>1</v>
      </c>
      <c r="K59">
        <v>12</v>
      </c>
    </row>
    <row r="60" spans="1:13" x14ac:dyDescent="0.3">
      <c r="A60" s="1">
        <v>43865</v>
      </c>
      <c r="B60">
        <v>23707</v>
      </c>
      <c r="C60">
        <v>491</v>
      </c>
      <c r="D60">
        <v>843</v>
      </c>
      <c r="E60">
        <v>2</v>
      </c>
      <c r="H60">
        <v>18</v>
      </c>
      <c r="K60">
        <v>11</v>
      </c>
    </row>
    <row r="61" spans="1:13" x14ac:dyDescent="0.3">
      <c r="A61" s="1">
        <v>43864</v>
      </c>
      <c r="B61">
        <v>19716</v>
      </c>
      <c r="C61">
        <v>425</v>
      </c>
      <c r="D61">
        <v>614</v>
      </c>
      <c r="E61">
        <v>2</v>
      </c>
      <c r="H61">
        <v>16</v>
      </c>
      <c r="K61">
        <v>11</v>
      </c>
    </row>
    <row r="62" spans="1:13" x14ac:dyDescent="0.3">
      <c r="A62" s="1">
        <v>43863</v>
      </c>
      <c r="B62">
        <v>16630</v>
      </c>
      <c r="C62">
        <v>361</v>
      </c>
      <c r="D62">
        <v>463</v>
      </c>
      <c r="E62">
        <v>2</v>
      </c>
      <c r="H62">
        <v>15</v>
      </c>
      <c r="K62">
        <v>11</v>
      </c>
      <c r="L62">
        <v>0</v>
      </c>
    </row>
    <row r="63" spans="1:13" x14ac:dyDescent="0.3">
      <c r="A63" s="1">
        <v>43862</v>
      </c>
      <c r="B63">
        <v>11891</v>
      </c>
      <c r="C63">
        <v>259</v>
      </c>
      <c r="D63">
        <v>275</v>
      </c>
      <c r="E63">
        <v>2</v>
      </c>
      <c r="H63">
        <v>15</v>
      </c>
      <c r="I63">
        <v>0</v>
      </c>
      <c r="K63">
        <v>8</v>
      </c>
      <c r="L63">
        <v>0</v>
      </c>
    </row>
    <row r="64" spans="1:13" x14ac:dyDescent="0.3">
      <c r="A64" s="1">
        <v>43861</v>
      </c>
      <c r="B64">
        <v>9802</v>
      </c>
      <c r="C64">
        <v>213</v>
      </c>
      <c r="D64">
        <v>214</v>
      </c>
      <c r="E64">
        <v>2</v>
      </c>
      <c r="H64">
        <v>11</v>
      </c>
      <c r="K64">
        <v>7</v>
      </c>
    </row>
    <row r="65" spans="1:11" x14ac:dyDescent="0.3">
      <c r="A65" s="1">
        <v>43860</v>
      </c>
      <c r="B65">
        <v>8141</v>
      </c>
      <c r="C65">
        <v>171</v>
      </c>
      <c r="D65">
        <v>135</v>
      </c>
      <c r="E65">
        <v>2</v>
      </c>
      <c r="H65">
        <v>6</v>
      </c>
      <c r="K65">
        <v>6</v>
      </c>
    </row>
    <row r="66" spans="1:11" x14ac:dyDescent="0.3">
      <c r="A66" s="1">
        <v>43859</v>
      </c>
      <c r="B66">
        <v>6087</v>
      </c>
      <c r="C66">
        <v>133</v>
      </c>
      <c r="D66">
        <v>120</v>
      </c>
      <c r="H66">
        <v>4</v>
      </c>
      <c r="K66">
        <v>5</v>
      </c>
    </row>
    <row r="67" spans="1:11" x14ac:dyDescent="0.3">
      <c r="A67" s="1">
        <v>43858</v>
      </c>
      <c r="B67">
        <v>5509</v>
      </c>
      <c r="C67">
        <v>131</v>
      </c>
      <c r="D67">
        <v>101</v>
      </c>
      <c r="H67">
        <v>4</v>
      </c>
      <c r="K67">
        <v>5</v>
      </c>
    </row>
    <row r="68" spans="1:11" x14ac:dyDescent="0.3">
      <c r="A68" s="1">
        <v>43857</v>
      </c>
      <c r="B68">
        <v>2877</v>
      </c>
      <c r="C68">
        <v>82</v>
      </c>
      <c r="D68">
        <v>58</v>
      </c>
      <c r="H68">
        <v>4</v>
      </c>
      <c r="K68">
        <v>5</v>
      </c>
    </row>
    <row r="69" spans="1:11" x14ac:dyDescent="0.3">
      <c r="A69" s="1">
        <v>43856</v>
      </c>
      <c r="B69">
        <v>2075</v>
      </c>
      <c r="C69">
        <v>56</v>
      </c>
      <c r="D69">
        <v>49</v>
      </c>
      <c r="H69">
        <v>3</v>
      </c>
      <c r="K69">
        <v>5</v>
      </c>
    </row>
    <row r="70" spans="1:11" x14ac:dyDescent="0.3">
      <c r="A70" s="1">
        <v>43855</v>
      </c>
      <c r="B70">
        <v>1406</v>
      </c>
      <c r="C70">
        <v>42</v>
      </c>
      <c r="D70">
        <v>39</v>
      </c>
      <c r="H70">
        <v>3</v>
      </c>
      <c r="K70">
        <v>2</v>
      </c>
    </row>
    <row r="71" spans="1:11" x14ac:dyDescent="0.3">
      <c r="A71" s="1">
        <v>43854</v>
      </c>
      <c r="B71">
        <v>920</v>
      </c>
      <c r="C71">
        <v>26</v>
      </c>
      <c r="D71">
        <v>36</v>
      </c>
      <c r="H71">
        <v>2</v>
      </c>
      <c r="K71">
        <v>2</v>
      </c>
    </row>
    <row r="72" spans="1:11" x14ac:dyDescent="0.3">
      <c r="A72" s="1">
        <v>43853</v>
      </c>
      <c r="B72">
        <v>643</v>
      </c>
      <c r="C72">
        <v>18</v>
      </c>
      <c r="D72">
        <v>30</v>
      </c>
      <c r="H72">
        <v>1</v>
      </c>
      <c r="K72">
        <v>1</v>
      </c>
    </row>
    <row r="73" spans="1:11" x14ac:dyDescent="0.3">
      <c r="A73" s="1">
        <v>43852</v>
      </c>
      <c r="B73">
        <v>548</v>
      </c>
      <c r="C73">
        <v>17</v>
      </c>
      <c r="D73">
        <v>28</v>
      </c>
      <c r="H73">
        <v>1</v>
      </c>
      <c r="K73">
        <v>1</v>
      </c>
    </row>
    <row r="74" spans="1:11" x14ac:dyDescent="0.3">
      <c r="A74" s="1">
        <v>43851</v>
      </c>
      <c r="B74">
        <v>326</v>
      </c>
      <c r="C74">
        <v>6</v>
      </c>
      <c r="D74">
        <v>25</v>
      </c>
      <c r="H74">
        <v>1</v>
      </c>
      <c r="K74">
        <v>1</v>
      </c>
    </row>
    <row r="75" spans="1:11" x14ac:dyDescent="0.3">
      <c r="A75" s="1">
        <v>43850</v>
      </c>
      <c r="B75">
        <v>198</v>
      </c>
      <c r="C75">
        <v>4</v>
      </c>
    </row>
    <row r="76" spans="1:11" x14ac:dyDescent="0.3">
      <c r="A76" s="1">
        <v>43849</v>
      </c>
      <c r="B76">
        <v>121</v>
      </c>
      <c r="C76">
        <v>3</v>
      </c>
    </row>
    <row r="77" spans="1:11" x14ac:dyDescent="0.3">
      <c r="A77" s="1">
        <v>43848</v>
      </c>
      <c r="B77">
        <v>62</v>
      </c>
      <c r="C77">
        <v>2</v>
      </c>
    </row>
    <row r="78" spans="1:11" x14ac:dyDescent="0.3">
      <c r="A78" s="1">
        <v>43847</v>
      </c>
      <c r="B78">
        <v>45</v>
      </c>
      <c r="C78">
        <v>2</v>
      </c>
    </row>
    <row r="79" spans="1:11" x14ac:dyDescent="0.3">
      <c r="A79" s="1">
        <v>43846</v>
      </c>
      <c r="B79">
        <v>41</v>
      </c>
      <c r="C79">
        <v>2</v>
      </c>
    </row>
    <row r="80" spans="1:11" x14ac:dyDescent="0.3">
      <c r="A80" s="1">
        <v>43845</v>
      </c>
      <c r="B80">
        <v>41</v>
      </c>
      <c r="C80">
        <v>1</v>
      </c>
    </row>
    <row r="81" spans="1:3" x14ac:dyDescent="0.3">
      <c r="A81" s="1">
        <v>43844</v>
      </c>
      <c r="B81">
        <v>41</v>
      </c>
      <c r="C81">
        <v>1</v>
      </c>
    </row>
    <row r="82" spans="1:3" x14ac:dyDescent="0.3">
      <c r="A82" s="1">
        <v>43843</v>
      </c>
      <c r="B82">
        <v>41</v>
      </c>
      <c r="C82">
        <v>1</v>
      </c>
    </row>
    <row r="83" spans="1:3" x14ac:dyDescent="0.3">
      <c r="A83" s="1">
        <v>43842</v>
      </c>
      <c r="B83">
        <v>41</v>
      </c>
      <c r="C83">
        <v>1</v>
      </c>
    </row>
    <row r="84" spans="1:3" x14ac:dyDescent="0.3">
      <c r="A84" s="1">
        <v>43841</v>
      </c>
      <c r="B84">
        <v>41</v>
      </c>
      <c r="C84">
        <v>1</v>
      </c>
    </row>
    <row r="85" spans="1:3" x14ac:dyDescent="0.3">
      <c r="B8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983A-54C6-4F51-8E2F-01C38CE5EBD4}">
  <dimension ref="A1:F33"/>
  <sheetViews>
    <sheetView workbookViewId="0">
      <selection activeCell="A33" sqref="A33"/>
    </sheetView>
  </sheetViews>
  <sheetFormatPr defaultRowHeight="14.4" x14ac:dyDescent="0.3"/>
  <cols>
    <col min="2" max="2" width="9.6640625" bestFit="1" customWidth="1"/>
  </cols>
  <sheetData>
    <row r="1" spans="1:6" x14ac:dyDescent="0.3">
      <c r="B1" s="1">
        <v>43880</v>
      </c>
      <c r="C1">
        <v>82</v>
      </c>
      <c r="E1">
        <v>16</v>
      </c>
    </row>
    <row r="2" spans="1:6" x14ac:dyDescent="0.3">
      <c r="A2">
        <v>1</v>
      </c>
      <c r="B2" s="1">
        <v>43881</v>
      </c>
      <c r="C2">
        <v>156</v>
      </c>
      <c r="D2">
        <v>1</v>
      </c>
      <c r="E2">
        <v>16</v>
      </c>
      <c r="F2">
        <v>139</v>
      </c>
    </row>
    <row r="3" spans="1:6" x14ac:dyDescent="0.3">
      <c r="A3">
        <v>2</v>
      </c>
      <c r="B3" s="1">
        <v>43882</v>
      </c>
      <c r="C3">
        <v>346</v>
      </c>
      <c r="D3">
        <v>2</v>
      </c>
      <c r="E3">
        <v>17</v>
      </c>
      <c r="F3">
        <v>327</v>
      </c>
    </row>
    <row r="4" spans="1:6" x14ac:dyDescent="0.3">
      <c r="A4">
        <v>3</v>
      </c>
      <c r="B4" s="1">
        <v>43883</v>
      </c>
      <c r="C4">
        <v>556</v>
      </c>
      <c r="D4">
        <v>4</v>
      </c>
      <c r="E4">
        <v>18</v>
      </c>
      <c r="F4">
        <v>534</v>
      </c>
    </row>
    <row r="5" spans="1:6" x14ac:dyDescent="0.3">
      <c r="A5">
        <v>4</v>
      </c>
      <c r="B5" s="1">
        <v>43884</v>
      </c>
      <c r="C5">
        <v>763</v>
      </c>
      <c r="D5">
        <v>7</v>
      </c>
      <c r="E5">
        <v>18</v>
      </c>
      <c r="F5">
        <v>738</v>
      </c>
    </row>
    <row r="6" spans="1:6" x14ac:dyDescent="0.3">
      <c r="A6">
        <v>5</v>
      </c>
      <c r="B6" s="1">
        <v>43885</v>
      </c>
      <c r="C6">
        <v>893</v>
      </c>
      <c r="D6">
        <v>8</v>
      </c>
      <c r="E6">
        <v>22</v>
      </c>
      <c r="F6">
        <v>863</v>
      </c>
    </row>
    <row r="7" spans="1:6" x14ac:dyDescent="0.3">
      <c r="A7">
        <v>6</v>
      </c>
      <c r="B7" s="1">
        <v>43886</v>
      </c>
      <c r="C7">
        <v>1146</v>
      </c>
      <c r="D7">
        <v>12</v>
      </c>
      <c r="E7">
        <v>22</v>
      </c>
      <c r="F7">
        <v>1112</v>
      </c>
    </row>
    <row r="8" spans="1:6" x14ac:dyDescent="0.3">
      <c r="A8">
        <v>7</v>
      </c>
      <c r="B8" s="1">
        <v>43887</v>
      </c>
      <c r="C8">
        <v>1595</v>
      </c>
      <c r="D8">
        <v>13</v>
      </c>
      <c r="E8">
        <v>24</v>
      </c>
      <c r="F8">
        <v>1558</v>
      </c>
    </row>
    <row r="9" spans="1:6" x14ac:dyDescent="0.3">
      <c r="A9">
        <v>8</v>
      </c>
      <c r="B9" s="1">
        <v>43888</v>
      </c>
      <c r="C9">
        <v>1766</v>
      </c>
      <c r="D9">
        <v>13</v>
      </c>
      <c r="E9">
        <v>24</v>
      </c>
      <c r="F9">
        <v>1729</v>
      </c>
    </row>
    <row r="10" spans="1:6" x14ac:dyDescent="0.3">
      <c r="A10">
        <v>9</v>
      </c>
      <c r="B10" s="1">
        <v>43889</v>
      </c>
      <c r="C10">
        <v>2337</v>
      </c>
      <c r="D10">
        <v>16</v>
      </c>
      <c r="E10">
        <v>24</v>
      </c>
      <c r="F10">
        <v>2297</v>
      </c>
    </row>
    <row r="11" spans="1:6" x14ac:dyDescent="0.3">
      <c r="A11">
        <v>10</v>
      </c>
      <c r="B11" s="1">
        <v>43890</v>
      </c>
      <c r="C11">
        <v>3526</v>
      </c>
      <c r="D11">
        <v>17</v>
      </c>
      <c r="E11">
        <v>24</v>
      </c>
      <c r="F11">
        <v>3485</v>
      </c>
    </row>
    <row r="12" spans="1:6" x14ac:dyDescent="0.3">
      <c r="A12">
        <v>11</v>
      </c>
      <c r="B12" s="1">
        <v>43891</v>
      </c>
      <c r="C12">
        <v>4212</v>
      </c>
      <c r="D12">
        <v>22</v>
      </c>
      <c r="E12">
        <v>24</v>
      </c>
      <c r="F12">
        <v>4166</v>
      </c>
    </row>
    <row r="13" spans="1:6" x14ac:dyDescent="0.3">
      <c r="A13">
        <v>12</v>
      </c>
      <c r="B13" s="1">
        <v>43892</v>
      </c>
      <c r="C13">
        <v>4812</v>
      </c>
      <c r="D13">
        <v>28</v>
      </c>
      <c r="E13">
        <v>24</v>
      </c>
      <c r="F13">
        <v>4760</v>
      </c>
    </row>
    <row r="14" spans="1:6" x14ac:dyDescent="0.3">
      <c r="A14">
        <v>13</v>
      </c>
      <c r="B14" s="1">
        <v>43893</v>
      </c>
      <c r="C14">
        <v>5328</v>
      </c>
      <c r="D14">
        <v>33</v>
      </c>
      <c r="E14">
        <v>24</v>
      </c>
      <c r="F14">
        <v>5271</v>
      </c>
    </row>
    <row r="15" spans="1:6" x14ac:dyDescent="0.3">
      <c r="A15">
        <v>14</v>
      </c>
      <c r="B15" s="1">
        <v>43894</v>
      </c>
      <c r="C15">
        <v>5766</v>
      </c>
      <c r="D15">
        <v>35</v>
      </c>
      <c r="E15">
        <v>24</v>
      </c>
      <c r="F15">
        <v>5707</v>
      </c>
    </row>
    <row r="16" spans="1:6" x14ac:dyDescent="0.3">
      <c r="A16">
        <v>15</v>
      </c>
      <c r="B16" s="1">
        <v>43895</v>
      </c>
      <c r="C16">
        <v>6284</v>
      </c>
      <c r="D16">
        <v>42</v>
      </c>
      <c r="E16">
        <v>108</v>
      </c>
      <c r="F16">
        <v>6134</v>
      </c>
    </row>
    <row r="17" spans="1:6" x14ac:dyDescent="0.3">
      <c r="A17">
        <v>16</v>
      </c>
      <c r="B17" s="1">
        <v>43896</v>
      </c>
      <c r="C17">
        <v>6767</v>
      </c>
      <c r="D17">
        <v>46</v>
      </c>
      <c r="E17">
        <v>118</v>
      </c>
      <c r="F17">
        <v>6603</v>
      </c>
    </row>
    <row r="18" spans="1:6" x14ac:dyDescent="0.3">
      <c r="A18">
        <v>17</v>
      </c>
      <c r="B18" s="1">
        <v>43897</v>
      </c>
      <c r="C18">
        <v>7041</v>
      </c>
      <c r="D18">
        <v>46</v>
      </c>
      <c r="E18">
        <v>118</v>
      </c>
      <c r="F18">
        <v>6877</v>
      </c>
    </row>
    <row r="19" spans="1:6" x14ac:dyDescent="0.3">
      <c r="A19">
        <v>18</v>
      </c>
      <c r="B19" s="1">
        <v>43898</v>
      </c>
      <c r="C19">
        <v>7382</v>
      </c>
      <c r="D19">
        <v>51</v>
      </c>
      <c r="E19">
        <v>166</v>
      </c>
      <c r="F19">
        <v>7165</v>
      </c>
    </row>
    <row r="20" spans="1:6" x14ac:dyDescent="0.3">
      <c r="A20">
        <v>19</v>
      </c>
      <c r="B20" s="1">
        <v>43899</v>
      </c>
      <c r="C20">
        <v>7513</v>
      </c>
      <c r="D20">
        <v>54</v>
      </c>
      <c r="E20">
        <v>247</v>
      </c>
      <c r="F20">
        <v>7212</v>
      </c>
    </row>
    <row r="21" spans="1:6" x14ac:dyDescent="0.3">
      <c r="A21">
        <v>20</v>
      </c>
      <c r="B21" s="1">
        <v>43900</v>
      </c>
      <c r="C21">
        <v>7755</v>
      </c>
      <c r="D21">
        <v>60</v>
      </c>
      <c r="E21">
        <v>288</v>
      </c>
      <c r="F21">
        <v>7407</v>
      </c>
    </row>
    <row r="22" spans="1:6" x14ac:dyDescent="0.3">
      <c r="A22">
        <v>21</v>
      </c>
      <c r="B22" s="1">
        <v>43901</v>
      </c>
      <c r="C22">
        <v>7869</v>
      </c>
      <c r="D22">
        <v>66</v>
      </c>
      <c r="E22">
        <v>333</v>
      </c>
      <c r="F22">
        <v>7470</v>
      </c>
    </row>
    <row r="23" spans="1:6" x14ac:dyDescent="0.3">
      <c r="A23">
        <v>22</v>
      </c>
      <c r="B23" s="1">
        <v>43902</v>
      </c>
      <c r="C23">
        <v>7979</v>
      </c>
      <c r="D23">
        <v>67</v>
      </c>
      <c r="E23">
        <v>510</v>
      </c>
      <c r="F23">
        <v>7402</v>
      </c>
    </row>
    <row r="24" spans="1:6" x14ac:dyDescent="0.3">
      <c r="A24">
        <v>23</v>
      </c>
      <c r="B24" s="1">
        <v>43903</v>
      </c>
      <c r="C24">
        <v>8086</v>
      </c>
      <c r="D24">
        <v>72</v>
      </c>
      <c r="E24">
        <v>714</v>
      </c>
      <c r="F24">
        <v>7300</v>
      </c>
    </row>
    <row r="25" spans="1:6" x14ac:dyDescent="0.3">
      <c r="A25">
        <v>24</v>
      </c>
      <c r="B25" s="1">
        <v>43904</v>
      </c>
      <c r="C25">
        <v>8086</v>
      </c>
      <c r="D25">
        <v>72</v>
      </c>
      <c r="E25">
        <v>714</v>
      </c>
      <c r="F25">
        <v>7300</v>
      </c>
    </row>
    <row r="26" spans="1:6" x14ac:dyDescent="0.3">
      <c r="A26">
        <v>25</v>
      </c>
      <c r="B26" s="1">
        <v>43905</v>
      </c>
      <c r="C26">
        <v>8162</v>
      </c>
      <c r="D26">
        <v>75</v>
      </c>
      <c r="E26">
        <v>834</v>
      </c>
      <c r="F26">
        <v>7253</v>
      </c>
    </row>
    <row r="27" spans="1:6" x14ac:dyDescent="0.3">
      <c r="A27">
        <v>26</v>
      </c>
      <c r="B27" s="1">
        <v>43906</v>
      </c>
      <c r="C27">
        <v>8320</v>
      </c>
      <c r="D27">
        <v>81</v>
      </c>
      <c r="E27">
        <v>1401</v>
      </c>
      <c r="F27">
        <v>6838</v>
      </c>
    </row>
    <row r="28" spans="1:6" x14ac:dyDescent="0.3">
      <c r="A28">
        <v>27</v>
      </c>
      <c r="B28" s="1">
        <v>43907</v>
      </c>
      <c r="C28">
        <v>8413</v>
      </c>
      <c r="D28">
        <v>84</v>
      </c>
      <c r="E28">
        <v>1540</v>
      </c>
      <c r="F28">
        <v>6789</v>
      </c>
    </row>
    <row r="29" spans="1:6" x14ac:dyDescent="0.3">
      <c r="A29">
        <v>28</v>
      </c>
      <c r="B29" s="1">
        <v>43908</v>
      </c>
      <c r="C29">
        <v>8413</v>
      </c>
      <c r="D29">
        <v>84</v>
      </c>
      <c r="E29">
        <v>1540</v>
      </c>
      <c r="F29">
        <v>6789</v>
      </c>
    </row>
    <row r="30" spans="1:6" x14ac:dyDescent="0.3">
      <c r="C30">
        <v>0</v>
      </c>
    </row>
    <row r="31" spans="1:6" x14ac:dyDescent="0.3">
      <c r="C31">
        <v>0</v>
      </c>
    </row>
    <row r="32" spans="1:6" x14ac:dyDescent="0.3">
      <c r="C32">
        <v>0</v>
      </c>
    </row>
    <row r="33" spans="3:3" x14ac:dyDescent="0.3">
      <c r="C33">
        <v>0</v>
      </c>
    </row>
  </sheetData>
  <sortState xmlns:xlrd2="http://schemas.microsoft.com/office/spreadsheetml/2017/richdata2" ref="B1:E33">
    <sortCondition ref="B1:B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CD008-4AC0-4128-BB6D-C771E017EC6F}">
  <dimension ref="A1:P88"/>
  <sheetViews>
    <sheetView topLeftCell="A19" workbookViewId="0">
      <selection activeCell="F39" sqref="F39"/>
    </sheetView>
  </sheetViews>
  <sheetFormatPr defaultRowHeight="14.4" x14ac:dyDescent="0.3"/>
  <cols>
    <col min="2" max="3" width="10.5546875" style="2" bestFit="1" customWidth="1"/>
    <col min="4" max="5" width="10.5546875" style="2" customWidth="1"/>
    <col min="6" max="7" width="9.5546875" style="2" bestFit="1" customWidth="1"/>
    <col min="8" max="8" width="9.6640625" bestFit="1" customWidth="1"/>
  </cols>
  <sheetData>
    <row r="1" spans="1:14" x14ac:dyDescent="0.3">
      <c r="B1" s="2" t="s">
        <v>3</v>
      </c>
      <c r="C1" s="2" t="s">
        <v>4</v>
      </c>
      <c r="D1" s="2" t="s">
        <v>7</v>
      </c>
      <c r="F1" s="2" t="s">
        <v>6</v>
      </c>
      <c r="G1" s="2" t="s">
        <v>8</v>
      </c>
      <c r="K1" t="s">
        <v>3</v>
      </c>
      <c r="L1" t="s">
        <v>4</v>
      </c>
      <c r="M1" t="s">
        <v>5</v>
      </c>
      <c r="N1" t="s">
        <v>6</v>
      </c>
    </row>
    <row r="3" spans="1:14" x14ac:dyDescent="0.3">
      <c r="A3">
        <v>1</v>
      </c>
      <c r="B3">
        <v>118</v>
      </c>
      <c r="C3">
        <v>137</v>
      </c>
      <c r="D3" s="2">
        <f>C3-C2</f>
        <v>137</v>
      </c>
      <c r="F3">
        <v>108</v>
      </c>
      <c r="G3">
        <v>139</v>
      </c>
      <c r="H3" s="1"/>
      <c r="J3">
        <v>16</v>
      </c>
      <c r="K3">
        <v>40</v>
      </c>
      <c r="L3">
        <v>0</v>
      </c>
      <c r="M3">
        <v>0</v>
      </c>
      <c r="N3">
        <v>0</v>
      </c>
    </row>
    <row r="4" spans="1:14" x14ac:dyDescent="0.3">
      <c r="A4">
        <v>2</v>
      </c>
      <c r="B4">
        <v>194</v>
      </c>
      <c r="C4">
        <v>212</v>
      </c>
      <c r="D4" s="2">
        <f t="shared" ref="D4:D26" si="0">C4-C3</f>
        <v>75</v>
      </c>
      <c r="E4" s="3"/>
      <c r="F4">
        <v>108</v>
      </c>
      <c r="G4">
        <v>327</v>
      </c>
      <c r="H4" s="1"/>
      <c r="J4">
        <v>17</v>
      </c>
      <c r="K4">
        <v>40</v>
      </c>
      <c r="L4">
        <v>0</v>
      </c>
      <c r="M4">
        <v>0</v>
      </c>
      <c r="N4">
        <v>0</v>
      </c>
    </row>
    <row r="5" spans="1:14" x14ac:dyDescent="0.3">
      <c r="A5">
        <v>3</v>
      </c>
      <c r="B5">
        <v>295</v>
      </c>
      <c r="C5">
        <v>311</v>
      </c>
      <c r="D5" s="2">
        <f t="shared" si="0"/>
        <v>99</v>
      </c>
      <c r="E5" s="3"/>
      <c r="F5">
        <v>233</v>
      </c>
      <c r="G5">
        <v>534</v>
      </c>
      <c r="H5" s="1"/>
      <c r="J5">
        <v>18</v>
      </c>
      <c r="K5">
        <v>40</v>
      </c>
      <c r="L5">
        <v>0</v>
      </c>
      <c r="M5">
        <v>0</v>
      </c>
      <c r="N5">
        <v>0</v>
      </c>
    </row>
    <row r="6" spans="1:14" x14ac:dyDescent="0.3">
      <c r="A6">
        <v>4</v>
      </c>
      <c r="B6">
        <v>503</v>
      </c>
      <c r="C6">
        <v>387</v>
      </c>
      <c r="D6" s="2">
        <f t="shared" si="0"/>
        <v>76</v>
      </c>
      <c r="E6" s="3"/>
      <c r="F6">
        <v>319</v>
      </c>
      <c r="G6">
        <v>738</v>
      </c>
      <c r="H6" s="1"/>
      <c r="J6">
        <v>19</v>
      </c>
      <c r="K6">
        <v>40</v>
      </c>
      <c r="L6">
        <v>0</v>
      </c>
      <c r="M6">
        <v>0</v>
      </c>
      <c r="N6">
        <v>0</v>
      </c>
    </row>
    <row r="7" spans="1:14" x14ac:dyDescent="0.3">
      <c r="A7">
        <v>5</v>
      </c>
      <c r="B7">
        <v>595</v>
      </c>
      <c r="C7">
        <v>588</v>
      </c>
      <c r="D7" s="2">
        <f t="shared" si="0"/>
        <v>201</v>
      </c>
      <c r="E7" s="3"/>
      <c r="F7">
        <v>468</v>
      </c>
      <c r="G7">
        <v>863</v>
      </c>
      <c r="H7" s="1"/>
      <c r="J7">
        <v>20</v>
      </c>
      <c r="K7">
        <v>40</v>
      </c>
      <c r="L7">
        <v>0</v>
      </c>
      <c r="M7">
        <v>0</v>
      </c>
      <c r="N7">
        <v>0</v>
      </c>
    </row>
    <row r="8" spans="1:14" x14ac:dyDescent="0.3">
      <c r="A8">
        <v>6</v>
      </c>
      <c r="B8">
        <v>858</v>
      </c>
      <c r="C8">
        <v>821</v>
      </c>
      <c r="D8" s="2">
        <f t="shared" si="0"/>
        <v>233</v>
      </c>
      <c r="E8" s="3"/>
      <c r="F8">
        <v>607</v>
      </c>
      <c r="G8">
        <v>1112</v>
      </c>
      <c r="H8" s="1"/>
      <c r="J8">
        <v>21</v>
      </c>
      <c r="K8">
        <v>40</v>
      </c>
      <c r="L8">
        <v>0</v>
      </c>
      <c r="M8">
        <v>0</v>
      </c>
      <c r="N8">
        <v>0</v>
      </c>
    </row>
    <row r="9" spans="1:14" x14ac:dyDescent="0.3">
      <c r="A9">
        <v>7</v>
      </c>
      <c r="B9">
        <v>1325</v>
      </c>
      <c r="C9">
        <v>1053</v>
      </c>
      <c r="D9" s="2">
        <f t="shared" si="0"/>
        <v>232</v>
      </c>
      <c r="E9" s="3"/>
      <c r="F9">
        <v>904</v>
      </c>
      <c r="G9">
        <v>1558</v>
      </c>
      <c r="H9" s="1"/>
      <c r="J9">
        <v>22</v>
      </c>
      <c r="K9">
        <v>39</v>
      </c>
      <c r="L9">
        <v>0</v>
      </c>
      <c r="M9">
        <v>0</v>
      </c>
      <c r="N9">
        <v>0</v>
      </c>
    </row>
    <row r="10" spans="1:14" x14ac:dyDescent="0.3">
      <c r="A10">
        <v>8</v>
      </c>
      <c r="B10">
        <v>1970</v>
      </c>
      <c r="C10">
        <v>1614</v>
      </c>
      <c r="D10" s="2">
        <f t="shared" si="0"/>
        <v>561</v>
      </c>
      <c r="E10" s="3"/>
      <c r="F10">
        <v>1177</v>
      </c>
      <c r="G10">
        <v>1729</v>
      </c>
      <c r="H10" s="1"/>
      <c r="J10">
        <v>23</v>
      </c>
      <c r="K10">
        <v>43</v>
      </c>
      <c r="L10">
        <v>0</v>
      </c>
      <c r="M10">
        <v>0</v>
      </c>
      <c r="N10">
        <v>0</v>
      </c>
    </row>
    <row r="11" spans="1:14" x14ac:dyDescent="0.3">
      <c r="A11">
        <v>9</v>
      </c>
      <c r="B11">
        <v>2737</v>
      </c>
      <c r="C11">
        <v>1835</v>
      </c>
      <c r="D11" s="2">
        <f t="shared" si="0"/>
        <v>221</v>
      </c>
      <c r="E11" s="3"/>
      <c r="F11">
        <v>1555</v>
      </c>
      <c r="G11">
        <v>2297</v>
      </c>
      <c r="H11" s="1"/>
      <c r="J11">
        <v>24</v>
      </c>
      <c r="K11">
        <v>60</v>
      </c>
      <c r="L11">
        <v>0</v>
      </c>
      <c r="M11">
        <v>0</v>
      </c>
      <c r="N11">
        <v>0</v>
      </c>
    </row>
    <row r="12" spans="1:14" x14ac:dyDescent="0.3">
      <c r="A12">
        <v>10</v>
      </c>
      <c r="B12">
        <v>5277</v>
      </c>
      <c r="C12">
        <v>2263</v>
      </c>
      <c r="D12" s="2">
        <f t="shared" si="0"/>
        <v>428</v>
      </c>
      <c r="E12" s="3"/>
      <c r="F12">
        <v>2056</v>
      </c>
      <c r="G12">
        <v>3485</v>
      </c>
      <c r="H12" s="1"/>
      <c r="J12">
        <v>25</v>
      </c>
      <c r="K12">
        <v>118</v>
      </c>
      <c r="L12">
        <v>0</v>
      </c>
      <c r="M12">
        <v>0</v>
      </c>
      <c r="N12">
        <v>0</v>
      </c>
    </row>
    <row r="13" spans="1:14" x14ac:dyDescent="0.3">
      <c r="A13">
        <v>11</v>
      </c>
      <c r="B13">
        <v>5834</v>
      </c>
      <c r="C13">
        <v>2706</v>
      </c>
      <c r="D13" s="2">
        <f t="shared" si="0"/>
        <v>443</v>
      </c>
      <c r="E13" s="3"/>
      <c r="F13">
        <v>2567</v>
      </c>
      <c r="G13">
        <v>4166</v>
      </c>
      <c r="H13" s="1"/>
      <c r="J13">
        <v>26</v>
      </c>
      <c r="K13">
        <v>194</v>
      </c>
      <c r="L13">
        <v>0</v>
      </c>
      <c r="M13">
        <v>0</v>
      </c>
      <c r="N13">
        <v>0</v>
      </c>
    </row>
    <row r="14" spans="1:14" x14ac:dyDescent="0.3">
      <c r="A14">
        <v>12</v>
      </c>
      <c r="B14">
        <v>7835</v>
      </c>
      <c r="C14">
        <v>3296</v>
      </c>
      <c r="D14" s="2">
        <f t="shared" si="0"/>
        <v>590</v>
      </c>
      <c r="E14" s="3"/>
      <c r="F14">
        <v>2964</v>
      </c>
      <c r="G14">
        <v>4760</v>
      </c>
      <c r="H14" s="1"/>
      <c r="J14">
        <v>27</v>
      </c>
      <c r="K14">
        <v>295</v>
      </c>
      <c r="L14">
        <v>0</v>
      </c>
      <c r="M14">
        <v>1</v>
      </c>
      <c r="N14">
        <v>1</v>
      </c>
    </row>
    <row r="15" spans="1:14" x14ac:dyDescent="0.3">
      <c r="A15">
        <v>13</v>
      </c>
      <c r="B15">
        <v>9375</v>
      </c>
      <c r="C15">
        <v>3916</v>
      </c>
      <c r="D15" s="2">
        <f t="shared" si="0"/>
        <v>620</v>
      </c>
      <c r="E15" s="3"/>
      <c r="F15">
        <v>3385</v>
      </c>
      <c r="G15">
        <v>5271</v>
      </c>
      <c r="H15" s="1"/>
      <c r="J15">
        <v>28</v>
      </c>
      <c r="K15">
        <v>503</v>
      </c>
      <c r="L15">
        <v>0</v>
      </c>
      <c r="M15">
        <v>1</v>
      </c>
      <c r="N15">
        <v>1</v>
      </c>
    </row>
    <row r="16" spans="1:14" x14ac:dyDescent="0.3">
      <c r="A16">
        <v>14</v>
      </c>
      <c r="B16">
        <v>11357</v>
      </c>
      <c r="C16">
        <v>5061</v>
      </c>
      <c r="D16" s="2">
        <f t="shared" si="0"/>
        <v>1145</v>
      </c>
      <c r="E16" s="3"/>
      <c r="F16">
        <v>5716</v>
      </c>
      <c r="G16">
        <v>5707</v>
      </c>
      <c r="H16" s="1"/>
      <c r="J16">
        <v>29</v>
      </c>
      <c r="K16">
        <v>595</v>
      </c>
      <c r="L16">
        <v>0</v>
      </c>
      <c r="M16">
        <v>1</v>
      </c>
      <c r="N16">
        <v>1</v>
      </c>
    </row>
    <row r="17" spans="1:14" x14ac:dyDescent="0.3">
      <c r="A17">
        <v>15</v>
      </c>
      <c r="B17">
        <v>15806</v>
      </c>
      <c r="C17">
        <v>6387</v>
      </c>
      <c r="D17" s="2">
        <f t="shared" si="0"/>
        <v>1326</v>
      </c>
      <c r="E17" s="3"/>
      <c r="F17">
        <v>8052</v>
      </c>
      <c r="G17">
        <v>6134</v>
      </c>
      <c r="H17" s="1"/>
      <c r="J17">
        <v>30</v>
      </c>
      <c r="K17">
        <v>858</v>
      </c>
      <c r="L17">
        <v>0</v>
      </c>
      <c r="M17">
        <v>2</v>
      </c>
      <c r="N17">
        <v>2</v>
      </c>
    </row>
    <row r="18" spans="1:14" x14ac:dyDescent="0.3">
      <c r="A18">
        <v>16</v>
      </c>
      <c r="B18">
        <v>18677</v>
      </c>
      <c r="C18">
        <v>8087</v>
      </c>
      <c r="D18" s="2">
        <f t="shared" si="0"/>
        <v>1700</v>
      </c>
      <c r="E18" s="3"/>
      <c r="F18">
        <v>11930</v>
      </c>
      <c r="G18">
        <v>6603</v>
      </c>
      <c r="H18" s="1"/>
      <c r="J18">
        <v>31</v>
      </c>
      <c r="K18">
        <v>1325</v>
      </c>
      <c r="L18">
        <v>0</v>
      </c>
      <c r="M18">
        <v>3</v>
      </c>
      <c r="N18">
        <v>2</v>
      </c>
    </row>
    <row r="19" spans="1:14" x14ac:dyDescent="0.3">
      <c r="A19">
        <v>17</v>
      </c>
      <c r="B19">
        <v>22373</v>
      </c>
      <c r="C19">
        <v>8514</v>
      </c>
      <c r="D19" s="2">
        <f t="shared" si="0"/>
        <v>427</v>
      </c>
      <c r="E19" s="3"/>
      <c r="F19">
        <v>17205</v>
      </c>
      <c r="G19">
        <v>6877</v>
      </c>
      <c r="H19" s="1"/>
      <c r="J19">
        <v>32</v>
      </c>
      <c r="K19">
        <v>1970</v>
      </c>
      <c r="L19">
        <v>0</v>
      </c>
      <c r="M19">
        <v>3</v>
      </c>
      <c r="N19">
        <v>5</v>
      </c>
    </row>
    <row r="20" spans="1:14" x14ac:dyDescent="0.3">
      <c r="A20">
        <v>18</v>
      </c>
      <c r="B20">
        <v>25762</v>
      </c>
      <c r="C20">
        <v>10590</v>
      </c>
      <c r="D20" s="2">
        <f t="shared" si="0"/>
        <v>2076</v>
      </c>
      <c r="E20" s="3"/>
      <c r="F20">
        <v>25006</v>
      </c>
      <c r="G20">
        <v>7165</v>
      </c>
      <c r="H20" s="1"/>
      <c r="J20">
        <v>33</v>
      </c>
      <c r="K20">
        <v>2737</v>
      </c>
      <c r="L20">
        <v>0</v>
      </c>
      <c r="M20">
        <v>4</v>
      </c>
      <c r="N20">
        <v>5</v>
      </c>
    </row>
    <row r="21" spans="1:14" x14ac:dyDescent="0.3">
      <c r="A21">
        <v>19</v>
      </c>
      <c r="B21">
        <v>28477</v>
      </c>
      <c r="C21">
        <v>12839</v>
      </c>
      <c r="D21" s="2">
        <f t="shared" si="0"/>
        <v>2249</v>
      </c>
      <c r="E21" s="3"/>
      <c r="F21">
        <v>32681</v>
      </c>
      <c r="G21">
        <v>7177</v>
      </c>
      <c r="H21" s="1"/>
      <c r="J21">
        <v>34</v>
      </c>
      <c r="K21">
        <v>5277</v>
      </c>
      <c r="L21">
        <v>0</v>
      </c>
      <c r="M21">
        <v>4</v>
      </c>
      <c r="N21">
        <v>5</v>
      </c>
    </row>
    <row r="22" spans="1:14" x14ac:dyDescent="0.3">
      <c r="A22">
        <v>20</v>
      </c>
      <c r="B22">
        <v>31393</v>
      </c>
      <c r="C22">
        <v>15134</v>
      </c>
      <c r="D22" s="2">
        <f t="shared" si="0"/>
        <v>2295</v>
      </c>
      <c r="E22" s="3"/>
      <c r="F22">
        <v>43112</v>
      </c>
      <c r="G22">
        <v>7165</v>
      </c>
      <c r="H22" s="1"/>
      <c r="J22">
        <v>35</v>
      </c>
      <c r="K22">
        <v>5834</v>
      </c>
      <c r="L22">
        <v>0</v>
      </c>
      <c r="M22">
        <v>4</v>
      </c>
      <c r="N22">
        <v>5</v>
      </c>
    </row>
    <row r="23" spans="1:14" x14ac:dyDescent="0.3">
      <c r="A23">
        <v>21</v>
      </c>
      <c r="B23">
        <v>33413</v>
      </c>
      <c r="C23">
        <v>18458</v>
      </c>
      <c r="D23" s="2">
        <f t="shared" si="0"/>
        <v>3324</v>
      </c>
      <c r="E23" s="3"/>
      <c r="F23">
        <v>51633</v>
      </c>
      <c r="G23">
        <v>7356</v>
      </c>
      <c r="H23" s="1"/>
      <c r="J23">
        <v>36</v>
      </c>
      <c r="K23">
        <v>7835</v>
      </c>
      <c r="L23">
        <v>2</v>
      </c>
      <c r="M23">
        <v>6</v>
      </c>
      <c r="N23">
        <v>6</v>
      </c>
    </row>
    <row r="24" spans="1:14" x14ac:dyDescent="0.3">
      <c r="A24">
        <v>22</v>
      </c>
      <c r="B24">
        <v>35705</v>
      </c>
      <c r="C24">
        <v>21680</v>
      </c>
      <c r="D24" s="2">
        <f t="shared" si="0"/>
        <v>3222</v>
      </c>
      <c r="E24" s="3"/>
      <c r="F24">
        <v>64475</v>
      </c>
      <c r="G24">
        <v>7292</v>
      </c>
      <c r="H24" s="1"/>
      <c r="J24">
        <v>37</v>
      </c>
      <c r="K24">
        <v>9375</v>
      </c>
      <c r="L24">
        <v>2</v>
      </c>
      <c r="M24">
        <v>11</v>
      </c>
      <c r="N24">
        <v>7</v>
      </c>
    </row>
    <row r="25" spans="1:14" x14ac:dyDescent="0.3">
      <c r="A25">
        <v>23</v>
      </c>
      <c r="B25">
        <v>37424</v>
      </c>
      <c r="C25">
        <v>23073</v>
      </c>
      <c r="D25" s="2">
        <f t="shared" si="0"/>
        <v>1393</v>
      </c>
      <c r="E25" s="3"/>
      <c r="F25">
        <v>80225</v>
      </c>
      <c r="G25">
        <v>7193</v>
      </c>
      <c r="H25" s="1"/>
      <c r="J25">
        <v>38</v>
      </c>
      <c r="K25">
        <v>11357</v>
      </c>
      <c r="L25">
        <v>2</v>
      </c>
      <c r="M25">
        <v>15</v>
      </c>
      <c r="N25">
        <v>8</v>
      </c>
    </row>
    <row r="26" spans="1:14" x14ac:dyDescent="0.3">
      <c r="A26">
        <v>24</v>
      </c>
      <c r="B26">
        <v>38638</v>
      </c>
      <c r="C26">
        <v>26254</v>
      </c>
      <c r="D26" s="2">
        <f t="shared" si="0"/>
        <v>3181</v>
      </c>
      <c r="E26" s="3"/>
      <c r="F26">
        <v>99327</v>
      </c>
      <c r="G26">
        <v>7297</v>
      </c>
      <c r="H26" s="1"/>
      <c r="J26">
        <v>39</v>
      </c>
      <c r="K26">
        <v>15806</v>
      </c>
      <c r="L26">
        <v>2</v>
      </c>
      <c r="M26">
        <v>15</v>
      </c>
      <c r="N26">
        <v>11</v>
      </c>
    </row>
    <row r="27" spans="1:14" x14ac:dyDescent="0.3">
      <c r="A27">
        <v>25</v>
      </c>
      <c r="B27">
        <v>38560</v>
      </c>
      <c r="C27">
        <v>28710</v>
      </c>
      <c r="D27" s="2">
        <f>C27-C26</f>
        <v>2456</v>
      </c>
      <c r="E27" s="3"/>
      <c r="F27">
        <v>118560</v>
      </c>
      <c r="G27">
        <v>7253</v>
      </c>
      <c r="H27" s="1"/>
      <c r="J27">
        <v>40</v>
      </c>
      <c r="K27">
        <v>18677</v>
      </c>
      <c r="L27">
        <v>2</v>
      </c>
      <c r="M27">
        <v>16</v>
      </c>
      <c r="N27">
        <v>11</v>
      </c>
    </row>
    <row r="28" spans="1:14" x14ac:dyDescent="0.3">
      <c r="A28">
        <v>26</v>
      </c>
      <c r="B28">
        <v>52309</v>
      </c>
      <c r="C28">
        <v>33190</v>
      </c>
      <c r="D28" s="2">
        <f>C28-C27</f>
        <v>4480</v>
      </c>
      <c r="F28">
        <v>137600</v>
      </c>
      <c r="G28">
        <v>6754</v>
      </c>
      <c r="J28">
        <v>41</v>
      </c>
      <c r="K28">
        <v>22373</v>
      </c>
      <c r="L28">
        <v>2</v>
      </c>
      <c r="M28">
        <v>18</v>
      </c>
      <c r="N28">
        <v>11</v>
      </c>
    </row>
    <row r="29" spans="1:14" x14ac:dyDescent="0.3">
      <c r="A29">
        <v>27</v>
      </c>
      <c r="B29">
        <v>56860</v>
      </c>
      <c r="C29">
        <v>38549</v>
      </c>
      <c r="D29" s="2">
        <f>C29-C28</f>
        <v>5359</v>
      </c>
      <c r="F29">
        <v>154952</v>
      </c>
      <c r="G29">
        <v>6696</v>
      </c>
      <c r="J29">
        <v>42</v>
      </c>
      <c r="K29">
        <v>25762</v>
      </c>
      <c r="L29">
        <v>2</v>
      </c>
      <c r="M29">
        <v>22</v>
      </c>
      <c r="N29">
        <v>12</v>
      </c>
    </row>
    <row r="30" spans="1:14" x14ac:dyDescent="0.3">
      <c r="A30">
        <v>28</v>
      </c>
      <c r="B30">
        <v>57452</v>
      </c>
      <c r="C30">
        <v>43624</v>
      </c>
      <c r="D30" s="2">
        <f t="shared" ref="D30:D47" si="1">C30-C29</f>
        <v>5075</v>
      </c>
      <c r="F30">
        <v>177275</v>
      </c>
      <c r="G30">
        <v>6375</v>
      </c>
      <c r="J30">
        <v>43</v>
      </c>
      <c r="K30">
        <v>28477</v>
      </c>
      <c r="L30">
        <v>2</v>
      </c>
      <c r="M30">
        <v>22</v>
      </c>
      <c r="N30">
        <v>12</v>
      </c>
    </row>
    <row r="31" spans="1:14" x14ac:dyDescent="0.3">
      <c r="A31">
        <v>29</v>
      </c>
      <c r="B31">
        <v>57992</v>
      </c>
      <c r="C31">
        <v>46638</v>
      </c>
      <c r="D31" s="2">
        <f t="shared" si="1"/>
        <v>3014</v>
      </c>
      <c r="F31">
        <v>202803</v>
      </c>
      <c r="G31">
        <v>6524</v>
      </c>
      <c r="J31">
        <v>44</v>
      </c>
      <c r="K31">
        <v>31393</v>
      </c>
      <c r="L31">
        <v>3</v>
      </c>
      <c r="M31">
        <v>22</v>
      </c>
      <c r="N31">
        <v>12</v>
      </c>
    </row>
    <row r="32" spans="1:14" x14ac:dyDescent="0.3">
      <c r="A32">
        <v>30</v>
      </c>
      <c r="B32">
        <v>58108</v>
      </c>
      <c r="C32">
        <v>50418</v>
      </c>
      <c r="D32" s="2">
        <f t="shared" si="1"/>
        <v>3780</v>
      </c>
      <c r="F32">
        <v>230140</v>
      </c>
      <c r="G32">
        <v>5938</v>
      </c>
      <c r="J32">
        <v>45</v>
      </c>
      <c r="K32">
        <v>33413</v>
      </c>
      <c r="L32">
        <v>3</v>
      </c>
      <c r="M32">
        <v>22</v>
      </c>
      <c r="N32">
        <v>12</v>
      </c>
    </row>
    <row r="33" spans="1:16" x14ac:dyDescent="0.3">
      <c r="A33">
        <v>31</v>
      </c>
      <c r="B33">
        <v>58002</v>
      </c>
      <c r="C33" s="2">
        <v>54030</v>
      </c>
      <c r="D33" s="2">
        <f t="shared" si="1"/>
        <v>3612</v>
      </c>
      <c r="F33">
        <v>260724</v>
      </c>
      <c r="G33">
        <v>5786</v>
      </c>
      <c r="J33">
        <v>46</v>
      </c>
      <c r="K33">
        <v>35705</v>
      </c>
      <c r="L33">
        <v>3</v>
      </c>
      <c r="M33">
        <v>24</v>
      </c>
      <c r="N33">
        <v>9</v>
      </c>
    </row>
    <row r="34" spans="1:16" x14ac:dyDescent="0.3">
      <c r="A34">
        <v>32</v>
      </c>
      <c r="B34">
        <v>56541</v>
      </c>
      <c r="C34">
        <v>57521</v>
      </c>
      <c r="D34" s="2">
        <f t="shared" si="1"/>
        <v>3491</v>
      </c>
      <c r="F34" s="2">
        <v>288583</v>
      </c>
      <c r="G34">
        <v>5620</v>
      </c>
      <c r="J34">
        <v>47</v>
      </c>
      <c r="K34">
        <v>37424</v>
      </c>
      <c r="L34">
        <v>3</v>
      </c>
      <c r="M34">
        <v>24</v>
      </c>
      <c r="N34">
        <v>10</v>
      </c>
    </row>
    <row r="35" spans="1:16" x14ac:dyDescent="0.3">
      <c r="A35">
        <v>33</v>
      </c>
      <c r="B35">
        <v>54825</v>
      </c>
      <c r="C35">
        <v>62013</v>
      </c>
      <c r="D35" s="2">
        <f t="shared" si="1"/>
        <v>4492</v>
      </c>
      <c r="F35" s="2">
        <v>310416</v>
      </c>
      <c r="G35">
        <v>5334</v>
      </c>
      <c r="J35">
        <v>48</v>
      </c>
      <c r="K35">
        <v>38638</v>
      </c>
      <c r="L35">
        <v>3</v>
      </c>
      <c r="M35">
        <v>24</v>
      </c>
      <c r="N35">
        <v>10</v>
      </c>
    </row>
    <row r="36" spans="1:16" x14ac:dyDescent="0.3">
      <c r="A36">
        <v>34</v>
      </c>
      <c r="B36">
        <v>54608</v>
      </c>
      <c r="C36">
        <v>66414</v>
      </c>
      <c r="D36" s="2">
        <f t="shared" si="1"/>
        <v>4401</v>
      </c>
      <c r="F36" s="2">
        <v>337382</v>
      </c>
      <c r="G36">
        <v>5181</v>
      </c>
      <c r="J36">
        <v>49</v>
      </c>
      <c r="K36">
        <v>38560</v>
      </c>
      <c r="L36">
        <v>3</v>
      </c>
      <c r="M36">
        <v>21</v>
      </c>
      <c r="N36">
        <v>11</v>
      </c>
    </row>
    <row r="37" spans="1:16" x14ac:dyDescent="0.3">
      <c r="A37">
        <v>35</v>
      </c>
      <c r="B37">
        <v>51859</v>
      </c>
      <c r="C37">
        <v>70065</v>
      </c>
      <c r="D37" s="2">
        <f t="shared" si="1"/>
        <v>3651</v>
      </c>
      <c r="F37" s="2">
        <v>346456</v>
      </c>
      <c r="G37">
        <v>4862</v>
      </c>
      <c r="J37">
        <v>50</v>
      </c>
      <c r="K37">
        <v>52309</v>
      </c>
      <c r="L37">
        <v>3</v>
      </c>
      <c r="M37">
        <v>21</v>
      </c>
      <c r="N37">
        <v>12</v>
      </c>
    </row>
    <row r="38" spans="1:16" x14ac:dyDescent="0.3">
      <c r="A38">
        <v>36</v>
      </c>
      <c r="B38">
        <v>51390</v>
      </c>
      <c r="C38">
        <v>73880</v>
      </c>
      <c r="D38" s="2">
        <f t="shared" si="1"/>
        <v>3815</v>
      </c>
      <c r="F38" s="2">
        <v>363709</v>
      </c>
      <c r="G38">
        <v>4665</v>
      </c>
      <c r="J38">
        <v>51</v>
      </c>
      <c r="K38">
        <v>56860</v>
      </c>
      <c r="L38">
        <v>3</v>
      </c>
      <c r="M38">
        <v>21</v>
      </c>
      <c r="N38">
        <v>12</v>
      </c>
    </row>
    <row r="39" spans="1:16" x14ac:dyDescent="0.3">
      <c r="A39">
        <v>37</v>
      </c>
      <c r="B39">
        <v>49631</v>
      </c>
      <c r="C39">
        <v>75528</v>
      </c>
      <c r="D39" s="2">
        <f t="shared" si="1"/>
        <v>1648</v>
      </c>
      <c r="G39">
        <v>4523</v>
      </c>
      <c r="J39">
        <v>52</v>
      </c>
      <c r="K39">
        <v>57452</v>
      </c>
      <c r="L39">
        <v>3</v>
      </c>
      <c r="M39">
        <v>18</v>
      </c>
      <c r="N39">
        <v>12</v>
      </c>
      <c r="O39">
        <v>1</v>
      </c>
      <c r="P39">
        <v>3500</v>
      </c>
    </row>
    <row r="40" spans="1:16" x14ac:dyDescent="0.3">
      <c r="A40">
        <v>38</v>
      </c>
      <c r="B40">
        <v>47413</v>
      </c>
      <c r="C40">
        <v>77635</v>
      </c>
      <c r="D40" s="2">
        <f t="shared" si="1"/>
        <v>2107</v>
      </c>
      <c r="G40">
        <v>4398</v>
      </c>
      <c r="J40">
        <v>53</v>
      </c>
      <c r="K40">
        <v>57992</v>
      </c>
      <c r="L40">
        <v>3</v>
      </c>
      <c r="M40">
        <v>21</v>
      </c>
      <c r="N40">
        <v>12</v>
      </c>
    </row>
    <row r="41" spans="1:16" x14ac:dyDescent="0.3">
      <c r="A41">
        <v>39</v>
      </c>
      <c r="B41">
        <v>45365</v>
      </c>
      <c r="C41">
        <v>80572</v>
      </c>
      <c r="D41" s="2">
        <f t="shared" si="1"/>
        <v>2937</v>
      </c>
      <c r="G41">
        <v>4275</v>
      </c>
      <c r="J41">
        <v>54</v>
      </c>
      <c r="K41">
        <v>58108</v>
      </c>
      <c r="L41">
        <v>3</v>
      </c>
      <c r="M41">
        <v>21</v>
      </c>
      <c r="N41">
        <v>12</v>
      </c>
    </row>
    <row r="42" spans="1:16" x14ac:dyDescent="0.3">
      <c r="A42">
        <v>40</v>
      </c>
      <c r="B42">
        <v>42924</v>
      </c>
      <c r="C42">
        <v>83049</v>
      </c>
      <c r="D42" s="2">
        <f t="shared" si="1"/>
        <v>2477</v>
      </c>
      <c r="G42">
        <v>4216</v>
      </c>
      <c r="J42">
        <v>55</v>
      </c>
      <c r="K42">
        <v>58002</v>
      </c>
      <c r="L42">
        <v>3</v>
      </c>
      <c r="M42">
        <v>34</v>
      </c>
      <c r="N42">
        <v>12</v>
      </c>
    </row>
    <row r="43" spans="1:16" x14ac:dyDescent="0.3">
      <c r="A43">
        <v>41</v>
      </c>
      <c r="B43">
        <v>39809</v>
      </c>
      <c r="C43">
        <v>85388</v>
      </c>
      <c r="D43" s="2">
        <f t="shared" si="1"/>
        <v>2339</v>
      </c>
      <c r="G43">
        <v>4155</v>
      </c>
      <c r="J43">
        <v>56</v>
      </c>
      <c r="K43">
        <v>56541</v>
      </c>
      <c r="L43">
        <v>3</v>
      </c>
      <c r="M43">
        <v>66</v>
      </c>
      <c r="N43">
        <v>12</v>
      </c>
    </row>
    <row r="44" spans="1:16" x14ac:dyDescent="0.3">
      <c r="A44">
        <v>42</v>
      </c>
      <c r="B44">
        <v>37199</v>
      </c>
      <c r="C44" s="2">
        <v>88274</v>
      </c>
      <c r="D44" s="2">
        <f t="shared" si="1"/>
        <v>2886</v>
      </c>
      <c r="G44">
        <v>3979</v>
      </c>
      <c r="J44">
        <v>57</v>
      </c>
      <c r="K44">
        <v>54825</v>
      </c>
      <c r="L44">
        <v>3</v>
      </c>
      <c r="M44">
        <v>139</v>
      </c>
      <c r="N44">
        <v>12</v>
      </c>
    </row>
    <row r="45" spans="1:16" x14ac:dyDescent="0.3">
      <c r="A45">
        <v>43</v>
      </c>
      <c r="B45">
        <v>34898</v>
      </c>
      <c r="C45" s="2">
        <v>91246</v>
      </c>
      <c r="D45" s="2">
        <f t="shared" si="1"/>
        <v>2972</v>
      </c>
      <c r="G45">
        <v>3867</v>
      </c>
      <c r="J45">
        <v>58</v>
      </c>
      <c r="K45">
        <v>54608</v>
      </c>
      <c r="L45">
        <v>16</v>
      </c>
      <c r="M45">
        <v>327</v>
      </c>
      <c r="N45">
        <v>30</v>
      </c>
    </row>
    <row r="46" spans="1:16" x14ac:dyDescent="0.3">
      <c r="A46">
        <v>44</v>
      </c>
      <c r="B46">
        <v>32368</v>
      </c>
      <c r="C46" s="2">
        <v>93214</v>
      </c>
      <c r="D46" s="2">
        <f t="shared" si="1"/>
        <v>1968</v>
      </c>
      <c r="G46">
        <v>3654</v>
      </c>
      <c r="J46">
        <v>59</v>
      </c>
      <c r="K46">
        <v>51859</v>
      </c>
      <c r="L46">
        <v>74</v>
      </c>
      <c r="M46">
        <v>534</v>
      </c>
      <c r="N46">
        <v>30</v>
      </c>
    </row>
    <row r="47" spans="1:16" x14ac:dyDescent="0.3">
      <c r="A47">
        <v>45</v>
      </c>
      <c r="B47">
        <v>29864</v>
      </c>
      <c r="C47" s="2">
        <v>94067</v>
      </c>
      <c r="D47" s="2">
        <f t="shared" si="1"/>
        <v>853</v>
      </c>
      <c r="G47" s="2">
        <v>3591</v>
      </c>
      <c r="J47">
        <v>60</v>
      </c>
      <c r="K47">
        <v>51390</v>
      </c>
      <c r="L47">
        <v>137</v>
      </c>
      <c r="M47">
        <v>738</v>
      </c>
      <c r="N47">
        <v>30</v>
      </c>
    </row>
    <row r="48" spans="1:16" x14ac:dyDescent="0.3">
      <c r="A48">
        <v>46</v>
      </c>
      <c r="B48">
        <v>27402</v>
      </c>
      <c r="G48" s="2">
        <v>3500</v>
      </c>
      <c r="J48">
        <v>61</v>
      </c>
      <c r="K48">
        <v>49631</v>
      </c>
      <c r="L48">
        <v>212</v>
      </c>
      <c r="M48">
        <v>863</v>
      </c>
      <c r="N48">
        <v>48</v>
      </c>
    </row>
    <row r="49" spans="1:14" x14ac:dyDescent="0.3">
      <c r="A49">
        <v>47</v>
      </c>
      <c r="B49">
        <v>25230</v>
      </c>
      <c r="G49" s="2">
        <v>3445</v>
      </c>
      <c r="J49">
        <v>62</v>
      </c>
      <c r="K49">
        <v>47413</v>
      </c>
      <c r="L49">
        <v>311</v>
      </c>
      <c r="M49">
        <v>1112</v>
      </c>
      <c r="N49">
        <v>51</v>
      </c>
    </row>
    <row r="50" spans="1:14" x14ac:dyDescent="0.3">
      <c r="A50">
        <v>48</v>
      </c>
      <c r="B50">
        <v>23702</v>
      </c>
      <c r="G50" s="2">
        <v>3408</v>
      </c>
      <c r="J50">
        <v>63</v>
      </c>
      <c r="K50">
        <v>45365</v>
      </c>
      <c r="L50">
        <v>387</v>
      </c>
      <c r="M50">
        <v>1558</v>
      </c>
      <c r="N50">
        <v>54</v>
      </c>
    </row>
    <row r="51" spans="1:14" x14ac:dyDescent="0.3">
      <c r="A51">
        <v>49</v>
      </c>
      <c r="B51">
        <v>22159</v>
      </c>
      <c r="J51">
        <v>64</v>
      </c>
      <c r="K51">
        <v>42924</v>
      </c>
      <c r="L51">
        <v>588</v>
      </c>
      <c r="M51">
        <v>1729</v>
      </c>
      <c r="N51">
        <v>54</v>
      </c>
    </row>
    <row r="52" spans="1:14" x14ac:dyDescent="0.3">
      <c r="A52">
        <v>50</v>
      </c>
      <c r="B52">
        <v>20335</v>
      </c>
      <c r="J52">
        <v>65</v>
      </c>
      <c r="K52">
        <v>39809</v>
      </c>
      <c r="L52">
        <v>821</v>
      </c>
      <c r="M52">
        <v>2297</v>
      </c>
      <c r="N52">
        <v>55</v>
      </c>
    </row>
    <row r="53" spans="1:14" x14ac:dyDescent="0.3">
      <c r="A53">
        <v>51</v>
      </c>
      <c r="B53">
        <v>18933</v>
      </c>
      <c r="J53">
        <v>66</v>
      </c>
      <c r="K53">
        <v>37199</v>
      </c>
      <c r="L53">
        <v>1053</v>
      </c>
      <c r="M53">
        <v>3485</v>
      </c>
      <c r="N53">
        <v>54</v>
      </c>
    </row>
    <row r="54" spans="1:14" x14ac:dyDescent="0.3">
      <c r="A54">
        <v>52</v>
      </c>
      <c r="B54">
        <v>17567</v>
      </c>
      <c r="J54">
        <v>67</v>
      </c>
      <c r="K54">
        <v>34898</v>
      </c>
      <c r="L54">
        <v>1614</v>
      </c>
      <c r="M54">
        <v>4166</v>
      </c>
      <c r="N54">
        <v>60</v>
      </c>
    </row>
    <row r="55" spans="1:14" x14ac:dyDescent="0.3">
      <c r="A55">
        <v>53</v>
      </c>
      <c r="B55">
        <v>16116</v>
      </c>
      <c r="J55">
        <v>68</v>
      </c>
      <c r="K55">
        <v>32368</v>
      </c>
      <c r="L55">
        <v>1835</v>
      </c>
      <c r="M55">
        <v>4760</v>
      </c>
      <c r="N55">
        <v>87</v>
      </c>
    </row>
    <row r="56" spans="1:14" x14ac:dyDescent="0.3">
      <c r="A56">
        <v>54</v>
      </c>
      <c r="B56">
        <v>14859</v>
      </c>
      <c r="J56">
        <v>69</v>
      </c>
      <c r="K56">
        <v>29864</v>
      </c>
      <c r="L56">
        <v>2263</v>
      </c>
      <c r="M56">
        <v>5271</v>
      </c>
      <c r="N56">
        <v>91</v>
      </c>
    </row>
    <row r="57" spans="1:14" x14ac:dyDescent="0.3">
      <c r="A57">
        <v>55</v>
      </c>
      <c r="B57">
        <v>13569</v>
      </c>
      <c r="J57">
        <v>70</v>
      </c>
      <c r="K57">
        <v>27402</v>
      </c>
      <c r="L57">
        <v>2706</v>
      </c>
      <c r="M57">
        <v>5707</v>
      </c>
      <c r="N57">
        <v>108</v>
      </c>
    </row>
    <row r="58" spans="1:14" x14ac:dyDescent="0.3">
      <c r="A58">
        <v>56</v>
      </c>
      <c r="B58">
        <v>12124</v>
      </c>
      <c r="J58">
        <v>71</v>
      </c>
      <c r="K58">
        <v>25230</v>
      </c>
      <c r="L58">
        <v>3296</v>
      </c>
      <c r="M58">
        <v>6134</v>
      </c>
      <c r="N58">
        <v>108</v>
      </c>
    </row>
    <row r="59" spans="1:14" x14ac:dyDescent="0.3">
      <c r="A59">
        <v>57</v>
      </c>
      <c r="B59">
        <v>10783</v>
      </c>
      <c r="J59">
        <v>72</v>
      </c>
      <c r="K59">
        <v>23702</v>
      </c>
      <c r="L59">
        <v>3916</v>
      </c>
      <c r="M59">
        <v>6603</v>
      </c>
      <c r="N59">
        <v>233</v>
      </c>
    </row>
    <row r="60" spans="1:14" x14ac:dyDescent="0.3">
      <c r="A60">
        <v>58</v>
      </c>
      <c r="B60">
        <v>9906</v>
      </c>
      <c r="J60">
        <v>73</v>
      </c>
      <c r="K60">
        <v>22159</v>
      </c>
      <c r="L60">
        <v>5061</v>
      </c>
      <c r="M60">
        <v>6877</v>
      </c>
      <c r="N60">
        <v>319</v>
      </c>
    </row>
    <row r="61" spans="1:14" x14ac:dyDescent="0.3">
      <c r="A61">
        <v>59</v>
      </c>
      <c r="B61">
        <v>9030</v>
      </c>
      <c r="J61">
        <v>74</v>
      </c>
      <c r="K61">
        <v>20335</v>
      </c>
      <c r="L61">
        <v>6387</v>
      </c>
      <c r="M61">
        <v>7165</v>
      </c>
      <c r="N61">
        <v>468</v>
      </c>
    </row>
    <row r="62" spans="1:14" x14ac:dyDescent="0.3">
      <c r="A62">
        <v>60</v>
      </c>
      <c r="B62">
        <v>8106</v>
      </c>
      <c r="J62">
        <v>75</v>
      </c>
      <c r="K62">
        <v>18933</v>
      </c>
      <c r="L62">
        <v>8087</v>
      </c>
      <c r="M62">
        <v>7177</v>
      </c>
      <c r="N62">
        <v>607</v>
      </c>
    </row>
    <row r="63" spans="1:14" x14ac:dyDescent="0.3">
      <c r="A63">
        <v>61</v>
      </c>
      <c r="B63">
        <v>7372</v>
      </c>
      <c r="J63">
        <v>76</v>
      </c>
      <c r="K63">
        <v>17567</v>
      </c>
      <c r="L63">
        <v>8514</v>
      </c>
      <c r="M63">
        <v>7165</v>
      </c>
      <c r="N63">
        <v>904</v>
      </c>
    </row>
    <row r="64" spans="1:14" x14ac:dyDescent="0.3">
      <c r="A64">
        <v>62</v>
      </c>
      <c r="B64">
        <v>6731</v>
      </c>
      <c r="F64"/>
      <c r="J64">
        <v>77</v>
      </c>
      <c r="K64">
        <v>16116</v>
      </c>
      <c r="L64">
        <v>10590</v>
      </c>
      <c r="M64">
        <v>7356</v>
      </c>
      <c r="N64">
        <v>1177</v>
      </c>
    </row>
    <row r="65" spans="1:14" x14ac:dyDescent="0.3">
      <c r="A65">
        <v>63</v>
      </c>
      <c r="B65">
        <v>6189</v>
      </c>
      <c r="J65">
        <v>78</v>
      </c>
      <c r="K65">
        <v>14859</v>
      </c>
      <c r="L65">
        <v>12839</v>
      </c>
      <c r="M65">
        <v>7292</v>
      </c>
      <c r="N65">
        <v>1555</v>
      </c>
    </row>
    <row r="66" spans="1:14" x14ac:dyDescent="0.3">
      <c r="A66">
        <v>64</v>
      </c>
      <c r="B66">
        <v>5799</v>
      </c>
      <c r="H66" s="1"/>
      <c r="J66">
        <v>79</v>
      </c>
      <c r="K66">
        <v>13569</v>
      </c>
      <c r="L66">
        <v>15134</v>
      </c>
      <c r="M66">
        <v>7193</v>
      </c>
      <c r="N66">
        <v>2056</v>
      </c>
    </row>
    <row r="67" spans="1:14" x14ac:dyDescent="0.3">
      <c r="A67">
        <v>65</v>
      </c>
      <c r="B67">
        <v>5410</v>
      </c>
      <c r="H67" s="1"/>
      <c r="J67">
        <v>80</v>
      </c>
      <c r="K67">
        <v>12124</v>
      </c>
      <c r="L67">
        <v>18458</v>
      </c>
      <c r="M67">
        <v>7297</v>
      </c>
      <c r="N67">
        <v>2567</v>
      </c>
    </row>
    <row r="68" spans="1:14" x14ac:dyDescent="0.3">
      <c r="A68">
        <v>66</v>
      </c>
      <c r="B68" s="2">
        <v>5030</v>
      </c>
      <c r="H68" s="1"/>
      <c r="J68">
        <v>81</v>
      </c>
      <c r="K68">
        <v>10783</v>
      </c>
      <c r="L68">
        <v>21680</v>
      </c>
      <c r="M68">
        <v>7253</v>
      </c>
      <c r="N68">
        <v>2964</v>
      </c>
    </row>
    <row r="69" spans="1:14" x14ac:dyDescent="0.3">
      <c r="A69">
        <v>67</v>
      </c>
      <c r="B69">
        <v>4603</v>
      </c>
      <c r="H69" s="1"/>
      <c r="J69">
        <v>82</v>
      </c>
      <c r="K69">
        <v>9906</v>
      </c>
      <c r="L69">
        <v>23073</v>
      </c>
      <c r="M69">
        <v>6754</v>
      </c>
      <c r="N69">
        <v>3385</v>
      </c>
    </row>
    <row r="70" spans="1:14" x14ac:dyDescent="0.3">
      <c r="A70">
        <v>68</v>
      </c>
      <c r="B70">
        <v>4310</v>
      </c>
      <c r="H70" s="1"/>
      <c r="J70">
        <v>83</v>
      </c>
      <c r="K70">
        <v>9030</v>
      </c>
      <c r="L70">
        <v>26254</v>
      </c>
      <c r="M70">
        <v>6696</v>
      </c>
      <c r="N70">
        <v>5716</v>
      </c>
    </row>
    <row r="71" spans="1:14" x14ac:dyDescent="0.3">
      <c r="A71">
        <v>69</v>
      </c>
      <c r="B71">
        <v>3881</v>
      </c>
      <c r="H71" s="1"/>
      <c r="J71">
        <v>84</v>
      </c>
      <c r="K71">
        <v>8106</v>
      </c>
      <c r="L71">
        <v>28710</v>
      </c>
      <c r="M71">
        <v>6375</v>
      </c>
      <c r="N71">
        <v>8052</v>
      </c>
    </row>
    <row r="72" spans="1:14" x14ac:dyDescent="0.3">
      <c r="A72">
        <v>70</v>
      </c>
      <c r="B72">
        <v>3600</v>
      </c>
      <c r="H72" s="1"/>
      <c r="J72">
        <v>85</v>
      </c>
      <c r="K72">
        <v>7372</v>
      </c>
      <c r="L72">
        <v>33190</v>
      </c>
      <c r="M72">
        <v>6524</v>
      </c>
      <c r="N72">
        <v>11930</v>
      </c>
    </row>
    <row r="73" spans="1:14" x14ac:dyDescent="0.3">
      <c r="A73">
        <v>71</v>
      </c>
      <c r="B73" s="2">
        <v>3236</v>
      </c>
      <c r="H73" s="1"/>
      <c r="J73">
        <v>86</v>
      </c>
      <c r="K73">
        <v>6731</v>
      </c>
      <c r="L73">
        <v>38549</v>
      </c>
      <c r="M73">
        <v>5938</v>
      </c>
      <c r="N73">
        <v>17205</v>
      </c>
    </row>
    <row r="74" spans="1:14" x14ac:dyDescent="0.3">
      <c r="A74">
        <v>72</v>
      </c>
      <c r="B74">
        <v>2967</v>
      </c>
      <c r="H74" s="1"/>
      <c r="J74">
        <v>87</v>
      </c>
      <c r="K74">
        <v>6189</v>
      </c>
      <c r="L74">
        <v>43624</v>
      </c>
      <c r="M74">
        <v>5786</v>
      </c>
      <c r="N74">
        <v>25006</v>
      </c>
    </row>
    <row r="75" spans="1:14" x14ac:dyDescent="0.3">
      <c r="A75">
        <v>73</v>
      </c>
      <c r="B75">
        <v>2764</v>
      </c>
      <c r="H75" s="1"/>
      <c r="J75">
        <v>88</v>
      </c>
      <c r="K75">
        <v>5799</v>
      </c>
      <c r="L75">
        <v>46638</v>
      </c>
      <c r="M75">
        <v>5620</v>
      </c>
      <c r="N75">
        <v>32681</v>
      </c>
    </row>
    <row r="76" spans="1:14" x14ac:dyDescent="0.3">
      <c r="A76">
        <v>74</v>
      </c>
      <c r="B76">
        <v>2640</v>
      </c>
      <c r="H76" s="1"/>
      <c r="J76">
        <v>89</v>
      </c>
      <c r="K76">
        <v>5410</v>
      </c>
      <c r="L76">
        <v>50418</v>
      </c>
      <c r="M76">
        <v>5334</v>
      </c>
      <c r="N76">
        <v>43112</v>
      </c>
    </row>
    <row r="77" spans="1:14" x14ac:dyDescent="0.3">
      <c r="A77">
        <v>75</v>
      </c>
      <c r="B77" s="2">
        <v>2393</v>
      </c>
      <c r="H77" s="1"/>
      <c r="J77">
        <v>90</v>
      </c>
      <c r="K77" s="2">
        <v>5030</v>
      </c>
      <c r="L77" s="2">
        <v>54030</v>
      </c>
      <c r="M77">
        <v>5181</v>
      </c>
      <c r="N77">
        <v>51633</v>
      </c>
    </row>
    <row r="78" spans="1:14" x14ac:dyDescent="0.3">
      <c r="A78">
        <v>76</v>
      </c>
      <c r="B78" s="2">
        <v>2262</v>
      </c>
      <c r="H78" s="1"/>
      <c r="J78">
        <v>91</v>
      </c>
      <c r="K78">
        <v>4603</v>
      </c>
      <c r="L78">
        <v>57521</v>
      </c>
      <c r="M78">
        <v>4862</v>
      </c>
      <c r="N78">
        <v>64475</v>
      </c>
    </row>
    <row r="79" spans="1:14" x14ac:dyDescent="0.3">
      <c r="A79">
        <v>77</v>
      </c>
      <c r="B79" s="2">
        <v>2081</v>
      </c>
      <c r="H79" s="1"/>
      <c r="J79">
        <v>92</v>
      </c>
      <c r="K79">
        <v>4310</v>
      </c>
      <c r="L79">
        <v>62013</v>
      </c>
      <c r="M79">
        <v>4665</v>
      </c>
      <c r="N79">
        <v>80225</v>
      </c>
    </row>
    <row r="80" spans="1:14" x14ac:dyDescent="0.3">
      <c r="A80">
        <v>78</v>
      </c>
      <c r="B80" s="2">
        <v>2012</v>
      </c>
      <c r="H80" s="1"/>
      <c r="J80">
        <v>93</v>
      </c>
      <c r="K80">
        <v>3881</v>
      </c>
      <c r="L80">
        <v>66414</v>
      </c>
      <c r="M80">
        <v>4523</v>
      </c>
      <c r="N80">
        <v>99327</v>
      </c>
    </row>
    <row r="81" spans="1:14" x14ac:dyDescent="0.3">
      <c r="A81">
        <v>79</v>
      </c>
      <c r="B81" s="2">
        <v>1969</v>
      </c>
      <c r="H81" s="1"/>
      <c r="J81">
        <v>94</v>
      </c>
      <c r="K81">
        <v>3600</v>
      </c>
      <c r="L81">
        <v>70065</v>
      </c>
      <c r="M81">
        <v>4398</v>
      </c>
      <c r="N81">
        <v>118560</v>
      </c>
    </row>
    <row r="82" spans="1:14" x14ac:dyDescent="0.3">
      <c r="A82">
        <v>80</v>
      </c>
      <c r="B82" s="2">
        <v>1973</v>
      </c>
      <c r="H82" s="1"/>
      <c r="J82">
        <v>95</v>
      </c>
      <c r="K82" s="2">
        <v>3236</v>
      </c>
      <c r="L82">
        <v>73880</v>
      </c>
      <c r="M82">
        <v>4275</v>
      </c>
      <c r="N82">
        <v>137600</v>
      </c>
    </row>
    <row r="83" spans="1:14" x14ac:dyDescent="0.3">
      <c r="B83" s="2">
        <v>1921</v>
      </c>
      <c r="H83" s="1"/>
      <c r="J83">
        <v>96</v>
      </c>
      <c r="K83">
        <v>2967</v>
      </c>
      <c r="L83">
        <v>75528</v>
      </c>
      <c r="M83">
        <v>4216</v>
      </c>
      <c r="N83">
        <v>154952</v>
      </c>
    </row>
    <row r="84" spans="1:14" x14ac:dyDescent="0.3">
      <c r="H84" s="1"/>
      <c r="J84">
        <v>97</v>
      </c>
      <c r="K84">
        <v>2764</v>
      </c>
      <c r="L84">
        <v>77635</v>
      </c>
      <c r="M84">
        <v>4155</v>
      </c>
      <c r="N84">
        <v>177275</v>
      </c>
    </row>
    <row r="85" spans="1:14" x14ac:dyDescent="0.3">
      <c r="H85" s="1"/>
      <c r="J85">
        <v>98</v>
      </c>
      <c r="K85">
        <v>2640</v>
      </c>
      <c r="L85">
        <v>80572</v>
      </c>
      <c r="M85">
        <v>3979</v>
      </c>
      <c r="N85">
        <v>202803</v>
      </c>
    </row>
    <row r="86" spans="1:14" x14ac:dyDescent="0.3">
      <c r="H86" s="1"/>
      <c r="J86">
        <v>99</v>
      </c>
      <c r="K86">
        <v>2393</v>
      </c>
      <c r="L86">
        <v>83049</v>
      </c>
      <c r="M86">
        <v>3867</v>
      </c>
      <c r="N86">
        <v>230440</v>
      </c>
    </row>
    <row r="87" spans="1:14" x14ac:dyDescent="0.3">
      <c r="J87">
        <v>100</v>
      </c>
      <c r="K87">
        <v>2376</v>
      </c>
      <c r="L87">
        <v>83049</v>
      </c>
      <c r="M87">
        <v>3867</v>
      </c>
      <c r="N87">
        <v>230267</v>
      </c>
    </row>
    <row r="88" spans="1:14" x14ac:dyDescent="0.3">
      <c r="K88">
        <v>2423</v>
      </c>
      <c r="L88">
        <v>85388</v>
      </c>
      <c r="M88">
        <v>3867</v>
      </c>
      <c r="N88">
        <v>242201</v>
      </c>
    </row>
  </sheetData>
  <sortState xmlns:xlrd2="http://schemas.microsoft.com/office/spreadsheetml/2017/richdata2" ref="A85:B89">
    <sortCondition descending="1" ref="A85:A8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F04E-475E-488D-9096-2B7CDE045CA4}">
  <dimension ref="A1:S93"/>
  <sheetViews>
    <sheetView workbookViewId="0">
      <selection activeCell="E2" sqref="E2"/>
    </sheetView>
  </sheetViews>
  <sheetFormatPr defaultRowHeight="14.4" x14ac:dyDescent="0.3"/>
  <cols>
    <col min="2" max="2" width="9.6640625" bestFit="1" customWidth="1"/>
    <col min="3" max="3" width="16" bestFit="1" customWidth="1"/>
    <col min="4" max="4" width="11.44140625" bestFit="1" customWidth="1"/>
    <col min="11" max="11" width="9.6640625" bestFit="1" customWidth="1"/>
  </cols>
  <sheetData>
    <row r="1" spans="1:7" x14ac:dyDescent="0.3">
      <c r="C1" t="s">
        <v>2</v>
      </c>
      <c r="D1" t="s">
        <v>1</v>
      </c>
    </row>
    <row r="2" spans="1:7" x14ac:dyDescent="0.3">
      <c r="A2">
        <v>60</v>
      </c>
      <c r="B2" s="1">
        <v>43908</v>
      </c>
      <c r="C2">
        <v>69601</v>
      </c>
      <c r="D2">
        <v>80894</v>
      </c>
      <c r="E2">
        <v>3237</v>
      </c>
      <c r="G2">
        <f>D2-C2-E2</f>
        <v>8056</v>
      </c>
    </row>
    <row r="3" spans="1:7" x14ac:dyDescent="0.3">
      <c r="A3">
        <v>59</v>
      </c>
      <c r="B3" s="1">
        <v>43907</v>
      </c>
      <c r="C3">
        <v>68679</v>
      </c>
      <c r="D3">
        <v>80881</v>
      </c>
      <c r="E3">
        <v>3226</v>
      </c>
      <c r="G3">
        <f t="shared" ref="G3:G58" si="0">D3-C3-E3</f>
        <v>8976</v>
      </c>
    </row>
    <row r="4" spans="1:7" x14ac:dyDescent="0.3">
      <c r="A4">
        <v>58</v>
      </c>
      <c r="B4" s="1">
        <v>43906</v>
      </c>
      <c r="C4">
        <v>67749</v>
      </c>
      <c r="D4">
        <v>80860</v>
      </c>
      <c r="E4">
        <v>3213</v>
      </c>
      <c r="G4">
        <f t="shared" si="0"/>
        <v>9898</v>
      </c>
    </row>
    <row r="5" spans="1:7" x14ac:dyDescent="0.3">
      <c r="A5">
        <v>57</v>
      </c>
      <c r="B5" s="1">
        <v>43905</v>
      </c>
      <c r="C5">
        <v>66911</v>
      </c>
      <c r="D5">
        <v>80844</v>
      </c>
      <c r="E5">
        <v>3199</v>
      </c>
      <c r="G5">
        <f t="shared" si="0"/>
        <v>10734</v>
      </c>
    </row>
    <row r="6" spans="1:7" x14ac:dyDescent="0.3">
      <c r="A6">
        <v>56</v>
      </c>
      <c r="B6" s="1">
        <v>43904</v>
      </c>
      <c r="C6">
        <v>65541</v>
      </c>
      <c r="D6">
        <v>80824</v>
      </c>
      <c r="E6">
        <v>3189</v>
      </c>
      <c r="G6">
        <f t="shared" si="0"/>
        <v>12094</v>
      </c>
    </row>
    <row r="7" spans="1:7" x14ac:dyDescent="0.3">
      <c r="A7">
        <v>55</v>
      </c>
      <c r="B7" s="1">
        <v>43903</v>
      </c>
      <c r="C7">
        <v>64111</v>
      </c>
      <c r="D7">
        <v>80813</v>
      </c>
      <c r="E7">
        <v>3176</v>
      </c>
      <c r="G7">
        <f t="shared" si="0"/>
        <v>13526</v>
      </c>
    </row>
    <row r="8" spans="1:7" x14ac:dyDescent="0.3">
      <c r="A8">
        <v>54</v>
      </c>
      <c r="B8" s="1">
        <v>43902</v>
      </c>
      <c r="C8">
        <v>62793</v>
      </c>
      <c r="D8">
        <v>80793</v>
      </c>
      <c r="E8">
        <v>3169</v>
      </c>
      <c r="G8">
        <f t="shared" si="0"/>
        <v>14831</v>
      </c>
    </row>
    <row r="9" spans="1:7" x14ac:dyDescent="0.3">
      <c r="A9">
        <v>53</v>
      </c>
      <c r="B9" s="1">
        <v>43901</v>
      </c>
      <c r="C9">
        <v>61475</v>
      </c>
      <c r="D9">
        <v>80778</v>
      </c>
      <c r="E9">
        <v>3158</v>
      </c>
      <c r="G9">
        <f t="shared" si="0"/>
        <v>16145</v>
      </c>
    </row>
    <row r="10" spans="1:7" x14ac:dyDescent="0.3">
      <c r="A10">
        <v>52</v>
      </c>
      <c r="B10" s="1">
        <v>43900</v>
      </c>
      <c r="C10">
        <v>59897</v>
      </c>
      <c r="D10">
        <v>80754</v>
      </c>
      <c r="E10">
        <v>3136</v>
      </c>
      <c r="G10">
        <f t="shared" si="0"/>
        <v>17721</v>
      </c>
    </row>
    <row r="11" spans="1:7" x14ac:dyDescent="0.3">
      <c r="A11">
        <v>51</v>
      </c>
      <c r="B11" s="1">
        <v>43899</v>
      </c>
      <c r="C11">
        <v>58600</v>
      </c>
      <c r="D11">
        <v>80735</v>
      </c>
      <c r="E11">
        <v>3119</v>
      </c>
      <c r="G11">
        <f t="shared" si="0"/>
        <v>19016</v>
      </c>
    </row>
    <row r="12" spans="1:7" x14ac:dyDescent="0.3">
      <c r="A12">
        <v>50</v>
      </c>
      <c r="B12" s="1">
        <v>43898</v>
      </c>
      <c r="C12">
        <v>57065</v>
      </c>
      <c r="D12">
        <v>80695</v>
      </c>
      <c r="E12">
        <v>3097</v>
      </c>
      <c r="G12">
        <f t="shared" si="0"/>
        <v>20533</v>
      </c>
    </row>
    <row r="13" spans="1:7" x14ac:dyDescent="0.3">
      <c r="A13">
        <v>49</v>
      </c>
      <c r="B13" s="1">
        <v>43897</v>
      </c>
      <c r="C13">
        <v>55404</v>
      </c>
      <c r="D13">
        <v>80651</v>
      </c>
      <c r="E13">
        <v>3070</v>
      </c>
      <c r="G13">
        <f t="shared" si="0"/>
        <v>22177</v>
      </c>
    </row>
    <row r="14" spans="1:7" x14ac:dyDescent="0.3">
      <c r="A14">
        <v>48</v>
      </c>
      <c r="B14" s="1">
        <v>43896</v>
      </c>
      <c r="C14">
        <v>53726</v>
      </c>
      <c r="D14">
        <v>80552</v>
      </c>
      <c r="E14">
        <v>3042</v>
      </c>
      <c r="G14">
        <f t="shared" si="0"/>
        <v>23784</v>
      </c>
    </row>
    <row r="15" spans="1:7" x14ac:dyDescent="0.3">
      <c r="A15">
        <v>47</v>
      </c>
      <c r="B15" s="1">
        <v>43895</v>
      </c>
      <c r="C15">
        <v>52045</v>
      </c>
      <c r="D15">
        <v>80409</v>
      </c>
      <c r="E15">
        <v>3012</v>
      </c>
      <c r="G15">
        <f t="shared" si="0"/>
        <v>25352</v>
      </c>
    </row>
    <row r="16" spans="1:7" x14ac:dyDescent="0.3">
      <c r="A16">
        <v>46</v>
      </c>
      <c r="B16" s="1">
        <v>43894</v>
      </c>
      <c r="C16">
        <v>49856</v>
      </c>
      <c r="D16">
        <v>80270</v>
      </c>
      <c r="E16">
        <v>2981</v>
      </c>
      <c r="G16">
        <f t="shared" si="0"/>
        <v>27433</v>
      </c>
    </row>
    <row r="17" spans="1:7" x14ac:dyDescent="0.3">
      <c r="A17">
        <v>45</v>
      </c>
      <c r="B17" s="1">
        <v>43893</v>
      </c>
      <c r="C17">
        <v>47204</v>
      </c>
      <c r="D17">
        <v>80151</v>
      </c>
      <c r="E17">
        <v>2943</v>
      </c>
      <c r="G17">
        <f t="shared" si="0"/>
        <v>30004</v>
      </c>
    </row>
    <row r="18" spans="1:7" x14ac:dyDescent="0.3">
      <c r="A18">
        <v>44</v>
      </c>
      <c r="B18" s="1">
        <v>43892</v>
      </c>
      <c r="C18">
        <v>44462</v>
      </c>
      <c r="D18">
        <v>80026</v>
      </c>
      <c r="E18">
        <v>2912</v>
      </c>
      <c r="G18">
        <f t="shared" si="0"/>
        <v>32652</v>
      </c>
    </row>
    <row r="19" spans="1:7" x14ac:dyDescent="0.3">
      <c r="A19">
        <v>43</v>
      </c>
      <c r="B19" s="1">
        <v>43891</v>
      </c>
      <c r="C19">
        <v>41825</v>
      </c>
      <c r="D19">
        <v>79824</v>
      </c>
      <c r="E19">
        <v>2870</v>
      </c>
      <c r="G19">
        <f t="shared" si="0"/>
        <v>35129</v>
      </c>
    </row>
    <row r="20" spans="1:7" x14ac:dyDescent="0.3">
      <c r="A20">
        <v>42</v>
      </c>
      <c r="B20" s="1">
        <v>43890</v>
      </c>
      <c r="C20">
        <v>39002</v>
      </c>
      <c r="D20">
        <v>79251</v>
      </c>
      <c r="E20">
        <v>2835</v>
      </c>
      <c r="G20">
        <f t="shared" si="0"/>
        <v>37414</v>
      </c>
    </row>
    <row r="21" spans="1:7" x14ac:dyDescent="0.3">
      <c r="A21">
        <v>41</v>
      </c>
      <c r="B21" s="1">
        <v>43889</v>
      </c>
      <c r="C21">
        <v>36117</v>
      </c>
      <c r="D21">
        <v>78824</v>
      </c>
      <c r="E21">
        <v>2788</v>
      </c>
      <c r="G21">
        <f t="shared" si="0"/>
        <v>39919</v>
      </c>
    </row>
    <row r="22" spans="1:7" x14ac:dyDescent="0.3">
      <c r="A22">
        <v>40</v>
      </c>
      <c r="B22" s="1">
        <v>43888</v>
      </c>
      <c r="C22">
        <v>32495</v>
      </c>
      <c r="D22">
        <v>78497</v>
      </c>
      <c r="E22">
        <v>2744</v>
      </c>
      <c r="G22">
        <f t="shared" si="0"/>
        <v>43258</v>
      </c>
    </row>
    <row r="23" spans="1:7" x14ac:dyDescent="0.3">
      <c r="A23">
        <v>39</v>
      </c>
      <c r="B23" s="1">
        <v>43887</v>
      </c>
      <c r="C23">
        <v>29745</v>
      </c>
      <c r="D23">
        <v>78064</v>
      </c>
      <c r="E23">
        <v>2715</v>
      </c>
      <c r="G23">
        <f t="shared" si="0"/>
        <v>45604</v>
      </c>
    </row>
    <row r="24" spans="1:7" x14ac:dyDescent="0.3">
      <c r="A24">
        <v>38</v>
      </c>
      <c r="B24" s="1">
        <v>43886</v>
      </c>
      <c r="C24">
        <v>27323</v>
      </c>
      <c r="D24">
        <v>77658</v>
      </c>
      <c r="E24">
        <v>2663</v>
      </c>
      <c r="G24">
        <f t="shared" si="0"/>
        <v>47672</v>
      </c>
    </row>
    <row r="25" spans="1:7" x14ac:dyDescent="0.3">
      <c r="A25">
        <v>37</v>
      </c>
      <c r="B25" s="1">
        <v>43885</v>
      </c>
      <c r="C25">
        <v>24734</v>
      </c>
      <c r="D25">
        <v>77150</v>
      </c>
      <c r="E25">
        <v>2592</v>
      </c>
      <c r="G25">
        <f t="shared" si="0"/>
        <v>49824</v>
      </c>
    </row>
    <row r="26" spans="1:7" x14ac:dyDescent="0.3">
      <c r="A26">
        <v>36</v>
      </c>
      <c r="B26" s="1">
        <v>43884</v>
      </c>
      <c r="C26">
        <v>22888</v>
      </c>
      <c r="D26">
        <v>76936</v>
      </c>
      <c r="E26">
        <v>2442</v>
      </c>
      <c r="G26">
        <f t="shared" si="0"/>
        <v>51606</v>
      </c>
    </row>
    <row r="27" spans="1:7" x14ac:dyDescent="0.3">
      <c r="A27">
        <v>35</v>
      </c>
      <c r="B27" s="1">
        <v>43883</v>
      </c>
      <c r="C27">
        <v>20659</v>
      </c>
      <c r="D27">
        <v>76288</v>
      </c>
      <c r="E27">
        <v>2345</v>
      </c>
      <c r="G27">
        <f t="shared" si="0"/>
        <v>53284</v>
      </c>
    </row>
    <row r="28" spans="1:7" x14ac:dyDescent="0.3">
      <c r="A28">
        <v>34</v>
      </c>
      <c r="B28" s="1">
        <v>43882</v>
      </c>
      <c r="C28">
        <v>18266</v>
      </c>
      <c r="D28">
        <v>75891</v>
      </c>
      <c r="E28">
        <v>2236</v>
      </c>
      <c r="G28">
        <f t="shared" si="0"/>
        <v>55389</v>
      </c>
    </row>
    <row r="29" spans="1:7" x14ac:dyDescent="0.3">
      <c r="A29">
        <v>33</v>
      </c>
      <c r="B29" s="1">
        <v>43881</v>
      </c>
      <c r="C29">
        <v>16157</v>
      </c>
      <c r="D29">
        <v>75002</v>
      </c>
      <c r="E29">
        <v>2118</v>
      </c>
      <c r="G29">
        <f t="shared" si="0"/>
        <v>56727</v>
      </c>
    </row>
    <row r="30" spans="1:7" x14ac:dyDescent="0.3">
      <c r="A30">
        <v>32</v>
      </c>
      <c r="B30" s="1">
        <v>43880</v>
      </c>
      <c r="C30">
        <v>14376</v>
      </c>
      <c r="D30">
        <v>74185</v>
      </c>
      <c r="E30">
        <v>2004</v>
      </c>
      <c r="G30">
        <f t="shared" si="0"/>
        <v>57805</v>
      </c>
    </row>
    <row r="31" spans="1:7" x14ac:dyDescent="0.3">
      <c r="A31">
        <v>31</v>
      </c>
      <c r="B31" s="1">
        <v>43879</v>
      </c>
      <c r="C31">
        <v>12552</v>
      </c>
      <c r="D31">
        <v>72436</v>
      </c>
      <c r="E31">
        <v>1868</v>
      </c>
      <c r="G31">
        <f t="shared" si="0"/>
        <v>58016</v>
      </c>
    </row>
    <row r="32" spans="1:7" x14ac:dyDescent="0.3">
      <c r="A32">
        <v>30</v>
      </c>
      <c r="B32" s="1">
        <v>43878</v>
      </c>
      <c r="C32">
        <v>10844</v>
      </c>
      <c r="D32">
        <v>70548</v>
      </c>
      <c r="E32">
        <v>1770</v>
      </c>
      <c r="G32">
        <f t="shared" si="0"/>
        <v>57934</v>
      </c>
    </row>
    <row r="33" spans="1:19" x14ac:dyDescent="0.3">
      <c r="A33">
        <v>29</v>
      </c>
      <c r="B33" s="1">
        <v>43877</v>
      </c>
      <c r="C33">
        <v>9419</v>
      </c>
      <c r="D33">
        <v>68500</v>
      </c>
      <c r="E33">
        <v>1665</v>
      </c>
      <c r="G33">
        <f t="shared" si="0"/>
        <v>57416</v>
      </c>
    </row>
    <row r="34" spans="1:19" x14ac:dyDescent="0.3">
      <c r="A34">
        <v>28</v>
      </c>
      <c r="B34" s="1">
        <v>43876</v>
      </c>
      <c r="C34">
        <v>8096</v>
      </c>
      <c r="D34">
        <v>66492</v>
      </c>
      <c r="E34">
        <v>1523</v>
      </c>
      <c r="G34">
        <f t="shared" si="0"/>
        <v>56873</v>
      </c>
    </row>
    <row r="35" spans="1:19" x14ac:dyDescent="0.3">
      <c r="A35">
        <v>27</v>
      </c>
      <c r="B35" s="1">
        <v>43875</v>
      </c>
      <c r="C35">
        <v>6723</v>
      </c>
      <c r="D35">
        <v>63851</v>
      </c>
      <c r="E35">
        <v>1380</v>
      </c>
      <c r="G35">
        <f t="shared" si="0"/>
        <v>55748</v>
      </c>
    </row>
    <row r="36" spans="1:19" x14ac:dyDescent="0.3">
      <c r="A36">
        <v>26</v>
      </c>
      <c r="B36" s="1">
        <v>43874</v>
      </c>
      <c r="C36">
        <v>5911</v>
      </c>
      <c r="D36">
        <v>59804</v>
      </c>
      <c r="E36">
        <v>1367</v>
      </c>
      <c r="G36">
        <f t="shared" si="0"/>
        <v>52526</v>
      </c>
    </row>
    <row r="37" spans="1:19" x14ac:dyDescent="0.3">
      <c r="A37">
        <v>25</v>
      </c>
      <c r="B37" s="1">
        <v>43873</v>
      </c>
      <c r="C37">
        <v>4740</v>
      </c>
      <c r="D37">
        <v>44653</v>
      </c>
      <c r="E37">
        <v>1113</v>
      </c>
      <c r="G37">
        <f t="shared" si="0"/>
        <v>38800</v>
      </c>
      <c r="H37">
        <f t="shared" ref="H37:H61" si="1">L37-M37-N37</f>
        <v>28710</v>
      </c>
      <c r="J37">
        <v>25</v>
      </c>
      <c r="K37" s="1">
        <v>43908</v>
      </c>
      <c r="L37">
        <v>35713</v>
      </c>
      <c r="M37">
        <v>4025</v>
      </c>
      <c r="N37">
        <v>2978</v>
      </c>
    </row>
    <row r="38" spans="1:19" x14ac:dyDescent="0.3">
      <c r="A38">
        <v>24</v>
      </c>
      <c r="B38" s="1">
        <v>43872</v>
      </c>
      <c r="C38">
        <v>3996</v>
      </c>
      <c r="D38">
        <v>42638</v>
      </c>
      <c r="E38">
        <v>1016</v>
      </c>
      <c r="G38">
        <f t="shared" si="0"/>
        <v>37626</v>
      </c>
      <c r="H38">
        <f t="shared" si="1"/>
        <v>26254</v>
      </c>
      <c r="J38">
        <v>24</v>
      </c>
      <c r="K38" s="1">
        <v>43907</v>
      </c>
      <c r="L38">
        <v>31506</v>
      </c>
      <c r="M38">
        <v>2749</v>
      </c>
      <c r="N38">
        <v>2503</v>
      </c>
    </row>
    <row r="39" spans="1:19" x14ac:dyDescent="0.3">
      <c r="A39">
        <v>23</v>
      </c>
      <c r="B39" s="1">
        <v>43871</v>
      </c>
      <c r="C39">
        <v>3281</v>
      </c>
      <c r="D39">
        <v>40171</v>
      </c>
      <c r="E39">
        <v>908</v>
      </c>
      <c r="G39">
        <f t="shared" si="0"/>
        <v>35982</v>
      </c>
      <c r="H39">
        <f t="shared" si="1"/>
        <v>23073</v>
      </c>
      <c r="J39">
        <v>23</v>
      </c>
      <c r="K39" s="1">
        <v>43906</v>
      </c>
      <c r="L39">
        <v>27980</v>
      </c>
      <c r="M39">
        <v>2749</v>
      </c>
      <c r="N39">
        <v>2158</v>
      </c>
    </row>
    <row r="40" spans="1:19" x14ac:dyDescent="0.3">
      <c r="A40">
        <v>22</v>
      </c>
      <c r="B40" s="1">
        <v>43870</v>
      </c>
      <c r="C40">
        <v>2649</v>
      </c>
      <c r="D40">
        <v>37198</v>
      </c>
      <c r="E40">
        <v>811</v>
      </c>
      <c r="G40">
        <f t="shared" si="0"/>
        <v>33738</v>
      </c>
      <c r="H40">
        <f t="shared" si="1"/>
        <v>21680</v>
      </c>
      <c r="J40">
        <v>22</v>
      </c>
      <c r="K40" s="1">
        <v>43905</v>
      </c>
      <c r="L40">
        <v>24747</v>
      </c>
      <c r="M40">
        <v>1258</v>
      </c>
      <c r="N40">
        <v>1809</v>
      </c>
    </row>
    <row r="41" spans="1:19" x14ac:dyDescent="0.3">
      <c r="A41">
        <v>21</v>
      </c>
      <c r="B41" s="1">
        <v>43869</v>
      </c>
      <c r="C41">
        <v>2050</v>
      </c>
      <c r="D41">
        <v>34546</v>
      </c>
      <c r="E41">
        <v>722</v>
      </c>
      <c r="G41">
        <f t="shared" si="0"/>
        <v>31774</v>
      </c>
      <c r="H41">
        <f t="shared" si="1"/>
        <v>18458</v>
      </c>
      <c r="J41">
        <v>21</v>
      </c>
      <c r="K41" s="1">
        <v>43904</v>
      </c>
      <c r="L41">
        <v>21157</v>
      </c>
      <c r="M41">
        <v>1258</v>
      </c>
      <c r="N41">
        <v>1441</v>
      </c>
    </row>
    <row r="42" spans="1:19" x14ac:dyDescent="0.3">
      <c r="A42">
        <v>20</v>
      </c>
      <c r="B42" s="1">
        <v>43868</v>
      </c>
      <c r="C42">
        <v>1540</v>
      </c>
      <c r="D42">
        <v>31161</v>
      </c>
      <c r="E42">
        <v>636</v>
      </c>
      <c r="G42">
        <f t="shared" si="0"/>
        <v>28985</v>
      </c>
      <c r="H42">
        <f t="shared" si="1"/>
        <v>15134</v>
      </c>
      <c r="J42">
        <v>20</v>
      </c>
      <c r="K42" s="1">
        <v>43903</v>
      </c>
      <c r="L42">
        <v>17660</v>
      </c>
      <c r="M42">
        <v>1258</v>
      </c>
      <c r="N42">
        <v>1268</v>
      </c>
    </row>
    <row r="43" spans="1:19" x14ac:dyDescent="0.3">
      <c r="A43">
        <v>19</v>
      </c>
      <c r="B43" s="1">
        <v>43867</v>
      </c>
      <c r="C43">
        <v>1153</v>
      </c>
      <c r="D43">
        <v>28018</v>
      </c>
      <c r="E43">
        <v>563</v>
      </c>
      <c r="G43">
        <f t="shared" si="0"/>
        <v>26302</v>
      </c>
      <c r="H43">
        <f t="shared" si="1"/>
        <v>12839</v>
      </c>
      <c r="J43">
        <v>19</v>
      </c>
      <c r="K43" s="1">
        <v>43902</v>
      </c>
      <c r="L43">
        <v>15113</v>
      </c>
      <c r="M43">
        <v>1258</v>
      </c>
      <c r="N43">
        <v>1016</v>
      </c>
    </row>
    <row r="44" spans="1:19" x14ac:dyDescent="0.3">
      <c r="A44">
        <v>18</v>
      </c>
      <c r="B44" s="1">
        <v>43866</v>
      </c>
      <c r="C44">
        <v>892</v>
      </c>
      <c r="D44">
        <v>24324</v>
      </c>
      <c r="E44">
        <v>490</v>
      </c>
      <c r="G44">
        <f t="shared" si="0"/>
        <v>22942</v>
      </c>
      <c r="H44">
        <f t="shared" si="1"/>
        <v>10590</v>
      </c>
      <c r="J44">
        <v>18</v>
      </c>
      <c r="K44" s="1">
        <v>43901</v>
      </c>
      <c r="L44">
        <v>12462</v>
      </c>
      <c r="M44">
        <v>1045</v>
      </c>
      <c r="N44">
        <v>827</v>
      </c>
    </row>
    <row r="45" spans="1:19" x14ac:dyDescent="0.3">
      <c r="A45">
        <v>17</v>
      </c>
      <c r="B45" s="1">
        <v>43865</v>
      </c>
      <c r="C45">
        <v>632</v>
      </c>
      <c r="D45">
        <v>20438</v>
      </c>
      <c r="E45">
        <v>425</v>
      </c>
      <c r="G45">
        <f t="shared" si="0"/>
        <v>19381</v>
      </c>
      <c r="H45">
        <f t="shared" si="1"/>
        <v>8514</v>
      </c>
      <c r="I45">
        <f t="shared" ref="I45:I61" si="2">Q45-R45-S45</f>
        <v>7106</v>
      </c>
      <c r="J45">
        <v>17</v>
      </c>
      <c r="K45" s="1">
        <v>43900</v>
      </c>
      <c r="L45">
        <v>10149</v>
      </c>
      <c r="M45">
        <v>1004</v>
      </c>
      <c r="N45">
        <v>631</v>
      </c>
      <c r="P45">
        <v>17</v>
      </c>
      <c r="Q45">
        <v>7223</v>
      </c>
      <c r="S45">
        <v>117</v>
      </c>
    </row>
    <row r="46" spans="1:19" x14ac:dyDescent="0.3">
      <c r="A46">
        <v>16</v>
      </c>
      <c r="B46" s="1">
        <v>43864</v>
      </c>
      <c r="C46">
        <v>475</v>
      </c>
      <c r="D46">
        <v>17205</v>
      </c>
      <c r="E46">
        <v>361</v>
      </c>
      <c r="G46">
        <f t="shared" si="0"/>
        <v>16369</v>
      </c>
      <c r="H46">
        <f t="shared" si="1"/>
        <v>8087</v>
      </c>
      <c r="I46">
        <f t="shared" si="2"/>
        <v>5733</v>
      </c>
      <c r="J46">
        <v>16</v>
      </c>
      <c r="K46" s="1">
        <v>43899</v>
      </c>
      <c r="L46">
        <v>9172</v>
      </c>
      <c r="M46">
        <v>622</v>
      </c>
      <c r="N46">
        <v>463</v>
      </c>
      <c r="P46">
        <v>16</v>
      </c>
      <c r="Q46">
        <v>5837</v>
      </c>
      <c r="S46">
        <v>104</v>
      </c>
    </row>
    <row r="47" spans="1:19" x14ac:dyDescent="0.3">
      <c r="A47">
        <v>15</v>
      </c>
      <c r="B47" s="1">
        <v>43863</v>
      </c>
      <c r="C47">
        <v>328</v>
      </c>
      <c r="D47">
        <v>14380</v>
      </c>
      <c r="E47">
        <v>304</v>
      </c>
      <c r="G47">
        <f t="shared" si="0"/>
        <v>13748</v>
      </c>
      <c r="H47">
        <f t="shared" si="1"/>
        <v>6387</v>
      </c>
      <c r="I47">
        <f t="shared" si="2"/>
        <v>3402</v>
      </c>
      <c r="J47">
        <v>15</v>
      </c>
      <c r="K47" s="1">
        <v>43898</v>
      </c>
      <c r="L47">
        <v>7375</v>
      </c>
      <c r="M47">
        <v>622</v>
      </c>
      <c r="N47">
        <v>366</v>
      </c>
      <c r="P47">
        <v>15</v>
      </c>
      <c r="Q47">
        <v>3487</v>
      </c>
      <c r="S47">
        <v>85</v>
      </c>
    </row>
    <row r="48" spans="1:19" x14ac:dyDescent="0.3">
      <c r="A48">
        <v>14</v>
      </c>
      <c r="B48" s="1">
        <v>43862</v>
      </c>
      <c r="C48">
        <v>243</v>
      </c>
      <c r="D48">
        <v>11791</v>
      </c>
      <c r="E48">
        <v>259</v>
      </c>
      <c r="G48">
        <f t="shared" si="0"/>
        <v>11289</v>
      </c>
      <c r="H48">
        <f t="shared" si="1"/>
        <v>5061</v>
      </c>
      <c r="I48">
        <f t="shared" si="2"/>
        <v>2976</v>
      </c>
      <c r="J48">
        <v>14</v>
      </c>
      <c r="K48" s="1">
        <v>43897</v>
      </c>
      <c r="L48">
        <v>5883</v>
      </c>
      <c r="M48">
        <v>589</v>
      </c>
      <c r="N48">
        <v>233</v>
      </c>
      <c r="P48">
        <v>14</v>
      </c>
      <c r="Q48">
        <v>3037</v>
      </c>
      <c r="S48">
        <v>61</v>
      </c>
    </row>
    <row r="49" spans="1:19" x14ac:dyDescent="0.3">
      <c r="A49">
        <v>13</v>
      </c>
      <c r="B49" s="1">
        <v>43861</v>
      </c>
      <c r="C49">
        <v>171</v>
      </c>
      <c r="D49">
        <v>9692</v>
      </c>
      <c r="E49">
        <v>213</v>
      </c>
      <c r="G49">
        <f t="shared" si="0"/>
        <v>9308</v>
      </c>
      <c r="H49">
        <f t="shared" si="1"/>
        <v>3916</v>
      </c>
      <c r="I49">
        <f t="shared" si="2"/>
        <v>2579</v>
      </c>
      <c r="J49">
        <v>13</v>
      </c>
      <c r="K49" s="1">
        <v>43896</v>
      </c>
      <c r="L49">
        <v>4636</v>
      </c>
      <c r="M49">
        <v>523</v>
      </c>
      <c r="N49">
        <v>197</v>
      </c>
      <c r="P49">
        <v>13</v>
      </c>
      <c r="Q49">
        <v>2637</v>
      </c>
      <c r="S49">
        <v>58</v>
      </c>
    </row>
    <row r="50" spans="1:19" x14ac:dyDescent="0.3">
      <c r="A50">
        <v>12</v>
      </c>
      <c r="B50" s="1">
        <v>43860</v>
      </c>
      <c r="C50">
        <v>124</v>
      </c>
      <c r="D50">
        <v>7711</v>
      </c>
      <c r="E50">
        <v>170</v>
      </c>
      <c r="G50">
        <f t="shared" si="0"/>
        <v>7417</v>
      </c>
      <c r="H50">
        <f t="shared" si="1"/>
        <v>3296</v>
      </c>
      <c r="I50">
        <f t="shared" si="2"/>
        <v>2068</v>
      </c>
      <c r="J50">
        <v>12</v>
      </c>
      <c r="K50" s="1">
        <v>43895</v>
      </c>
      <c r="L50">
        <v>3858</v>
      </c>
      <c r="M50">
        <v>414</v>
      </c>
      <c r="N50">
        <v>148</v>
      </c>
      <c r="P50">
        <v>12</v>
      </c>
      <c r="Q50">
        <v>2117</v>
      </c>
      <c r="S50">
        <v>49</v>
      </c>
    </row>
    <row r="51" spans="1:19" x14ac:dyDescent="0.3">
      <c r="A51">
        <v>11</v>
      </c>
      <c r="B51" s="1">
        <v>43859</v>
      </c>
      <c r="C51">
        <v>103</v>
      </c>
      <c r="D51">
        <v>5974</v>
      </c>
      <c r="E51">
        <v>132</v>
      </c>
      <c r="G51">
        <f t="shared" si="0"/>
        <v>5739</v>
      </c>
      <c r="H51">
        <f t="shared" si="1"/>
        <v>2706</v>
      </c>
      <c r="I51">
        <f t="shared" si="2"/>
        <v>1567</v>
      </c>
      <c r="J51">
        <v>11</v>
      </c>
      <c r="K51" s="1">
        <v>43894</v>
      </c>
      <c r="L51">
        <v>3089</v>
      </c>
      <c r="M51">
        <v>276</v>
      </c>
      <c r="N51">
        <v>107</v>
      </c>
      <c r="P51">
        <v>11</v>
      </c>
      <c r="Q51">
        <v>1607</v>
      </c>
      <c r="S51">
        <v>40</v>
      </c>
    </row>
    <row r="52" spans="1:19" x14ac:dyDescent="0.3">
      <c r="A52">
        <v>10</v>
      </c>
      <c r="B52" s="1">
        <v>43858</v>
      </c>
      <c r="C52">
        <v>60</v>
      </c>
      <c r="D52">
        <v>4515</v>
      </c>
      <c r="E52">
        <v>106</v>
      </c>
      <c r="G52">
        <f t="shared" si="0"/>
        <v>4349</v>
      </c>
      <c r="H52">
        <f t="shared" si="1"/>
        <v>2263</v>
      </c>
      <c r="I52">
        <f t="shared" si="2"/>
        <v>1185</v>
      </c>
      <c r="J52">
        <v>10</v>
      </c>
      <c r="K52" s="1">
        <v>43893</v>
      </c>
      <c r="L52">
        <v>2502</v>
      </c>
      <c r="M52">
        <v>160</v>
      </c>
      <c r="N52">
        <v>79</v>
      </c>
      <c r="P52">
        <v>10</v>
      </c>
      <c r="Q52">
        <v>1222</v>
      </c>
      <c r="S52">
        <v>37</v>
      </c>
    </row>
    <row r="53" spans="1:19" x14ac:dyDescent="0.3">
      <c r="A53">
        <v>9</v>
      </c>
      <c r="B53" s="1">
        <v>43857</v>
      </c>
      <c r="C53">
        <v>51</v>
      </c>
      <c r="D53">
        <v>2744</v>
      </c>
      <c r="E53">
        <v>80</v>
      </c>
      <c r="G53">
        <f t="shared" si="0"/>
        <v>2613</v>
      </c>
      <c r="H53">
        <f t="shared" si="1"/>
        <v>1835</v>
      </c>
      <c r="I53">
        <f t="shared" si="2"/>
        <v>912</v>
      </c>
      <c r="J53">
        <v>9</v>
      </c>
      <c r="K53" s="1">
        <v>43892</v>
      </c>
      <c r="L53">
        <v>2036</v>
      </c>
      <c r="M53">
        <v>149</v>
      </c>
      <c r="N53">
        <v>52</v>
      </c>
      <c r="P53">
        <v>9</v>
      </c>
      <c r="Q53">
        <v>941</v>
      </c>
      <c r="S53">
        <v>29</v>
      </c>
    </row>
    <row r="54" spans="1:19" x14ac:dyDescent="0.3">
      <c r="A54">
        <v>8</v>
      </c>
      <c r="B54" s="1">
        <v>43856</v>
      </c>
      <c r="C54">
        <v>49</v>
      </c>
      <c r="D54">
        <v>1975</v>
      </c>
      <c r="E54">
        <v>56</v>
      </c>
      <c r="G54">
        <f t="shared" si="0"/>
        <v>1870</v>
      </c>
      <c r="H54">
        <f t="shared" si="1"/>
        <v>1614</v>
      </c>
      <c r="I54">
        <f t="shared" si="2"/>
        <v>614</v>
      </c>
      <c r="J54">
        <v>8</v>
      </c>
      <c r="K54" s="1">
        <v>43891</v>
      </c>
      <c r="L54">
        <v>1694</v>
      </c>
      <c r="M54">
        <v>46</v>
      </c>
      <c r="N54">
        <v>34</v>
      </c>
      <c r="P54">
        <v>8</v>
      </c>
      <c r="Q54">
        <v>640</v>
      </c>
      <c r="S54">
        <v>26</v>
      </c>
    </row>
    <row r="55" spans="1:19" x14ac:dyDescent="0.3">
      <c r="A55">
        <v>7</v>
      </c>
      <c r="B55" s="1">
        <v>43855</v>
      </c>
      <c r="C55">
        <v>38</v>
      </c>
      <c r="D55">
        <v>1287</v>
      </c>
      <c r="E55">
        <v>41</v>
      </c>
      <c r="G55">
        <f t="shared" si="0"/>
        <v>1208</v>
      </c>
      <c r="H55">
        <f t="shared" si="1"/>
        <v>1053</v>
      </c>
      <c r="I55">
        <f t="shared" si="2"/>
        <v>475</v>
      </c>
      <c r="J55">
        <v>7</v>
      </c>
      <c r="K55" s="1">
        <v>43890</v>
      </c>
      <c r="L55">
        <v>1128</v>
      </c>
      <c r="M55">
        <v>46</v>
      </c>
      <c r="N55">
        <v>29</v>
      </c>
      <c r="P55">
        <v>7</v>
      </c>
      <c r="Q55">
        <v>496</v>
      </c>
      <c r="S55">
        <v>21</v>
      </c>
    </row>
    <row r="56" spans="1:19" x14ac:dyDescent="0.3">
      <c r="A56">
        <v>6</v>
      </c>
      <c r="B56" s="1">
        <v>43854</v>
      </c>
      <c r="C56">
        <v>34</v>
      </c>
      <c r="D56">
        <v>830</v>
      </c>
      <c r="E56">
        <v>25</v>
      </c>
      <c r="G56">
        <f t="shared" si="0"/>
        <v>771</v>
      </c>
      <c r="H56">
        <f t="shared" si="1"/>
        <v>821</v>
      </c>
      <c r="I56">
        <f t="shared" si="2"/>
        <v>326</v>
      </c>
      <c r="J56">
        <v>6</v>
      </c>
      <c r="K56" s="1">
        <v>43889</v>
      </c>
      <c r="L56">
        <v>888</v>
      </c>
      <c r="M56">
        <v>46</v>
      </c>
      <c r="N56">
        <v>21</v>
      </c>
      <c r="P56">
        <v>6</v>
      </c>
      <c r="Q56">
        <v>345</v>
      </c>
      <c r="S56">
        <v>19</v>
      </c>
    </row>
    <row r="57" spans="1:19" x14ac:dyDescent="0.3">
      <c r="A57">
        <v>5</v>
      </c>
      <c r="B57" s="1">
        <v>43853</v>
      </c>
      <c r="C57">
        <v>28</v>
      </c>
      <c r="D57">
        <v>571</v>
      </c>
      <c r="E57">
        <v>17</v>
      </c>
      <c r="G57">
        <f t="shared" si="0"/>
        <v>526</v>
      </c>
      <c r="H57">
        <f t="shared" si="1"/>
        <v>588</v>
      </c>
      <c r="I57">
        <f t="shared" si="2"/>
        <v>240</v>
      </c>
      <c r="J57">
        <v>5</v>
      </c>
      <c r="K57" s="1">
        <v>43888</v>
      </c>
      <c r="L57">
        <v>650</v>
      </c>
      <c r="M57">
        <v>45</v>
      </c>
      <c r="N57">
        <v>17</v>
      </c>
      <c r="P57">
        <v>5</v>
      </c>
      <c r="Q57">
        <v>254</v>
      </c>
      <c r="S57">
        <v>14</v>
      </c>
    </row>
    <row r="58" spans="1:19" x14ac:dyDescent="0.3">
      <c r="A58">
        <v>4</v>
      </c>
      <c r="B58" s="1">
        <v>43852</v>
      </c>
      <c r="D58">
        <v>440</v>
      </c>
      <c r="E58">
        <v>9</v>
      </c>
      <c r="G58">
        <f t="shared" si="0"/>
        <v>431</v>
      </c>
      <c r="H58">
        <f t="shared" si="1"/>
        <v>387</v>
      </c>
      <c r="I58">
        <f t="shared" si="2"/>
        <v>115</v>
      </c>
      <c r="J58">
        <v>4</v>
      </c>
      <c r="K58" s="1">
        <v>43887</v>
      </c>
      <c r="L58">
        <v>400</v>
      </c>
      <c r="M58">
        <v>1</v>
      </c>
      <c r="N58">
        <v>12</v>
      </c>
      <c r="P58">
        <v>4</v>
      </c>
      <c r="Q58">
        <v>126</v>
      </c>
      <c r="S58">
        <v>11</v>
      </c>
    </row>
    <row r="59" spans="1:19" x14ac:dyDescent="0.3">
      <c r="A59">
        <v>3</v>
      </c>
      <c r="B59" s="1">
        <v>43851</v>
      </c>
      <c r="C59">
        <v>25</v>
      </c>
      <c r="D59">
        <v>291</v>
      </c>
      <c r="E59">
        <v>6</v>
      </c>
      <c r="G59">
        <f t="shared" ref="G59:G68" si="3">D59-C59-E59</f>
        <v>260</v>
      </c>
      <c r="H59">
        <f t="shared" si="1"/>
        <v>311</v>
      </c>
      <c r="I59">
        <f t="shared" si="2"/>
        <v>115</v>
      </c>
      <c r="J59">
        <v>3</v>
      </c>
      <c r="K59" s="1">
        <v>43886</v>
      </c>
      <c r="L59">
        <v>322</v>
      </c>
      <c r="M59">
        <v>1</v>
      </c>
      <c r="N59">
        <v>10</v>
      </c>
      <c r="P59">
        <v>3</v>
      </c>
      <c r="Q59">
        <v>126</v>
      </c>
      <c r="S59">
        <v>11</v>
      </c>
    </row>
    <row r="60" spans="1:19" x14ac:dyDescent="0.3">
      <c r="A60">
        <v>2</v>
      </c>
      <c r="B60" s="1">
        <v>43850</v>
      </c>
      <c r="D60">
        <v>198</v>
      </c>
      <c r="E60">
        <v>4</v>
      </c>
      <c r="G60">
        <f t="shared" si="3"/>
        <v>194</v>
      </c>
      <c r="H60">
        <f t="shared" si="1"/>
        <v>212</v>
      </c>
      <c r="I60">
        <f t="shared" si="2"/>
        <v>98</v>
      </c>
      <c r="J60">
        <v>2</v>
      </c>
      <c r="K60" s="1">
        <v>43885</v>
      </c>
      <c r="L60">
        <v>219</v>
      </c>
      <c r="M60">
        <v>1</v>
      </c>
      <c r="N60">
        <v>6</v>
      </c>
      <c r="P60">
        <v>2</v>
      </c>
      <c r="Q60">
        <v>106</v>
      </c>
      <c r="S60">
        <v>8</v>
      </c>
    </row>
    <row r="61" spans="1:19" x14ac:dyDescent="0.3">
      <c r="A61">
        <v>1</v>
      </c>
      <c r="B61" s="1">
        <v>43849</v>
      </c>
      <c r="D61">
        <v>121</v>
      </c>
      <c r="E61">
        <v>3</v>
      </c>
      <c r="G61">
        <f t="shared" si="3"/>
        <v>118</v>
      </c>
      <c r="H61">
        <f t="shared" si="1"/>
        <v>137</v>
      </c>
      <c r="I61">
        <f t="shared" si="2"/>
        <v>94</v>
      </c>
      <c r="J61">
        <v>1</v>
      </c>
      <c r="K61" s="1">
        <v>43884</v>
      </c>
      <c r="L61">
        <v>140</v>
      </c>
      <c r="N61">
        <v>3</v>
      </c>
      <c r="P61">
        <v>1</v>
      </c>
      <c r="Q61">
        <v>100</v>
      </c>
      <c r="S61">
        <v>6</v>
      </c>
    </row>
    <row r="62" spans="1:19" x14ac:dyDescent="0.3">
      <c r="B62" s="1">
        <v>43848</v>
      </c>
      <c r="D62">
        <v>62</v>
      </c>
      <c r="E62">
        <v>2</v>
      </c>
      <c r="G62">
        <f t="shared" si="3"/>
        <v>60</v>
      </c>
      <c r="K62" s="1">
        <v>43883</v>
      </c>
      <c r="L62">
        <v>76</v>
      </c>
      <c r="N62">
        <v>2</v>
      </c>
      <c r="O62">
        <f t="shared" ref="O62:O85" si="4">L62-M62-N62</f>
        <v>74</v>
      </c>
      <c r="Q62">
        <v>69</v>
      </c>
      <c r="S62">
        <v>2</v>
      </c>
    </row>
    <row r="63" spans="1:19" x14ac:dyDescent="0.3">
      <c r="B63" s="1">
        <v>43847</v>
      </c>
      <c r="D63">
        <v>45</v>
      </c>
      <c r="E63">
        <v>2</v>
      </c>
      <c r="G63">
        <f t="shared" si="3"/>
        <v>43</v>
      </c>
      <c r="K63" s="1">
        <v>43882</v>
      </c>
      <c r="L63">
        <v>17</v>
      </c>
      <c r="N63">
        <v>1</v>
      </c>
      <c r="O63">
        <f t="shared" si="4"/>
        <v>16</v>
      </c>
      <c r="Q63">
        <v>62</v>
      </c>
      <c r="S63">
        <v>1</v>
      </c>
    </row>
    <row r="64" spans="1:19" x14ac:dyDescent="0.3">
      <c r="B64" s="1">
        <v>43846</v>
      </c>
      <c r="D64">
        <v>41</v>
      </c>
      <c r="E64">
        <v>2</v>
      </c>
      <c r="G64">
        <f t="shared" si="3"/>
        <v>39</v>
      </c>
      <c r="K64" s="1">
        <v>43881</v>
      </c>
      <c r="L64">
        <v>3</v>
      </c>
      <c r="O64">
        <f t="shared" si="4"/>
        <v>3</v>
      </c>
      <c r="Q64">
        <v>62</v>
      </c>
    </row>
    <row r="65" spans="2:17" x14ac:dyDescent="0.3">
      <c r="B65" s="1">
        <v>43845</v>
      </c>
      <c r="D65">
        <v>41</v>
      </c>
      <c r="E65">
        <v>1</v>
      </c>
      <c r="G65">
        <f t="shared" si="3"/>
        <v>40</v>
      </c>
      <c r="K65" s="1">
        <v>43880</v>
      </c>
      <c r="L65">
        <v>3</v>
      </c>
      <c r="O65">
        <f t="shared" si="4"/>
        <v>3</v>
      </c>
      <c r="Q65">
        <v>60</v>
      </c>
    </row>
    <row r="66" spans="2:17" x14ac:dyDescent="0.3">
      <c r="B66" s="1">
        <v>43844</v>
      </c>
      <c r="D66">
        <v>41</v>
      </c>
      <c r="E66">
        <v>1</v>
      </c>
      <c r="G66">
        <f t="shared" si="3"/>
        <v>40</v>
      </c>
      <c r="K66" s="1">
        <v>43879</v>
      </c>
      <c r="L66">
        <v>3</v>
      </c>
      <c r="O66">
        <f t="shared" si="4"/>
        <v>3</v>
      </c>
      <c r="Q66">
        <v>60</v>
      </c>
    </row>
    <row r="67" spans="2:17" x14ac:dyDescent="0.3">
      <c r="B67" s="1">
        <v>43843</v>
      </c>
      <c r="D67">
        <v>41</v>
      </c>
      <c r="E67">
        <v>1</v>
      </c>
      <c r="G67">
        <f t="shared" si="3"/>
        <v>40</v>
      </c>
      <c r="K67" s="1">
        <v>43878</v>
      </c>
      <c r="L67">
        <v>3</v>
      </c>
      <c r="O67">
        <f t="shared" si="4"/>
        <v>3</v>
      </c>
      <c r="Q67">
        <v>57</v>
      </c>
    </row>
    <row r="68" spans="2:17" x14ac:dyDescent="0.3">
      <c r="B68" s="1">
        <v>43842</v>
      </c>
      <c r="D68">
        <v>41</v>
      </c>
      <c r="E68">
        <v>1</v>
      </c>
      <c r="G68">
        <f t="shared" si="3"/>
        <v>40</v>
      </c>
      <c r="K68" s="1">
        <v>43877</v>
      </c>
      <c r="L68">
        <v>3</v>
      </c>
      <c r="O68">
        <f t="shared" si="4"/>
        <v>3</v>
      </c>
      <c r="Q68">
        <v>53</v>
      </c>
    </row>
    <row r="69" spans="2:17" x14ac:dyDescent="0.3">
      <c r="K69" s="1">
        <v>43876</v>
      </c>
      <c r="L69">
        <v>3</v>
      </c>
      <c r="O69">
        <f t="shared" si="4"/>
        <v>3</v>
      </c>
      <c r="Q69">
        <v>35</v>
      </c>
    </row>
    <row r="70" spans="2:17" x14ac:dyDescent="0.3">
      <c r="K70" s="1">
        <v>43875</v>
      </c>
      <c r="L70">
        <v>3</v>
      </c>
      <c r="O70">
        <f t="shared" si="4"/>
        <v>3</v>
      </c>
      <c r="Q70">
        <v>35</v>
      </c>
    </row>
    <row r="71" spans="2:17" x14ac:dyDescent="0.3">
      <c r="K71" s="1">
        <v>43874</v>
      </c>
      <c r="L71">
        <v>3</v>
      </c>
      <c r="O71">
        <f t="shared" si="4"/>
        <v>3</v>
      </c>
      <c r="Q71">
        <v>35</v>
      </c>
    </row>
    <row r="72" spans="2:17" x14ac:dyDescent="0.3">
      <c r="K72" s="1">
        <v>43873</v>
      </c>
      <c r="L72">
        <v>3</v>
      </c>
      <c r="O72">
        <f t="shared" si="4"/>
        <v>3</v>
      </c>
      <c r="Q72">
        <v>15</v>
      </c>
    </row>
    <row r="73" spans="2:17" x14ac:dyDescent="0.3">
      <c r="K73" s="1">
        <v>43872</v>
      </c>
      <c r="L73">
        <v>3</v>
      </c>
      <c r="O73">
        <f t="shared" si="4"/>
        <v>3</v>
      </c>
      <c r="Q73">
        <v>15</v>
      </c>
    </row>
    <row r="74" spans="2:17" x14ac:dyDescent="0.3">
      <c r="K74" s="1">
        <v>43871</v>
      </c>
      <c r="L74">
        <v>3</v>
      </c>
      <c r="O74">
        <f t="shared" si="4"/>
        <v>3</v>
      </c>
      <c r="Q74">
        <v>15</v>
      </c>
    </row>
    <row r="75" spans="2:17" x14ac:dyDescent="0.3">
      <c r="K75" s="1">
        <v>43870</v>
      </c>
      <c r="L75">
        <v>3</v>
      </c>
      <c r="O75">
        <f t="shared" si="4"/>
        <v>3</v>
      </c>
      <c r="Q75">
        <v>15</v>
      </c>
    </row>
    <row r="76" spans="2:17" x14ac:dyDescent="0.3">
      <c r="K76" s="1">
        <v>43869</v>
      </c>
      <c r="L76">
        <v>3</v>
      </c>
      <c r="O76">
        <f t="shared" si="4"/>
        <v>3</v>
      </c>
      <c r="Q76">
        <v>15</v>
      </c>
    </row>
    <row r="77" spans="2:17" x14ac:dyDescent="0.3">
      <c r="K77" s="1">
        <v>43868</v>
      </c>
      <c r="L77">
        <v>3</v>
      </c>
      <c r="O77">
        <f t="shared" si="4"/>
        <v>3</v>
      </c>
      <c r="Q77">
        <v>15</v>
      </c>
    </row>
    <row r="78" spans="2:17" x14ac:dyDescent="0.3">
      <c r="K78" s="1">
        <v>43867</v>
      </c>
      <c r="L78">
        <v>2</v>
      </c>
      <c r="O78">
        <f t="shared" si="4"/>
        <v>2</v>
      </c>
      <c r="Q78">
        <v>15</v>
      </c>
    </row>
    <row r="79" spans="2:17" x14ac:dyDescent="0.3">
      <c r="K79" s="1">
        <v>43866</v>
      </c>
      <c r="L79">
        <v>2</v>
      </c>
      <c r="O79">
        <f t="shared" si="4"/>
        <v>2</v>
      </c>
      <c r="Q79">
        <v>15</v>
      </c>
    </row>
    <row r="80" spans="2:17" x14ac:dyDescent="0.3">
      <c r="K80" s="1">
        <v>43865</v>
      </c>
      <c r="L80">
        <v>2</v>
      </c>
      <c r="O80">
        <f t="shared" si="4"/>
        <v>2</v>
      </c>
      <c r="Q80">
        <v>14</v>
      </c>
    </row>
    <row r="81" spans="11:17" x14ac:dyDescent="0.3">
      <c r="K81" s="1">
        <v>43864</v>
      </c>
      <c r="L81">
        <v>2</v>
      </c>
      <c r="O81">
        <f t="shared" si="4"/>
        <v>2</v>
      </c>
      <c r="Q81">
        <v>13</v>
      </c>
    </row>
    <row r="82" spans="11:17" x14ac:dyDescent="0.3">
      <c r="K82" s="1">
        <v>43863</v>
      </c>
      <c r="L82">
        <v>2</v>
      </c>
      <c r="O82">
        <f t="shared" si="4"/>
        <v>2</v>
      </c>
      <c r="Q82">
        <v>13</v>
      </c>
    </row>
    <row r="83" spans="11:17" x14ac:dyDescent="0.3">
      <c r="K83" s="1">
        <v>43862</v>
      </c>
      <c r="L83">
        <v>2</v>
      </c>
      <c r="O83">
        <f t="shared" si="4"/>
        <v>2</v>
      </c>
      <c r="Q83">
        <v>12</v>
      </c>
    </row>
    <row r="84" spans="11:17" x14ac:dyDescent="0.3">
      <c r="K84" s="1">
        <v>43861</v>
      </c>
      <c r="L84">
        <v>2</v>
      </c>
      <c r="O84">
        <f t="shared" si="4"/>
        <v>2</v>
      </c>
      <c r="Q84">
        <v>12</v>
      </c>
    </row>
    <row r="85" spans="11:17" x14ac:dyDescent="0.3">
      <c r="K85" s="1">
        <v>43860</v>
      </c>
      <c r="L85">
        <v>2</v>
      </c>
      <c r="O85">
        <f t="shared" si="4"/>
        <v>2</v>
      </c>
      <c r="Q85">
        <v>12</v>
      </c>
    </row>
    <row r="86" spans="11:17" x14ac:dyDescent="0.3">
      <c r="Q86">
        <v>12</v>
      </c>
    </row>
    <row r="87" spans="11:17" x14ac:dyDescent="0.3">
      <c r="Q87">
        <v>12</v>
      </c>
    </row>
    <row r="88" spans="11:17" x14ac:dyDescent="0.3">
      <c r="Q88">
        <v>11</v>
      </c>
    </row>
    <row r="89" spans="11:17" x14ac:dyDescent="0.3">
      <c r="Q89">
        <v>11</v>
      </c>
    </row>
    <row r="90" spans="11:17" x14ac:dyDescent="0.3">
      <c r="Q90">
        <v>11</v>
      </c>
    </row>
    <row r="91" spans="11:17" x14ac:dyDescent="0.3">
      <c r="Q91">
        <v>8</v>
      </c>
    </row>
    <row r="92" spans="11:17" x14ac:dyDescent="0.3">
      <c r="Q92">
        <v>7</v>
      </c>
    </row>
    <row r="93" spans="11:17" x14ac:dyDescent="0.3">
      <c r="Q93">
        <v>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D55AC-1AF6-4B9B-89FE-E660364A8EFF}">
  <dimension ref="B1:AO124"/>
  <sheetViews>
    <sheetView zoomScale="80" zoomScaleNormal="80" workbookViewId="0">
      <selection activeCell="O39" sqref="O39"/>
    </sheetView>
  </sheetViews>
  <sheetFormatPr defaultRowHeight="14.4" x14ac:dyDescent="0.3"/>
  <cols>
    <col min="2" max="2" width="13.88671875" customWidth="1"/>
    <col min="3" max="3" width="9.6640625" bestFit="1" customWidth="1"/>
    <col min="4" max="4" width="11.33203125" customWidth="1"/>
    <col min="6" max="7" width="9.109375" style="11"/>
    <col min="15" max="16" width="12.33203125" style="11" bestFit="1" customWidth="1"/>
    <col min="17" max="17" width="12.33203125" style="11" customWidth="1"/>
    <col min="21" max="21" width="21.33203125" bestFit="1" customWidth="1"/>
    <col min="24" max="24" width="12.109375" style="10" customWidth="1"/>
    <col min="25" max="25" width="10.109375" style="10" customWidth="1"/>
    <col min="26" max="26" width="18.109375" style="10" bestFit="1" customWidth="1"/>
    <col min="27" max="27" width="12.88671875" style="10" customWidth="1"/>
    <col min="39" max="39" width="10.5546875" bestFit="1" customWidth="1"/>
  </cols>
  <sheetData>
    <row r="1" spans="2:41" x14ac:dyDescent="0.3">
      <c r="C1" s="19" t="s">
        <v>3</v>
      </c>
      <c r="D1" s="19"/>
      <c r="E1" s="19"/>
      <c r="F1" s="6"/>
      <c r="G1" s="19" t="s">
        <v>4</v>
      </c>
      <c r="H1" s="19"/>
      <c r="I1" s="19"/>
      <c r="J1" s="19"/>
      <c r="K1" s="19" t="s">
        <v>8</v>
      </c>
      <c r="L1" s="19"/>
      <c r="M1" s="19"/>
      <c r="N1" s="7"/>
      <c r="O1" s="19" t="s">
        <v>6</v>
      </c>
      <c r="P1" s="19"/>
      <c r="Q1" s="19"/>
      <c r="R1" s="19"/>
      <c r="S1" s="19"/>
      <c r="T1" s="19"/>
      <c r="U1" s="7"/>
      <c r="V1" s="7"/>
      <c r="W1" s="7"/>
      <c r="X1" s="9"/>
      <c r="Y1" s="9"/>
      <c r="Z1" s="9"/>
      <c r="AA1" s="9"/>
      <c r="AB1" t="s">
        <v>3</v>
      </c>
      <c r="AC1" t="s">
        <v>4</v>
      </c>
      <c r="AD1" t="s">
        <v>5</v>
      </c>
      <c r="AE1" t="s">
        <v>6</v>
      </c>
      <c r="AG1" s="19" t="s">
        <v>12</v>
      </c>
      <c r="AH1" s="19"/>
      <c r="AI1" s="19"/>
      <c r="AJ1" s="19"/>
    </row>
    <row r="2" spans="2:41" x14ac:dyDescent="0.3">
      <c r="C2" s="4" t="s">
        <v>0</v>
      </c>
      <c r="D2" s="4" t="s">
        <v>9</v>
      </c>
      <c r="E2" s="4" t="s">
        <v>10</v>
      </c>
      <c r="F2" s="6"/>
      <c r="G2" s="6" t="s">
        <v>0</v>
      </c>
      <c r="H2" s="7"/>
      <c r="I2" s="4" t="s">
        <v>9</v>
      </c>
      <c r="J2" s="4" t="s">
        <v>10</v>
      </c>
      <c r="K2" s="4" t="s">
        <v>0</v>
      </c>
      <c r="L2" s="4" t="s">
        <v>9</v>
      </c>
      <c r="M2" s="4" t="s">
        <v>10</v>
      </c>
      <c r="N2" s="7"/>
      <c r="O2" s="6" t="s">
        <v>0</v>
      </c>
      <c r="P2" s="6"/>
      <c r="Q2" s="6"/>
      <c r="R2" s="7"/>
      <c r="S2" s="4" t="s">
        <v>9</v>
      </c>
      <c r="T2" s="4" t="s">
        <v>10</v>
      </c>
      <c r="U2" s="7" t="s">
        <v>25</v>
      </c>
      <c r="V2" s="7"/>
      <c r="W2" s="7"/>
      <c r="X2" s="9" t="s">
        <v>26</v>
      </c>
      <c r="Y2" s="9"/>
      <c r="Z2" s="9" t="s">
        <v>27</v>
      </c>
      <c r="AA2" s="9" t="s">
        <v>28</v>
      </c>
      <c r="AG2" t="s">
        <v>3</v>
      </c>
      <c r="AH2" t="s">
        <v>4</v>
      </c>
      <c r="AI2" t="s">
        <v>11</v>
      </c>
      <c r="AJ2" t="s">
        <v>6</v>
      </c>
      <c r="AO2" s="1"/>
    </row>
    <row r="3" spans="2:41" x14ac:dyDescent="0.3">
      <c r="C3" s="5"/>
      <c r="D3" s="5"/>
      <c r="E3" s="5"/>
      <c r="F3" s="6"/>
      <c r="G3" s="6"/>
      <c r="H3" s="7"/>
      <c r="I3" s="5"/>
      <c r="J3" s="5"/>
      <c r="K3" s="5"/>
      <c r="L3" s="5"/>
      <c r="M3" s="5"/>
      <c r="N3" s="7"/>
      <c r="O3" s="6"/>
      <c r="P3" s="6"/>
      <c r="Q3" s="6"/>
      <c r="R3" s="7"/>
      <c r="S3" s="5"/>
      <c r="T3" s="5"/>
      <c r="U3" s="7"/>
      <c r="V3" s="7"/>
      <c r="W3" s="7"/>
      <c r="X3" s="9"/>
      <c r="Y3" s="9"/>
      <c r="Z3" s="9"/>
      <c r="AA3" s="9"/>
      <c r="AO3" s="1"/>
    </row>
    <row r="4" spans="2:41" x14ac:dyDescent="0.3">
      <c r="B4" s="1">
        <v>43963</v>
      </c>
      <c r="C4" s="14"/>
      <c r="D4" s="14"/>
      <c r="E4" s="14"/>
      <c r="F4" s="6"/>
      <c r="G4" s="6"/>
      <c r="H4" s="14"/>
      <c r="I4" s="14"/>
      <c r="J4" s="14"/>
      <c r="K4" s="14"/>
      <c r="L4" s="14"/>
      <c r="M4" s="14"/>
      <c r="N4">
        <v>70</v>
      </c>
      <c r="O4" s="13">
        <f t="shared" ref="O4" si="0">O5*R5</f>
        <v>947359.92896555027</v>
      </c>
      <c r="P4" s="12"/>
      <c r="Q4" s="12"/>
      <c r="R4" s="15">
        <f t="shared" ref="R4:R8" si="1">R5</f>
        <v>1.0035852032885564</v>
      </c>
      <c r="S4" s="15"/>
      <c r="T4" s="15"/>
      <c r="U4" s="9">
        <f t="shared" ref="U4" si="2">V4*O18</f>
        <v>874031.83683619148</v>
      </c>
      <c r="V4" s="15">
        <v>0.97</v>
      </c>
      <c r="W4" s="15">
        <f t="shared" ref="W4" si="3">1-V4</f>
        <v>3.0000000000000027E-2</v>
      </c>
      <c r="X4" s="9">
        <f t="shared" ref="X4" si="4">0.03*O7</f>
        <v>28117.293699417995</v>
      </c>
      <c r="Y4" s="9"/>
      <c r="Z4" s="9">
        <f t="shared" ref="Z4" si="5">O4-U4-X4</f>
        <v>45210.798429940798</v>
      </c>
      <c r="AA4" s="9"/>
      <c r="AO4" s="1"/>
    </row>
    <row r="5" spans="2:41" x14ac:dyDescent="0.3">
      <c r="B5" s="1">
        <v>43962</v>
      </c>
      <c r="C5" s="14"/>
      <c r="D5" s="14"/>
      <c r="E5" s="14"/>
      <c r="F5" s="6"/>
      <c r="G5" s="6"/>
      <c r="H5" s="14"/>
      <c r="I5" s="14"/>
      <c r="J5" s="14"/>
      <c r="K5" s="14"/>
      <c r="L5" s="14"/>
      <c r="M5" s="14"/>
      <c r="N5">
        <v>69</v>
      </c>
      <c r="O5" s="13">
        <f t="shared" ref="O5:O8" si="6">O6*R6</f>
        <v>943975.58459534217</v>
      </c>
      <c r="P5" s="12"/>
      <c r="Q5" s="12"/>
      <c r="R5" s="15">
        <f t="shared" si="1"/>
        <v>1.0035852032885564</v>
      </c>
      <c r="S5" s="15"/>
      <c r="T5" s="15"/>
      <c r="U5" s="9">
        <f t="shared" ref="U5:U8" si="7">V5*O19</f>
        <v>868009.32094756817</v>
      </c>
      <c r="V5" s="15">
        <v>0.97</v>
      </c>
      <c r="W5" s="15">
        <f t="shared" ref="W5:W8" si="8">1-V5</f>
        <v>3.0000000000000027E-2</v>
      </c>
      <c r="X5" s="9">
        <f t="shared" ref="X5:X8" si="9">0.03*O8</f>
        <v>28016.847605248669</v>
      </c>
      <c r="Y5" s="9"/>
      <c r="Z5" s="9">
        <f t="shared" ref="Z5:Z8" si="10">O5-U5-X5</f>
        <v>47949.416042525336</v>
      </c>
      <c r="AA5" s="9"/>
      <c r="AO5" s="1"/>
    </row>
    <row r="6" spans="2:41" x14ac:dyDescent="0.3">
      <c r="B6" s="1">
        <v>43961</v>
      </c>
      <c r="C6" s="14"/>
      <c r="D6" s="14"/>
      <c r="E6" s="14"/>
      <c r="F6" s="6"/>
      <c r="G6" s="6"/>
      <c r="H6" s="14"/>
      <c r="I6" s="14"/>
      <c r="J6" s="14"/>
      <c r="K6" s="14"/>
      <c r="L6" s="14"/>
      <c r="M6" s="14"/>
      <c r="N6">
        <v>68</v>
      </c>
      <c r="O6" s="13">
        <f t="shared" si="6"/>
        <v>940603.33044181508</v>
      </c>
      <c r="P6" s="12"/>
      <c r="Q6" s="12"/>
      <c r="R6" s="15">
        <f t="shared" si="1"/>
        <v>1.0035852032885564</v>
      </c>
      <c r="S6" s="15"/>
      <c r="T6" s="15"/>
      <c r="U6" s="9">
        <f t="shared" si="7"/>
        <v>859157.74895168608</v>
      </c>
      <c r="V6" s="15">
        <v>0.97</v>
      </c>
      <c r="W6" s="15">
        <f t="shared" si="8"/>
        <v>3.0000000000000027E-2</v>
      </c>
      <c r="X6" s="9">
        <f t="shared" si="9"/>
        <v>27916.7603442566</v>
      </c>
      <c r="Y6" s="9"/>
      <c r="Z6" s="9">
        <f t="shared" si="10"/>
        <v>53528.821145872396</v>
      </c>
      <c r="AA6" s="9"/>
      <c r="AO6" s="1"/>
    </row>
    <row r="7" spans="2:41" x14ac:dyDescent="0.3">
      <c r="B7" s="1">
        <v>43960</v>
      </c>
      <c r="C7" s="14"/>
      <c r="D7" s="14"/>
      <c r="E7" s="14"/>
      <c r="F7" s="6"/>
      <c r="G7" s="6"/>
      <c r="H7" s="14"/>
      <c r="I7" s="14"/>
      <c r="J7" s="14"/>
      <c r="K7" s="14"/>
      <c r="L7" s="14"/>
      <c r="M7" s="14"/>
      <c r="N7">
        <v>67</v>
      </c>
      <c r="O7" s="13">
        <f t="shared" si="6"/>
        <v>937243.12331393315</v>
      </c>
      <c r="P7" s="12"/>
      <c r="Q7" s="12"/>
      <c r="R7" s="15">
        <f t="shared" si="1"/>
        <v>1.0035852032885564</v>
      </c>
      <c r="S7" s="15"/>
      <c r="T7" s="15"/>
      <c r="U7" s="9">
        <f t="shared" si="7"/>
        <v>847564.62119029928</v>
      </c>
      <c r="V7" s="15">
        <v>0.97</v>
      </c>
      <c r="W7" s="15">
        <f t="shared" si="8"/>
        <v>3.0000000000000027E-2</v>
      </c>
      <c r="X7" s="9">
        <f t="shared" si="9"/>
        <v>27817.030634547747</v>
      </c>
      <c r="Y7" s="9"/>
      <c r="Z7" s="9">
        <f t="shared" si="10"/>
        <v>61861.471489086121</v>
      </c>
      <c r="AA7" s="9"/>
      <c r="AO7" s="1"/>
    </row>
    <row r="8" spans="2:41" x14ac:dyDescent="0.3">
      <c r="B8" s="1">
        <v>43959</v>
      </c>
      <c r="C8" s="14"/>
      <c r="D8" s="14"/>
      <c r="E8" s="14"/>
      <c r="F8" s="6"/>
      <c r="G8" s="6"/>
      <c r="H8" s="14"/>
      <c r="I8" s="14"/>
      <c r="J8" s="14"/>
      <c r="K8" s="14"/>
      <c r="L8" s="14"/>
      <c r="M8" s="14"/>
      <c r="N8">
        <v>66</v>
      </c>
      <c r="O8" s="13">
        <f t="shared" si="6"/>
        <v>933894.92017495574</v>
      </c>
      <c r="P8" s="12"/>
      <c r="Q8" s="12"/>
      <c r="R8" s="15">
        <f t="shared" si="1"/>
        <v>1.0035852032885564</v>
      </c>
      <c r="S8" s="15"/>
      <c r="T8" s="15"/>
      <c r="U8" s="9">
        <f t="shared" si="7"/>
        <v>833343.6204189976</v>
      </c>
      <c r="V8" s="15">
        <v>0.97</v>
      </c>
      <c r="W8" s="15">
        <f t="shared" si="8"/>
        <v>3.0000000000000027E-2</v>
      </c>
      <c r="X8" s="9">
        <f t="shared" si="9"/>
        <v>27717.657198807505</v>
      </c>
      <c r="Y8" s="9"/>
      <c r="Z8" s="9">
        <f t="shared" si="10"/>
        <v>72833.642557150641</v>
      </c>
      <c r="AA8" s="9"/>
      <c r="AO8" s="1"/>
    </row>
    <row r="9" spans="2:41" x14ac:dyDescent="0.3">
      <c r="B9" s="1">
        <v>43958</v>
      </c>
      <c r="C9" s="7"/>
      <c r="D9" s="7"/>
      <c r="E9" s="7"/>
      <c r="F9" s="6"/>
      <c r="G9" s="6"/>
      <c r="H9" s="7"/>
      <c r="I9" s="7"/>
      <c r="J9" s="7"/>
      <c r="K9" s="7"/>
      <c r="L9" s="7"/>
      <c r="M9" s="7"/>
      <c r="N9">
        <v>65</v>
      </c>
      <c r="O9" s="13">
        <f t="shared" ref="O9:O38" si="11">O10*R10</f>
        <v>930558.67814188672</v>
      </c>
      <c r="P9" s="12"/>
      <c r="Q9" s="12"/>
      <c r="R9" s="14">
        <f t="shared" ref="R9" si="12">R10</f>
        <v>1.0035852032885564</v>
      </c>
      <c r="S9" s="14"/>
      <c r="T9" s="14"/>
      <c r="U9" s="9">
        <f t="shared" ref="U9:U42" si="13">V9*O23</f>
        <v>816632.75612817239</v>
      </c>
      <c r="V9" s="14">
        <v>0.97</v>
      </c>
      <c r="W9" s="14">
        <f t="shared" ref="W9" si="14">1-V9</f>
        <v>3.0000000000000027E-2</v>
      </c>
      <c r="X9" s="9">
        <f t="shared" ref="X9:X42" si="15">0.03*O12</f>
        <v>27618.638764284344</v>
      </c>
      <c r="Y9" s="9"/>
      <c r="Z9" s="9">
        <f t="shared" ref="Z9" si="16">O9-U9-X9</f>
        <v>86307.28324942998</v>
      </c>
      <c r="AA9" s="9"/>
      <c r="AO9" s="1"/>
    </row>
    <row r="10" spans="2:41" x14ac:dyDescent="0.3">
      <c r="B10" s="1">
        <v>43957</v>
      </c>
      <c r="C10" s="7"/>
      <c r="D10" s="7"/>
      <c r="E10" s="7"/>
      <c r="F10" s="6"/>
      <c r="G10" s="6"/>
      <c r="H10" s="7"/>
      <c r="I10" s="7"/>
      <c r="J10" s="7"/>
      <c r="K10" s="7"/>
      <c r="L10" s="7"/>
      <c r="M10" s="7"/>
      <c r="N10">
        <v>64</v>
      </c>
      <c r="O10" s="13">
        <f t="shared" si="11"/>
        <v>927234.35448492493</v>
      </c>
      <c r="P10" s="12"/>
      <c r="Q10" s="12"/>
      <c r="R10" s="14">
        <f t="shared" ref="R10" si="17">R11</f>
        <v>1.0035852032885564</v>
      </c>
      <c r="S10" s="14"/>
      <c r="T10" s="14"/>
      <c r="U10" s="9">
        <f t="shared" si="13"/>
        <v>797592.13550215389</v>
      </c>
      <c r="V10" s="14">
        <v>0.97</v>
      </c>
      <c r="W10" s="14">
        <f t="shared" ref="W10" si="18">1-V10</f>
        <v>3.0000000000000027E-2</v>
      </c>
      <c r="X10" s="9">
        <f t="shared" si="15"/>
        <v>27519.974062773501</v>
      </c>
      <c r="Y10" s="9"/>
      <c r="Z10" s="9">
        <f t="shared" ref="Z10" si="19">O10-U10-X10</f>
        <v>102122.24491999754</v>
      </c>
      <c r="AA10" s="9"/>
      <c r="AO10" s="1"/>
    </row>
    <row r="11" spans="2:41" x14ac:dyDescent="0.3">
      <c r="B11" s="1">
        <v>43956</v>
      </c>
      <c r="C11" s="7"/>
      <c r="D11" s="7"/>
      <c r="E11" s="7"/>
      <c r="F11" s="6"/>
      <c r="G11" s="6"/>
      <c r="H11" s="7"/>
      <c r="I11" s="7"/>
      <c r="J11" s="7"/>
      <c r="K11" s="7"/>
      <c r="L11" s="7"/>
      <c r="M11" s="7"/>
      <c r="N11">
        <v>63</v>
      </c>
      <c r="O11" s="13">
        <f t="shared" si="11"/>
        <v>923921.90662691684</v>
      </c>
      <c r="P11" s="12"/>
      <c r="Q11" s="12"/>
      <c r="R11" s="14">
        <f t="shared" ref="R11:R15" si="20">R12</f>
        <v>1.0035852032885564</v>
      </c>
      <c r="S11" s="7"/>
      <c r="T11" s="7"/>
      <c r="U11" s="9">
        <f t="shared" si="13"/>
        <v>776401.41134714091</v>
      </c>
      <c r="V11" s="7">
        <v>0.97</v>
      </c>
      <c r="W11" s="7">
        <f t="shared" ref="W11:W15" si="21">1-V11</f>
        <v>3.0000000000000027E-2</v>
      </c>
      <c r="X11" s="9">
        <f t="shared" si="15"/>
        <v>27421.661830600748</v>
      </c>
      <c r="Y11" s="9"/>
      <c r="Z11" s="9">
        <f t="shared" ref="Z11:Z39" si="22">O11-U11-X11</f>
        <v>120098.83344917519</v>
      </c>
      <c r="AA11" s="9"/>
      <c r="AO11" s="1"/>
    </row>
    <row r="12" spans="2:41" x14ac:dyDescent="0.3">
      <c r="B12" s="1">
        <v>43955</v>
      </c>
      <c r="C12" s="7"/>
      <c r="D12" s="7"/>
      <c r="E12" s="7"/>
      <c r="F12" s="6"/>
      <c r="G12" s="6"/>
      <c r="H12" s="7"/>
      <c r="I12" s="7"/>
      <c r="J12" s="7"/>
      <c r="K12" s="7"/>
      <c r="L12" s="7"/>
      <c r="M12" s="7"/>
      <c r="N12">
        <v>62</v>
      </c>
      <c r="O12" s="13">
        <f t="shared" si="11"/>
        <v>920621.29214281146</v>
      </c>
      <c r="P12" s="12"/>
      <c r="Q12" s="12"/>
      <c r="R12" s="14">
        <f t="shared" si="20"/>
        <v>1.0035852032885564</v>
      </c>
      <c r="S12" s="7"/>
      <c r="T12" s="7"/>
      <c r="U12" s="9">
        <f t="shared" si="13"/>
        <v>753256.96383521531</v>
      </c>
      <c r="V12" s="7">
        <v>0.97</v>
      </c>
      <c r="W12" s="7">
        <f t="shared" si="21"/>
        <v>3.0000000000000027E-2</v>
      </c>
      <c r="X12" s="9">
        <f t="shared" si="15"/>
        <v>27323.700808606205</v>
      </c>
      <c r="Y12" s="9"/>
      <c r="Z12" s="9">
        <f t="shared" si="22"/>
        <v>140040.62749898995</v>
      </c>
      <c r="AA12" s="9"/>
      <c r="AO12" s="1"/>
    </row>
    <row r="13" spans="2:41" x14ac:dyDescent="0.3">
      <c r="B13" s="1">
        <v>43954</v>
      </c>
      <c r="C13" s="7"/>
      <c r="D13" s="7"/>
      <c r="E13" s="7"/>
      <c r="F13" s="6"/>
      <c r="G13" s="6"/>
      <c r="H13" s="7"/>
      <c r="I13" s="7"/>
      <c r="J13" s="7"/>
      <c r="K13" s="7"/>
      <c r="L13" s="7"/>
      <c r="M13" s="7"/>
      <c r="N13">
        <v>61</v>
      </c>
      <c r="O13" s="13">
        <f t="shared" si="11"/>
        <v>917332.46875911672</v>
      </c>
      <c r="P13" s="12"/>
      <c r="Q13" s="12"/>
      <c r="R13" s="14">
        <f t="shared" si="20"/>
        <v>1.0035852032885564</v>
      </c>
      <c r="S13" s="7"/>
      <c r="T13" s="7"/>
      <c r="U13" s="9">
        <f t="shared" si="13"/>
        <v>728368.87780337199</v>
      </c>
      <c r="V13" s="7">
        <v>0.97</v>
      </c>
      <c r="W13" s="7">
        <f t="shared" si="21"/>
        <v>3.0000000000000027E-2</v>
      </c>
      <c r="X13" s="9">
        <f t="shared" si="15"/>
        <v>27226.089742128195</v>
      </c>
      <c r="Y13" s="9"/>
      <c r="Z13" s="9">
        <f t="shared" si="22"/>
        <v>161737.50121361655</v>
      </c>
      <c r="AA13" s="9"/>
      <c r="AO13" s="1"/>
    </row>
    <row r="14" spans="2:41" x14ac:dyDescent="0.3">
      <c r="B14" s="1">
        <v>43953</v>
      </c>
      <c r="C14" s="7"/>
      <c r="D14" s="7"/>
      <c r="E14" s="7"/>
      <c r="F14" s="6"/>
      <c r="G14" s="6"/>
      <c r="H14" s="7"/>
      <c r="I14" s="7"/>
      <c r="J14" s="7"/>
      <c r="K14" s="7"/>
      <c r="L14" s="7"/>
      <c r="M14" s="7"/>
      <c r="N14">
        <v>60</v>
      </c>
      <c r="O14" s="13">
        <f t="shared" si="11"/>
        <v>914055.39435335831</v>
      </c>
      <c r="P14" s="12"/>
      <c r="Q14" s="12"/>
      <c r="R14" s="14">
        <f t="shared" si="20"/>
        <v>1.0035852032885564</v>
      </c>
      <c r="S14" s="7"/>
      <c r="T14" s="7"/>
      <c r="U14" s="9">
        <f t="shared" si="13"/>
        <v>701957.78050376882</v>
      </c>
      <c r="V14" s="7">
        <v>0.97</v>
      </c>
      <c r="W14" s="7">
        <f t="shared" si="21"/>
        <v>3.0000000000000027E-2</v>
      </c>
      <c r="X14" s="9">
        <f t="shared" si="15"/>
        <v>27128.827380987204</v>
      </c>
      <c r="Y14" s="9"/>
      <c r="Z14" s="9">
        <f t="shared" si="22"/>
        <v>184968.78646860228</v>
      </c>
      <c r="AA14" s="9"/>
      <c r="AO14" s="1"/>
    </row>
    <row r="15" spans="2:41" x14ac:dyDescent="0.3">
      <c r="B15" s="1">
        <v>43952</v>
      </c>
      <c r="C15" s="5"/>
      <c r="D15" s="5"/>
      <c r="E15" s="5"/>
      <c r="F15" s="6"/>
      <c r="G15" s="6"/>
      <c r="H15" s="7"/>
      <c r="I15" s="5"/>
      <c r="J15" s="5"/>
      <c r="K15" s="5"/>
      <c r="L15" s="5"/>
      <c r="M15" s="5"/>
      <c r="N15">
        <v>59</v>
      </c>
      <c r="O15" s="13">
        <f t="shared" si="11"/>
        <v>910790.02695354016</v>
      </c>
      <c r="P15" s="12"/>
      <c r="Q15" s="12"/>
      <c r="R15" s="14">
        <f t="shared" si="20"/>
        <v>1.0035852032885564</v>
      </c>
      <c r="S15" s="5"/>
      <c r="T15" s="5"/>
      <c r="U15" s="9">
        <f t="shared" si="13"/>
        <v>674251.60607435158</v>
      </c>
      <c r="V15" s="7">
        <v>0.97</v>
      </c>
      <c r="W15" s="7">
        <f t="shared" si="21"/>
        <v>3.0000000000000027E-2</v>
      </c>
      <c r="X15" s="9">
        <f t="shared" si="15"/>
        <v>27031.91247946984</v>
      </c>
      <c r="Y15" s="9"/>
      <c r="Z15" s="9">
        <f t="shared" si="22"/>
        <v>209506.50839971873</v>
      </c>
      <c r="AA15" s="9"/>
      <c r="AO15" s="1"/>
    </row>
    <row r="16" spans="2:41" x14ac:dyDescent="0.3">
      <c r="B16" s="1">
        <v>43951</v>
      </c>
      <c r="C16" s="7"/>
      <c r="D16" s="7"/>
      <c r="E16" s="7"/>
      <c r="F16" s="6"/>
      <c r="G16" s="6"/>
      <c r="H16" s="7"/>
      <c r="I16" s="7"/>
      <c r="J16" s="7"/>
      <c r="K16" s="7"/>
      <c r="L16" s="7"/>
      <c r="M16" s="7"/>
      <c r="N16">
        <v>58</v>
      </c>
      <c r="O16" s="13">
        <f t="shared" si="11"/>
        <v>907536.32473760657</v>
      </c>
      <c r="P16" s="12"/>
      <c r="Q16" s="12"/>
      <c r="R16" s="14">
        <f>R17</f>
        <v>1.0035852032885564</v>
      </c>
      <c r="S16" s="7"/>
      <c r="T16" s="7"/>
      <c r="U16" s="9">
        <f t="shared" si="13"/>
        <v>645482.35259740287</v>
      </c>
      <c r="V16" s="7">
        <v>0.97</v>
      </c>
      <c r="W16" s="7">
        <f t="shared" ref="W16:W25" si="23">1-V16</f>
        <v>3.0000000000000027E-2</v>
      </c>
      <c r="X16" s="9">
        <f t="shared" si="15"/>
        <v>26845.649101471179</v>
      </c>
      <c r="Y16" s="9"/>
      <c r="Z16" s="9">
        <f t="shared" si="22"/>
        <v>235208.32303873252</v>
      </c>
      <c r="AA16" s="9"/>
      <c r="AO16" s="1"/>
    </row>
    <row r="17" spans="2:41" x14ac:dyDescent="0.3">
      <c r="B17" s="1">
        <v>43950</v>
      </c>
      <c r="C17" s="7"/>
      <c r="D17" s="7"/>
      <c r="E17" s="7"/>
      <c r="F17" s="6"/>
      <c r="G17" s="6"/>
      <c r="H17" s="7"/>
      <c r="I17" s="7"/>
      <c r="J17" s="7"/>
      <c r="K17" s="7"/>
      <c r="L17" s="7"/>
      <c r="M17" s="7"/>
      <c r="N17">
        <v>57</v>
      </c>
      <c r="O17" s="13">
        <f t="shared" si="11"/>
        <v>904294.24603290681</v>
      </c>
      <c r="P17" s="12"/>
      <c r="Q17" s="12"/>
      <c r="R17" s="14">
        <f>R18</f>
        <v>1.0035852032885564</v>
      </c>
      <c r="S17" s="7"/>
      <c r="T17" s="7"/>
      <c r="U17" s="9">
        <f t="shared" si="13"/>
        <v>615882.89550483052</v>
      </c>
      <c r="V17" s="7">
        <v>0.97</v>
      </c>
      <c r="W17" s="7">
        <f t="shared" si="23"/>
        <v>3.0000000000000027E-2</v>
      </c>
      <c r="X17" s="9">
        <f t="shared" si="15"/>
        <v>26571.889142835651</v>
      </c>
      <c r="Y17" s="9"/>
      <c r="Z17" s="9">
        <f t="shared" si="22"/>
        <v>261839.46138524063</v>
      </c>
      <c r="AA17" s="9"/>
      <c r="AO17" s="1"/>
    </row>
    <row r="18" spans="2:41" x14ac:dyDescent="0.3">
      <c r="B18" s="1">
        <v>43949</v>
      </c>
      <c r="C18" s="7"/>
      <c r="D18" s="7"/>
      <c r="E18" s="7"/>
      <c r="F18" s="6"/>
      <c r="G18" s="6"/>
      <c r="H18" s="7"/>
      <c r="I18" s="7"/>
      <c r="J18" s="7"/>
      <c r="K18" s="7"/>
      <c r="L18" s="7"/>
      <c r="M18" s="7"/>
      <c r="N18">
        <v>56</v>
      </c>
      <c r="O18" s="13">
        <f t="shared" si="11"/>
        <v>901063.74931566138</v>
      </c>
      <c r="P18" s="12"/>
      <c r="Q18" s="12"/>
      <c r="R18" s="14">
        <f t="shared" ref="R18:R38" si="24">R19*0.99667</f>
        <v>1.0035852032885564</v>
      </c>
      <c r="S18" s="7"/>
      <c r="T18" s="7"/>
      <c r="U18" s="9">
        <f t="shared" si="13"/>
        <v>585683.91739403689</v>
      </c>
      <c r="V18" s="7">
        <v>0.97</v>
      </c>
      <c r="W18" s="7">
        <f t="shared" si="23"/>
        <v>3.0000000000000027E-2</v>
      </c>
      <c r="X18" s="9">
        <f t="shared" si="15"/>
        <v>26213.338799699977</v>
      </c>
      <c r="Y18" s="9"/>
      <c r="Z18" s="9">
        <f t="shared" si="22"/>
        <v>289166.49312192452</v>
      </c>
      <c r="AA18" s="9"/>
      <c r="AO18" s="1"/>
    </row>
    <row r="19" spans="2:41" x14ac:dyDescent="0.3">
      <c r="B19" s="1">
        <v>43948</v>
      </c>
      <c r="C19" s="7"/>
      <c r="D19" s="7"/>
      <c r="E19" s="7"/>
      <c r="F19" s="6"/>
      <c r="G19" s="6"/>
      <c r="H19" s="7"/>
      <c r="I19" s="7"/>
      <c r="J19" s="7"/>
      <c r="K19" s="7"/>
      <c r="L19" s="7"/>
      <c r="M19" s="7"/>
      <c r="N19">
        <v>55</v>
      </c>
      <c r="O19" s="13">
        <f t="shared" si="11"/>
        <v>894854.97004903934</v>
      </c>
      <c r="P19" s="12"/>
      <c r="Q19" s="12"/>
      <c r="R19" s="14">
        <f t="shared" si="24"/>
        <v>1.0069383078537093</v>
      </c>
      <c r="S19" s="7"/>
      <c r="T19" s="7"/>
      <c r="U19" s="9">
        <f t="shared" si="13"/>
        <v>555111.0092051588</v>
      </c>
      <c r="V19" s="7">
        <v>0.97</v>
      </c>
      <c r="W19" s="7">
        <f t="shared" si="23"/>
        <v>3.0000000000000027E-2</v>
      </c>
      <c r="X19" s="9">
        <f t="shared" si="15"/>
        <v>25773.514033577245</v>
      </c>
      <c r="Y19" s="9"/>
      <c r="Z19" s="9">
        <f t="shared" si="22"/>
        <v>313970.44681030331</v>
      </c>
      <c r="AA19" s="9"/>
      <c r="AO19" s="1"/>
    </row>
    <row r="20" spans="2:41" x14ac:dyDescent="0.3">
      <c r="B20" s="1">
        <v>43947</v>
      </c>
      <c r="C20" s="7"/>
      <c r="D20" s="7"/>
      <c r="E20" s="7"/>
      <c r="F20" s="6"/>
      <c r="G20" s="6"/>
      <c r="H20" s="7"/>
      <c r="I20" s="7"/>
      <c r="J20" s="7"/>
      <c r="K20" s="7"/>
      <c r="L20" s="7"/>
      <c r="M20" s="7"/>
      <c r="N20">
        <v>54</v>
      </c>
      <c r="O20" s="13">
        <f t="shared" si="11"/>
        <v>885729.63809452171</v>
      </c>
      <c r="P20" s="12"/>
      <c r="Q20" s="12"/>
      <c r="R20" s="14">
        <f t="shared" si="24"/>
        <v>1.010302615563536</v>
      </c>
      <c r="S20" s="7"/>
      <c r="T20" s="7"/>
      <c r="U20" s="9">
        <f t="shared" si="13"/>
        <v>524381.99138697423</v>
      </c>
      <c r="V20" s="7">
        <v>0.97</v>
      </c>
      <c r="W20" s="7">
        <f t="shared" si="23"/>
        <v>3.0000000000000027E-2</v>
      </c>
      <c r="X20" s="9">
        <f t="shared" si="15"/>
        <v>25256.683179221825</v>
      </c>
      <c r="Y20" s="9"/>
      <c r="Z20" s="9">
        <f t="shared" si="22"/>
        <v>336090.96352832566</v>
      </c>
      <c r="AA20" s="9"/>
      <c r="AO20" s="1"/>
    </row>
    <row r="21" spans="2:41" x14ac:dyDescent="0.3">
      <c r="B21" s="1">
        <v>43946</v>
      </c>
      <c r="C21" s="7"/>
      <c r="D21" s="7"/>
      <c r="E21" s="7"/>
      <c r="F21" s="6"/>
      <c r="G21" s="6"/>
      <c r="H21" s="7"/>
      <c r="I21" s="7"/>
      <c r="J21" s="7"/>
      <c r="K21" s="7"/>
      <c r="L21" s="7"/>
      <c r="M21" s="7"/>
      <c r="N21">
        <v>53</v>
      </c>
      <c r="O21" s="13">
        <f t="shared" si="11"/>
        <v>873777.9599899993</v>
      </c>
      <c r="P21" s="12"/>
      <c r="Q21" s="12"/>
      <c r="R21" s="14">
        <f t="shared" si="24"/>
        <v>1.0136781638491537</v>
      </c>
      <c r="S21" s="7"/>
      <c r="T21" s="7"/>
      <c r="U21" s="9">
        <f t="shared" si="13"/>
        <v>493704.49638290971</v>
      </c>
      <c r="V21" s="7">
        <v>0.97</v>
      </c>
      <c r="W21" s="7">
        <f t="shared" si="23"/>
        <v>3.0000000000000027E-2</v>
      </c>
      <c r="X21" s="9">
        <f t="shared" si="15"/>
        <v>24667.798005221255</v>
      </c>
      <c r="Y21" s="9"/>
      <c r="Z21" s="9">
        <f t="shared" si="22"/>
        <v>355405.66560186836</v>
      </c>
      <c r="AA21" s="9"/>
      <c r="AO21" s="1"/>
    </row>
    <row r="22" spans="2:41" x14ac:dyDescent="0.3">
      <c r="B22" s="1">
        <v>43945</v>
      </c>
      <c r="C22" s="7"/>
      <c r="D22" s="7"/>
      <c r="E22" s="7"/>
      <c r="F22" s="6"/>
      <c r="G22" s="6"/>
      <c r="H22" s="7"/>
      <c r="I22" s="7"/>
      <c r="J22" s="7"/>
      <c r="K22" s="7"/>
      <c r="L22" s="7"/>
      <c r="M22" s="7"/>
      <c r="N22">
        <v>52</v>
      </c>
      <c r="O22" s="13">
        <f t="shared" si="11"/>
        <v>859117.13445257489</v>
      </c>
      <c r="P22" s="12"/>
      <c r="Q22" s="12"/>
      <c r="R22" s="14">
        <f t="shared" si="24"/>
        <v>1.0170649902667419</v>
      </c>
      <c r="S22" s="7"/>
      <c r="T22" s="7"/>
      <c r="U22" s="9">
        <f t="shared" si="13"/>
        <v>463273.84575906279</v>
      </c>
      <c r="V22" s="7">
        <v>0.97</v>
      </c>
      <c r="W22" s="7">
        <f t="shared" si="23"/>
        <v>3.0000000000000027E-2</v>
      </c>
      <c r="X22" s="9">
        <f t="shared" si="15"/>
        <v>24012.414783932196</v>
      </c>
      <c r="Y22" s="9"/>
      <c r="Z22" s="9">
        <f t="shared" si="22"/>
        <v>371830.87390957988</v>
      </c>
      <c r="AA22" s="9"/>
      <c r="AO22" s="1"/>
    </row>
    <row r="23" spans="2:41" x14ac:dyDescent="0.3">
      <c r="B23" s="1">
        <v>43944</v>
      </c>
      <c r="C23" s="7"/>
      <c r="D23" s="7"/>
      <c r="E23" s="7"/>
      <c r="F23" s="6"/>
      <c r="G23" s="6"/>
      <c r="H23" s="7"/>
      <c r="I23" s="7"/>
      <c r="J23" s="7"/>
      <c r="K23" s="7"/>
      <c r="L23" s="7"/>
      <c r="M23" s="7"/>
      <c r="N23">
        <v>51</v>
      </c>
      <c r="O23" s="13">
        <f t="shared" si="11"/>
        <v>841889.4393073942</v>
      </c>
      <c r="P23" s="12"/>
      <c r="Q23" s="12"/>
      <c r="R23" s="14">
        <f t="shared" si="24"/>
        <v>1.0204631324979603</v>
      </c>
      <c r="S23" s="7"/>
      <c r="T23" s="7"/>
      <c r="U23" s="9">
        <f t="shared" si="13"/>
        <v>433271.24684208009</v>
      </c>
      <c r="V23" s="7">
        <v>0.97</v>
      </c>
      <c r="W23" s="7">
        <f t="shared" si="23"/>
        <v>3.0000000000000027E-2</v>
      </c>
      <c r="X23" s="9">
        <f t="shared" si="15"/>
        <v>23296.607128924185</v>
      </c>
      <c r="Y23" s="9"/>
      <c r="Z23" s="9">
        <f t="shared" si="22"/>
        <v>385321.58533638995</v>
      </c>
      <c r="AA23" s="9"/>
      <c r="AO23" s="1"/>
    </row>
    <row r="24" spans="2:41" x14ac:dyDescent="0.3">
      <c r="B24" s="1">
        <v>43943</v>
      </c>
      <c r="C24" s="7"/>
      <c r="D24" s="7"/>
      <c r="E24" s="7"/>
      <c r="F24" s="6"/>
      <c r="G24" s="6"/>
      <c r="H24" s="7"/>
      <c r="I24" s="7"/>
      <c r="J24" s="7"/>
      <c r="K24" s="7"/>
      <c r="L24" s="7"/>
      <c r="M24" s="7"/>
      <c r="N24">
        <v>50</v>
      </c>
      <c r="O24" s="13">
        <f t="shared" si="11"/>
        <v>822259.93350737519</v>
      </c>
      <c r="P24" s="12"/>
      <c r="Q24" s="12"/>
      <c r="R24" s="14">
        <f t="shared" si="24"/>
        <v>1.023872628350367</v>
      </c>
      <c r="S24" s="7"/>
      <c r="T24" s="7"/>
      <c r="U24" s="9">
        <f t="shared" si="13"/>
        <v>403862.32510559994</v>
      </c>
      <c r="V24" s="7">
        <v>0.97</v>
      </c>
      <c r="W24" s="7">
        <f t="shared" si="23"/>
        <v>3.0000000000000027E-2</v>
      </c>
      <c r="X24" s="9">
        <f t="shared" si="15"/>
        <v>22526.87250938264</v>
      </c>
      <c r="Y24" s="9"/>
      <c r="Z24" s="9">
        <f t="shared" si="22"/>
        <v>395870.73589239258</v>
      </c>
      <c r="AA24" s="9"/>
      <c r="AO24" s="1"/>
    </row>
    <row r="25" spans="2:41" x14ac:dyDescent="0.3">
      <c r="B25" s="1">
        <v>43942</v>
      </c>
      <c r="C25" s="7"/>
      <c r="D25" s="7"/>
      <c r="E25" s="7"/>
      <c r="F25" s="6"/>
      <c r="G25" s="6"/>
      <c r="H25" s="7"/>
      <c r="I25" s="7"/>
      <c r="J25" s="7"/>
      <c r="K25" s="7"/>
      <c r="L25" s="7"/>
      <c r="M25" s="7"/>
      <c r="N25">
        <v>49</v>
      </c>
      <c r="O25" s="13">
        <f t="shared" si="11"/>
        <v>800413.82613107318</v>
      </c>
      <c r="P25" s="12"/>
      <c r="Q25" s="12"/>
      <c r="R25" s="14">
        <f t="shared" si="24"/>
        <v>1.0272935157578407</v>
      </c>
      <c r="S25" s="7"/>
      <c r="T25" s="7"/>
      <c r="U25" s="9">
        <f t="shared" si="13"/>
        <v>375196</v>
      </c>
      <c r="V25" s="7">
        <v>0.97</v>
      </c>
      <c r="W25" s="7">
        <f t="shared" si="23"/>
        <v>3.0000000000000027E-2</v>
      </c>
      <c r="X25" s="9">
        <f t="shared" si="15"/>
        <v>21710.034448570172</v>
      </c>
      <c r="Y25" s="9"/>
      <c r="Z25" s="9">
        <f t="shared" si="22"/>
        <v>403507.79168250301</v>
      </c>
      <c r="AA25" s="9"/>
      <c r="AO25" s="1"/>
    </row>
    <row r="26" spans="2:41" x14ac:dyDescent="0.3">
      <c r="B26" s="1">
        <v>43941</v>
      </c>
      <c r="C26" s="7"/>
      <c r="D26" s="7"/>
      <c r="E26" s="7"/>
      <c r="F26" s="6"/>
      <c r="G26" s="6"/>
      <c r="H26" s="7"/>
      <c r="I26" s="7"/>
      <c r="J26" s="7"/>
      <c r="K26" s="7"/>
      <c r="L26" s="7"/>
      <c r="M26" s="7"/>
      <c r="N26">
        <v>48</v>
      </c>
      <c r="O26" s="13">
        <f t="shared" si="11"/>
        <v>776553.57096413954</v>
      </c>
      <c r="P26" s="12"/>
      <c r="Q26" s="12"/>
      <c r="R26" s="14">
        <f t="shared" si="24"/>
        <v>1.0307258327810014</v>
      </c>
      <c r="S26" s="7"/>
      <c r="T26" s="7"/>
      <c r="U26" s="9">
        <f t="shared" si="13"/>
        <v>357150.12</v>
      </c>
      <c r="V26" s="7">
        <v>0.97</v>
      </c>
      <c r="W26" s="7">
        <f t="shared" ref="W26:W55" si="25">1-V26</f>
        <v>3.0000000000000027E-2</v>
      </c>
      <c r="X26" s="9">
        <f t="shared" si="15"/>
        <v>20853.142455907779</v>
      </c>
      <c r="Y26" s="9"/>
      <c r="Z26" s="9">
        <f t="shared" si="22"/>
        <v>398550.30850823177</v>
      </c>
      <c r="AA26" s="9"/>
      <c r="AO26" s="1"/>
    </row>
    <row r="27" spans="2:41" x14ac:dyDescent="0.3">
      <c r="B27" s="1">
        <v>43940</v>
      </c>
      <c r="C27" s="7"/>
      <c r="D27" s="7"/>
      <c r="E27" s="7"/>
      <c r="F27" s="6"/>
      <c r="G27" s="6"/>
      <c r="H27" s="7"/>
      <c r="I27" s="7"/>
      <c r="J27" s="7"/>
      <c r="K27" s="7"/>
      <c r="L27" s="7"/>
      <c r="M27" s="7"/>
      <c r="N27">
        <v>47</v>
      </c>
      <c r="O27" s="13">
        <f t="shared" si="11"/>
        <v>750895.75031275465</v>
      </c>
      <c r="P27" s="12"/>
      <c r="Q27" s="12"/>
      <c r="R27" s="14">
        <f t="shared" si="24"/>
        <v>1.0341696176076349</v>
      </c>
      <c r="S27" s="7"/>
      <c r="T27" s="7"/>
      <c r="U27" s="9">
        <f t="shared" si="13"/>
        <v>327505.95</v>
      </c>
      <c r="V27" s="7">
        <v>0.97</v>
      </c>
      <c r="W27" s="7">
        <f t="shared" si="25"/>
        <v>3.0000000000000027E-2</v>
      </c>
      <c r="X27" s="9">
        <f t="shared" si="15"/>
        <v>19963.371729816587</v>
      </c>
      <c r="Y27" s="9"/>
      <c r="Z27" s="9">
        <f t="shared" si="22"/>
        <v>403426.42858293804</v>
      </c>
      <c r="AA27" s="9"/>
      <c r="AO27" s="1"/>
    </row>
    <row r="28" spans="2:41" x14ac:dyDescent="0.3">
      <c r="B28" s="1">
        <v>43939</v>
      </c>
      <c r="C28" s="7"/>
      <c r="D28" s="7"/>
      <c r="E28" s="7"/>
      <c r="F28" s="6"/>
      <c r="G28" s="6"/>
      <c r="H28" s="7"/>
      <c r="I28" s="7"/>
      <c r="J28" s="7"/>
      <c r="K28" s="7"/>
      <c r="L28" s="7"/>
      <c r="M28" s="7"/>
      <c r="N28">
        <v>46</v>
      </c>
      <c r="O28" s="13">
        <f t="shared" si="11"/>
        <v>723667.81495233905</v>
      </c>
      <c r="P28" s="12"/>
      <c r="Q28" s="12"/>
      <c r="R28" s="14">
        <f t="shared" si="24"/>
        <v>1.0376249085531168</v>
      </c>
      <c r="S28" s="7"/>
      <c r="T28" s="7"/>
      <c r="U28" s="9">
        <f t="shared" si="13"/>
        <v>302713.71999999997</v>
      </c>
      <c r="V28" s="7">
        <v>0.97</v>
      </c>
      <c r="W28" s="7">
        <f t="shared" si="25"/>
        <v>3.0000000000000027E-2</v>
      </c>
      <c r="X28" s="9">
        <f t="shared" si="15"/>
        <v>19047.92460324218</v>
      </c>
      <c r="Y28" s="9"/>
      <c r="Z28" s="9">
        <f t="shared" si="22"/>
        <v>401906.17034909688</v>
      </c>
      <c r="AA28" s="9"/>
      <c r="AO28" s="1"/>
    </row>
    <row r="29" spans="2:41" x14ac:dyDescent="0.3">
      <c r="B29" s="1">
        <v>43938</v>
      </c>
      <c r="C29" s="7"/>
      <c r="D29" s="7"/>
      <c r="E29" s="7"/>
      <c r="F29" s="6"/>
      <c r="G29" s="6"/>
      <c r="H29" s="7"/>
      <c r="I29" s="7"/>
      <c r="J29" s="7"/>
      <c r="K29" s="7"/>
      <c r="L29" s="7"/>
      <c r="M29" s="7"/>
      <c r="N29">
        <v>45</v>
      </c>
      <c r="O29" s="13">
        <f t="shared" si="11"/>
        <v>695104.74853025936</v>
      </c>
      <c r="P29" s="12"/>
      <c r="Q29" s="12"/>
      <c r="R29" s="14">
        <f t="shared" si="24"/>
        <v>1.0410917440608396</v>
      </c>
      <c r="S29" s="7"/>
      <c r="T29" s="7"/>
      <c r="U29" s="9">
        <f t="shared" si="13"/>
        <v>269614.40999999997</v>
      </c>
      <c r="V29" s="7">
        <v>0.97</v>
      </c>
      <c r="W29" s="7">
        <f t="shared" si="25"/>
        <v>3.0000000000000027E-2</v>
      </c>
      <c r="X29" s="9">
        <f t="shared" si="15"/>
        <v>18113.935589506294</v>
      </c>
      <c r="Y29" s="9"/>
      <c r="Z29" s="9">
        <f t="shared" si="22"/>
        <v>407376.40294075309</v>
      </c>
      <c r="AA29" s="9"/>
      <c r="AO29" s="1"/>
    </row>
    <row r="30" spans="2:41" x14ac:dyDescent="0.3">
      <c r="B30" s="1">
        <v>43937</v>
      </c>
      <c r="C30" s="7"/>
      <c r="D30" s="7"/>
      <c r="E30" s="7"/>
      <c r="F30" s="6"/>
      <c r="G30" s="6"/>
      <c r="H30" s="7"/>
      <c r="I30" s="7"/>
      <c r="J30" s="7"/>
      <c r="K30" s="7"/>
      <c r="L30" s="7"/>
      <c r="M30" s="7"/>
      <c r="N30">
        <v>44</v>
      </c>
      <c r="O30" s="13">
        <f t="shared" si="11"/>
        <v>665445.72432721953</v>
      </c>
      <c r="P30" s="12"/>
      <c r="Q30" s="12"/>
      <c r="R30" s="14">
        <f t="shared" si="24"/>
        <v>1.0445701627026394</v>
      </c>
      <c r="S30" s="7"/>
      <c r="T30" s="7"/>
      <c r="U30" s="9">
        <f t="shared" si="13"/>
        <v>237856.61</v>
      </c>
      <c r="V30" s="7">
        <v>0.97</v>
      </c>
      <c r="W30" s="7">
        <f t="shared" si="25"/>
        <v>3.0000000000000027E-2</v>
      </c>
      <c r="X30" s="9">
        <f t="shared" si="15"/>
        <v>17168.381727994602</v>
      </c>
      <c r="Y30" s="9"/>
      <c r="Z30" s="9">
        <f t="shared" si="22"/>
        <v>410420.73259922495</v>
      </c>
      <c r="AA30" s="9"/>
      <c r="AO30" s="1"/>
    </row>
    <row r="31" spans="2:41" x14ac:dyDescent="0.3">
      <c r="B31" s="1">
        <v>43936</v>
      </c>
      <c r="C31" s="7"/>
      <c r="D31" s="7"/>
      <c r="E31" s="7"/>
      <c r="F31" s="6"/>
      <c r="G31" s="6"/>
      <c r="H31" s="7"/>
      <c r="I31" s="7"/>
      <c r="J31" s="7"/>
      <c r="K31" s="7"/>
      <c r="L31" s="7"/>
      <c r="M31" s="7"/>
      <c r="N31">
        <v>43</v>
      </c>
      <c r="O31" s="13">
        <f t="shared" si="11"/>
        <v>634930.82010807272</v>
      </c>
      <c r="P31" s="12"/>
      <c r="Q31" s="12"/>
      <c r="R31" s="14">
        <f t="shared" si="24"/>
        <v>1.0480602031792263</v>
      </c>
      <c r="S31" s="7"/>
      <c r="T31" s="7"/>
      <c r="U31" s="9">
        <f t="shared" si="13"/>
        <v>210019.55</v>
      </c>
      <c r="V31" s="7">
        <v>0.97</v>
      </c>
      <c r="W31" s="7">
        <f t="shared" si="25"/>
        <v>3.0000000000000027E-2</v>
      </c>
      <c r="X31" s="9">
        <f t="shared" si="15"/>
        <v>16217.999733617758</v>
      </c>
      <c r="Y31" s="9"/>
      <c r="Z31" s="9">
        <f t="shared" si="22"/>
        <v>408693.27037445497</v>
      </c>
      <c r="AA31" s="9"/>
      <c r="AO31" s="1"/>
    </row>
    <row r="32" spans="2:41" x14ac:dyDescent="0.3">
      <c r="B32" s="1">
        <v>43935</v>
      </c>
      <c r="C32" s="7"/>
      <c r="D32" s="7"/>
      <c r="E32" s="7"/>
      <c r="F32" s="6"/>
      <c r="G32" s="6"/>
      <c r="H32" s="7"/>
      <c r="I32" s="7"/>
      <c r="J32" s="7"/>
      <c r="K32" s="7"/>
      <c r="L32" s="7"/>
      <c r="M32" s="7"/>
      <c r="N32">
        <v>42</v>
      </c>
      <c r="O32" s="13">
        <f t="shared" si="11"/>
        <v>603797.85298354318</v>
      </c>
      <c r="P32" s="12"/>
      <c r="Q32" s="12"/>
      <c r="R32" s="14">
        <f t="shared" si="24"/>
        <v>1.0515619043206139</v>
      </c>
      <c r="S32" s="7"/>
      <c r="T32" s="7"/>
      <c r="U32" s="9">
        <f t="shared" si="13"/>
        <v>175736.84</v>
      </c>
      <c r="V32" s="7">
        <v>0.97</v>
      </c>
      <c r="W32" s="7">
        <f t="shared" si="25"/>
        <v>3.0000000000000027E-2</v>
      </c>
      <c r="X32" s="9">
        <f t="shared" si="15"/>
        <v>15269.211228337414</v>
      </c>
      <c r="Y32" s="9"/>
      <c r="Z32" s="16">
        <f t="shared" si="22"/>
        <v>412791.80175520579</v>
      </c>
      <c r="AA32" s="9"/>
      <c r="AO32" s="1"/>
    </row>
    <row r="33" spans="2:41" x14ac:dyDescent="0.3">
      <c r="B33" s="1">
        <v>43934</v>
      </c>
      <c r="C33" s="7"/>
      <c r="D33" s="7"/>
      <c r="E33" s="7"/>
      <c r="F33" s="6"/>
      <c r="G33" s="6"/>
      <c r="H33" s="7"/>
      <c r="I33" s="7"/>
      <c r="J33" s="7"/>
      <c r="K33" s="7"/>
      <c r="L33" s="7"/>
      <c r="M33" s="7"/>
      <c r="N33">
        <v>41</v>
      </c>
      <c r="O33" s="13">
        <f t="shared" si="11"/>
        <v>572279.39093315345</v>
      </c>
      <c r="P33" s="12"/>
      <c r="Q33" s="12"/>
      <c r="R33" s="14">
        <f t="shared" si="24"/>
        <v>1.0550753050865522</v>
      </c>
      <c r="S33" s="7"/>
      <c r="T33" s="7"/>
      <c r="U33" s="9">
        <f t="shared" si="13"/>
        <v>158892.79</v>
      </c>
      <c r="V33" s="7">
        <v>0.97</v>
      </c>
      <c r="W33" s="7">
        <f t="shared" si="25"/>
        <v>3.0000000000000027E-2</v>
      </c>
      <c r="X33" s="9">
        <f t="shared" si="15"/>
        <v>14328.05708533184</v>
      </c>
      <c r="Y33" s="9"/>
      <c r="Z33" s="9">
        <f t="shared" si="22"/>
        <v>399058.54384782159</v>
      </c>
      <c r="AA33" s="9"/>
      <c r="AO33" s="1"/>
    </row>
    <row r="34" spans="2:41" x14ac:dyDescent="0.3">
      <c r="B34" s="1">
        <v>43933</v>
      </c>
      <c r="C34" s="7"/>
      <c r="D34" s="7"/>
      <c r="E34" s="7"/>
      <c r="F34" s="6"/>
      <c r="G34" s="6"/>
      <c r="H34" s="7"/>
      <c r="I34" s="7"/>
      <c r="J34" s="7"/>
      <c r="K34" s="7"/>
      <c r="L34" s="7"/>
      <c r="M34" s="7"/>
      <c r="N34">
        <v>40</v>
      </c>
      <c r="O34" s="13">
        <f t="shared" si="11"/>
        <v>540599.99112059199</v>
      </c>
      <c r="P34" s="12"/>
      <c r="Q34" s="12"/>
      <c r="R34" s="14">
        <f t="shared" si="24"/>
        <v>1.0586004445669603</v>
      </c>
      <c r="S34" s="7"/>
      <c r="T34" s="7"/>
      <c r="U34" s="9">
        <f t="shared" si="13"/>
        <v>136659.41999999998</v>
      </c>
      <c r="V34" s="7">
        <v>0.97</v>
      </c>
      <c r="W34" s="7">
        <f t="shared" si="25"/>
        <v>3.0000000000000027E-2</v>
      </c>
      <c r="X34" s="9">
        <f t="shared" si="15"/>
        <v>13400.141654909694</v>
      </c>
      <c r="Y34" s="9"/>
      <c r="Z34" s="9">
        <f t="shared" si="22"/>
        <v>390540.4294656823</v>
      </c>
      <c r="AA34" s="9"/>
      <c r="AO34" s="1"/>
    </row>
    <row r="35" spans="2:41" x14ac:dyDescent="0.3">
      <c r="B35" s="1">
        <v>43932</v>
      </c>
      <c r="C35" s="7"/>
      <c r="D35" s="7"/>
      <c r="E35" s="7"/>
      <c r="F35" s="6"/>
      <c r="G35" s="6"/>
      <c r="H35" s="7"/>
      <c r="I35" s="7"/>
      <c r="J35" s="7"/>
      <c r="K35" s="7"/>
      <c r="L35" s="7"/>
      <c r="M35" s="7"/>
      <c r="N35">
        <v>39</v>
      </c>
      <c r="O35" s="13">
        <f t="shared" si="11"/>
        <v>508973.70761124714</v>
      </c>
      <c r="P35" s="12"/>
      <c r="Q35" s="12"/>
      <c r="R35" s="14">
        <f t="shared" si="24"/>
        <v>1.0621373619823617</v>
      </c>
      <c r="S35" s="7"/>
      <c r="T35" s="7"/>
      <c r="U35" s="9">
        <f t="shared" si="13"/>
        <v>117833.66</v>
      </c>
      <c r="V35" s="7">
        <v>0.97</v>
      </c>
      <c r="W35" s="7">
        <f t="shared" si="25"/>
        <v>3.0000000000000027E-2</v>
      </c>
      <c r="X35" s="9">
        <f t="shared" si="15"/>
        <v>12490.587374399998</v>
      </c>
      <c r="Y35" s="9"/>
      <c r="Z35" s="9">
        <f t="shared" si="22"/>
        <v>378649.46023684717</v>
      </c>
      <c r="AA35" s="9"/>
      <c r="AO35" s="1"/>
    </row>
    <row r="36" spans="2:41" x14ac:dyDescent="0.3">
      <c r="B36" s="1">
        <v>43931</v>
      </c>
      <c r="C36" s="7"/>
      <c r="D36" s="7"/>
      <c r="E36" s="7"/>
      <c r="F36" s="6"/>
      <c r="G36" s="6"/>
      <c r="H36" s="7"/>
      <c r="I36" s="7"/>
      <c r="J36" s="7"/>
      <c r="K36" s="7"/>
      <c r="L36" s="7"/>
      <c r="M36" s="7"/>
      <c r="N36">
        <v>38</v>
      </c>
      <c r="O36" s="13">
        <f t="shared" si="11"/>
        <v>477601.90284439467</v>
      </c>
      <c r="P36" s="12"/>
      <c r="Q36" s="12"/>
      <c r="R36" s="14">
        <f t="shared" si="24"/>
        <v>1.0656860966843207</v>
      </c>
      <c r="S36" s="7"/>
      <c r="T36" s="7"/>
      <c r="U36" s="9">
        <f t="shared" si="13"/>
        <v>98607.29</v>
      </c>
      <c r="V36" s="7">
        <v>0.97</v>
      </c>
      <c r="W36" s="7">
        <f t="shared" si="25"/>
        <v>3.0000000000000027E-2</v>
      </c>
      <c r="X36" s="9">
        <f t="shared" si="15"/>
        <v>11604</v>
      </c>
      <c r="Y36" s="9"/>
      <c r="Z36" s="9">
        <f t="shared" si="22"/>
        <v>367390.61284439469</v>
      </c>
      <c r="AA36" s="9"/>
      <c r="AO36" s="1"/>
    </row>
    <row r="37" spans="2:41" x14ac:dyDescent="0.3">
      <c r="B37" s="1">
        <v>43930</v>
      </c>
      <c r="C37" s="7"/>
      <c r="D37" s="7"/>
      <c r="E37" s="7"/>
      <c r="F37" s="6"/>
      <c r="G37" s="6"/>
      <c r="H37" s="7"/>
      <c r="I37" s="7"/>
      <c r="J37" s="7"/>
      <c r="K37" s="7"/>
      <c r="L37" s="7"/>
      <c r="M37" s="7"/>
      <c r="N37">
        <v>37</v>
      </c>
      <c r="O37" s="13">
        <f t="shared" si="11"/>
        <v>446671.38849698979</v>
      </c>
      <c r="P37" s="12"/>
      <c r="Q37" s="12"/>
      <c r="R37" s="14">
        <f t="shared" si="24"/>
        <v>1.0692466881558798</v>
      </c>
      <c r="S37" s="7"/>
      <c r="T37" s="7"/>
      <c r="U37" s="9">
        <f t="shared" si="13"/>
        <v>79564.25</v>
      </c>
      <c r="V37" s="7">
        <v>0.97</v>
      </c>
      <c r="W37" s="7">
        <f t="shared" si="25"/>
        <v>3.0000000000000027E-2</v>
      </c>
      <c r="X37" s="9">
        <f t="shared" si="15"/>
        <v>11045.88</v>
      </c>
      <c r="Y37" s="9"/>
      <c r="Z37" s="9">
        <f t="shared" si="22"/>
        <v>356061.25849698979</v>
      </c>
      <c r="AA37" s="9"/>
      <c r="AO37" s="1"/>
    </row>
    <row r="38" spans="2:41" x14ac:dyDescent="0.3">
      <c r="B38" s="1">
        <v>43929</v>
      </c>
      <c r="C38" s="7"/>
      <c r="D38" s="7"/>
      <c r="E38" s="7"/>
      <c r="F38" s="6"/>
      <c r="G38" s="6"/>
      <c r="H38" s="7"/>
      <c r="I38" s="7"/>
      <c r="J38" s="7"/>
      <c r="K38" s="7"/>
      <c r="L38" s="7"/>
      <c r="M38" s="7"/>
      <c r="N38">
        <v>36</v>
      </c>
      <c r="O38" s="13">
        <f t="shared" si="11"/>
        <v>416352.91247999994</v>
      </c>
      <c r="P38" s="12"/>
      <c r="Q38" s="12"/>
      <c r="R38" s="14">
        <f t="shared" si="24"/>
        <v>1.0728191760119998</v>
      </c>
      <c r="S38" s="7"/>
      <c r="T38" s="7"/>
      <c r="U38" s="9">
        <f t="shared" si="13"/>
        <v>41562.559999999998</v>
      </c>
      <c r="V38" s="7">
        <v>0.97</v>
      </c>
      <c r="W38" s="7">
        <f t="shared" si="25"/>
        <v>3.0000000000000027E-2</v>
      </c>
      <c r="X38" s="9">
        <f t="shared" si="15"/>
        <v>10129.049999999999</v>
      </c>
      <c r="Y38" s="9"/>
      <c r="Z38" s="9">
        <f t="shared" si="22"/>
        <v>364661.30247999995</v>
      </c>
      <c r="AA38" s="9"/>
      <c r="AO38" s="1"/>
    </row>
    <row r="39" spans="2:41" x14ac:dyDescent="0.3">
      <c r="B39" s="1">
        <v>43928</v>
      </c>
      <c r="C39" s="7"/>
      <c r="D39" s="7"/>
      <c r="E39" s="7"/>
      <c r="F39" s="6"/>
      <c r="G39" s="6"/>
      <c r="H39" s="7"/>
      <c r="I39" s="7"/>
      <c r="J39" s="7"/>
      <c r="K39" s="7"/>
      <c r="L39" s="7"/>
      <c r="M39" s="7"/>
      <c r="N39">
        <v>35</v>
      </c>
      <c r="O39" s="13">
        <v>386800</v>
      </c>
      <c r="P39" s="12"/>
      <c r="Q39" s="12">
        <f>O39/O40</f>
        <v>1.0505274364740518</v>
      </c>
      <c r="R39" s="7">
        <f>R40*0.99667</f>
        <v>1.0764035999999999</v>
      </c>
      <c r="S39" s="7">
        <v>11830</v>
      </c>
      <c r="T39" s="7">
        <v>20003</v>
      </c>
      <c r="U39" s="9">
        <f t="shared" si="13"/>
        <v>32277.719999999998</v>
      </c>
      <c r="V39" s="7">
        <v>0.97</v>
      </c>
      <c r="W39" s="7">
        <f t="shared" si="25"/>
        <v>3.0000000000000027E-2</v>
      </c>
      <c r="X39" s="9">
        <f t="shared" si="15"/>
        <v>9362.2799999999988</v>
      </c>
      <c r="Y39" s="9"/>
      <c r="Z39" s="9">
        <f t="shared" si="22"/>
        <v>345160</v>
      </c>
      <c r="AA39" s="9">
        <f>AE39-Z39</f>
        <v>9807</v>
      </c>
      <c r="AB39">
        <f t="shared" ref="AB39" si="26">C39-D39-E39</f>
        <v>0</v>
      </c>
      <c r="AC39">
        <f t="shared" ref="AC39" si="27">G39-I39-J39</f>
        <v>0</v>
      </c>
      <c r="AD39">
        <f t="shared" ref="AD39" si="28">K39-L39-M39</f>
        <v>0</v>
      </c>
      <c r="AE39">
        <f t="shared" ref="AE39" si="29">O39-S39-T39</f>
        <v>354967</v>
      </c>
      <c r="AG39">
        <f t="shared" ref="AG39:AG51" si="30">C39-C40</f>
        <v>-82665</v>
      </c>
      <c r="AH39">
        <f t="shared" ref="AH39:AH51" si="31">G39-G40</f>
        <v>-132547</v>
      </c>
      <c r="AI39">
        <f t="shared" ref="AI39:AI51" si="32">K39-K40</f>
        <v>-10284</v>
      </c>
      <c r="AJ39">
        <f t="shared" ref="AJ39:AJ51" si="33">O39-O40</f>
        <v>18604</v>
      </c>
      <c r="AO39" s="1"/>
    </row>
    <row r="40" spans="2:41" x14ac:dyDescent="0.3">
      <c r="B40" s="1">
        <v>43927</v>
      </c>
      <c r="C40" s="7">
        <v>82665</v>
      </c>
      <c r="D40" s="7">
        <v>3335</v>
      </c>
      <c r="E40" s="7">
        <v>77310</v>
      </c>
      <c r="F40" s="6">
        <v>42</v>
      </c>
      <c r="G40" s="8">
        <v>132547</v>
      </c>
      <c r="H40">
        <f t="shared" ref="H40:H81" si="34">G40/G41</f>
        <v>1.0279104755405279</v>
      </c>
      <c r="I40" s="8">
        <v>16523</v>
      </c>
      <c r="J40" s="8">
        <v>22837</v>
      </c>
      <c r="K40" s="7">
        <v>10284</v>
      </c>
      <c r="L40" s="7">
        <v>186</v>
      </c>
      <c r="M40" s="7">
        <v>6598</v>
      </c>
      <c r="N40">
        <v>34</v>
      </c>
      <c r="O40" s="8">
        <v>368196</v>
      </c>
      <c r="P40" s="12">
        <f t="shared" ref="P40:P59" si="35">O40*R39</f>
        <v>396327.49990559998</v>
      </c>
      <c r="Q40" s="12">
        <f>O40/O41</f>
        <v>1.0905149051490515</v>
      </c>
      <c r="R40" s="7">
        <v>1.08</v>
      </c>
      <c r="S40" s="8">
        <v>10986</v>
      </c>
      <c r="T40" s="8">
        <v>19828</v>
      </c>
      <c r="U40" s="9">
        <f t="shared" si="13"/>
        <v>24724.329999999998</v>
      </c>
      <c r="V40" s="7">
        <v>0.97</v>
      </c>
      <c r="W40" s="7">
        <f t="shared" si="25"/>
        <v>3.0000000000000027E-2</v>
      </c>
      <c r="X40" s="9">
        <f t="shared" si="15"/>
        <v>8338.59</v>
      </c>
      <c r="Y40" s="9">
        <f>S40-X40</f>
        <v>2647.41</v>
      </c>
      <c r="Z40" s="9">
        <f>P40-U40-X40</f>
        <v>363264.57990559994</v>
      </c>
      <c r="AA40" s="9">
        <f>AE40-Z40</f>
        <v>-25882.579905599938</v>
      </c>
      <c r="AB40">
        <f t="shared" ref="AB40:AB71" si="36">C40-D40-E40</f>
        <v>2020</v>
      </c>
      <c r="AC40">
        <f t="shared" ref="AC40:AC71" si="37">G40-I40-J40</f>
        <v>93187</v>
      </c>
      <c r="AD40">
        <f t="shared" ref="AD40:AD71" si="38">K40-L40-M40</f>
        <v>3500</v>
      </c>
      <c r="AE40">
        <f t="shared" ref="AE40:AE71" si="39">O40-S40-T40</f>
        <v>337382</v>
      </c>
      <c r="AG40">
        <f t="shared" si="30"/>
        <v>24</v>
      </c>
      <c r="AH40">
        <f t="shared" si="31"/>
        <v>3599</v>
      </c>
      <c r="AI40">
        <f t="shared" si="32"/>
        <v>0</v>
      </c>
      <c r="AJ40">
        <f t="shared" si="33"/>
        <v>30561</v>
      </c>
      <c r="AO40" s="1"/>
    </row>
    <row r="41" spans="2:41" x14ac:dyDescent="0.3">
      <c r="B41" s="1">
        <v>43926</v>
      </c>
      <c r="C41" s="7">
        <v>82641</v>
      </c>
      <c r="D41" s="7">
        <v>3335</v>
      </c>
      <c r="E41" s="7">
        <v>77294</v>
      </c>
      <c r="F41" s="6">
        <v>41</v>
      </c>
      <c r="G41" s="6">
        <v>128948</v>
      </c>
      <c r="H41">
        <f t="shared" si="34"/>
        <v>1.0346299505744914</v>
      </c>
      <c r="I41" s="7">
        <v>15887</v>
      </c>
      <c r="J41" s="7">
        <v>21815</v>
      </c>
      <c r="K41" s="7">
        <v>10284</v>
      </c>
      <c r="L41" s="7">
        <v>186</v>
      </c>
      <c r="M41" s="7">
        <v>6598</v>
      </c>
      <c r="N41">
        <v>33</v>
      </c>
      <c r="O41" s="6">
        <v>337635</v>
      </c>
      <c r="P41" s="12">
        <f t="shared" si="35"/>
        <v>364645.80000000005</v>
      </c>
      <c r="Q41" s="12">
        <f t="shared" ref="Q41:Q60" si="40">O41/O42</f>
        <v>1.0818999218139171</v>
      </c>
      <c r="R41" s="7">
        <f>R40*1.0033</f>
        <v>1.0835640000000002</v>
      </c>
      <c r="S41" s="7">
        <v>9647</v>
      </c>
      <c r="T41" s="7">
        <v>17572</v>
      </c>
      <c r="U41" s="7">
        <f t="shared" si="13"/>
        <v>17061.329999999998</v>
      </c>
      <c r="V41" s="7">
        <v>0.97</v>
      </c>
      <c r="W41" s="7">
        <f t="shared" si="25"/>
        <v>3.0000000000000027E-2</v>
      </c>
      <c r="X41" s="9">
        <f t="shared" si="15"/>
        <v>7356.3899999999994</v>
      </c>
      <c r="Y41" s="9">
        <f t="shared" ref="Y41:Y104" si="41">S41-X41</f>
        <v>2290.6100000000006</v>
      </c>
      <c r="Z41" s="9">
        <f t="shared" ref="Z41:Z68" si="42">P41-U41-X41</f>
        <v>340228.08</v>
      </c>
      <c r="AA41" s="9">
        <f t="shared" ref="AA41:AA68" si="43">AE41-Z41</f>
        <v>-29812.080000000016</v>
      </c>
      <c r="AB41">
        <f t="shared" si="36"/>
        <v>2012</v>
      </c>
      <c r="AC41">
        <f t="shared" si="37"/>
        <v>91246</v>
      </c>
      <c r="AD41">
        <f t="shared" si="38"/>
        <v>3500</v>
      </c>
      <c r="AE41">
        <f t="shared" si="39"/>
        <v>310416</v>
      </c>
      <c r="AG41">
        <f t="shared" si="30"/>
        <v>67</v>
      </c>
      <c r="AH41">
        <f t="shared" si="31"/>
        <v>4316</v>
      </c>
      <c r="AI41">
        <f t="shared" si="32"/>
        <v>47</v>
      </c>
      <c r="AJ41">
        <f t="shared" si="33"/>
        <v>25559</v>
      </c>
      <c r="AO41" s="1"/>
    </row>
    <row r="42" spans="2:41" x14ac:dyDescent="0.3">
      <c r="B42" s="1">
        <v>43925</v>
      </c>
      <c r="C42" s="7">
        <v>82574</v>
      </c>
      <c r="D42" s="7">
        <v>3333</v>
      </c>
      <c r="E42" s="7">
        <v>77160</v>
      </c>
      <c r="F42" s="6">
        <v>40</v>
      </c>
      <c r="G42" s="6">
        <v>124632</v>
      </c>
      <c r="H42">
        <f t="shared" si="34"/>
        <v>1.0400994767456417</v>
      </c>
      <c r="I42" s="7">
        <v>15362</v>
      </c>
      <c r="J42" s="7">
        <v>20996</v>
      </c>
      <c r="K42" s="7">
        <v>10237</v>
      </c>
      <c r="L42" s="7">
        <v>183</v>
      </c>
      <c r="M42" s="7">
        <v>6463</v>
      </c>
      <c r="N42">
        <v>32</v>
      </c>
      <c r="O42" s="6">
        <v>312076</v>
      </c>
      <c r="P42" s="12">
        <f t="shared" si="35"/>
        <v>338154.31886400009</v>
      </c>
      <c r="Q42" s="12">
        <f t="shared" si="40"/>
        <v>1.1227653596111573</v>
      </c>
      <c r="R42" s="7">
        <f t="shared" ref="R42:R60" si="44">R41*1.0033</f>
        <v>1.0871397612000002</v>
      </c>
      <c r="S42" s="7">
        <v>8496</v>
      </c>
      <c r="T42" s="7">
        <v>14997</v>
      </c>
      <c r="U42" s="7">
        <f t="shared" si="13"/>
        <v>11873.77</v>
      </c>
      <c r="V42" s="7">
        <v>0.97</v>
      </c>
      <c r="W42" s="7">
        <f t="shared" si="25"/>
        <v>3.0000000000000027E-2</v>
      </c>
      <c r="X42" s="9">
        <f t="shared" si="15"/>
        <v>6495.45</v>
      </c>
      <c r="Y42" s="9">
        <f t="shared" si="41"/>
        <v>2000.5500000000002</v>
      </c>
      <c r="Z42" s="9">
        <f t="shared" si="42"/>
        <v>319785.09886400006</v>
      </c>
      <c r="AA42" s="9">
        <f t="shared" si="43"/>
        <v>-31202.098864000058</v>
      </c>
      <c r="AB42">
        <f t="shared" si="36"/>
        <v>2081</v>
      </c>
      <c r="AC42">
        <f t="shared" si="37"/>
        <v>88274</v>
      </c>
      <c r="AD42">
        <f t="shared" si="38"/>
        <v>3591</v>
      </c>
      <c r="AE42">
        <f t="shared" si="39"/>
        <v>288583</v>
      </c>
      <c r="AG42">
        <f t="shared" si="30"/>
        <v>48</v>
      </c>
      <c r="AH42">
        <f t="shared" si="31"/>
        <v>4805</v>
      </c>
      <c r="AI42">
        <f t="shared" si="32"/>
        <v>81</v>
      </c>
      <c r="AJ42">
        <f t="shared" si="33"/>
        <v>34123</v>
      </c>
      <c r="AO42" s="1"/>
    </row>
    <row r="43" spans="2:41" x14ac:dyDescent="0.3">
      <c r="B43" s="1">
        <v>43924</v>
      </c>
      <c r="C43" s="7">
        <v>82526</v>
      </c>
      <c r="D43" s="7">
        <v>3330</v>
      </c>
      <c r="E43" s="7">
        <v>76934</v>
      </c>
      <c r="F43" s="6">
        <v>39</v>
      </c>
      <c r="G43" s="6">
        <v>119827</v>
      </c>
      <c r="H43">
        <f t="shared" si="34"/>
        <v>1.0397858419673383</v>
      </c>
      <c r="I43" s="7">
        <v>14681</v>
      </c>
      <c r="J43" s="7">
        <v>19758</v>
      </c>
      <c r="K43" s="7">
        <v>10156</v>
      </c>
      <c r="L43" s="7">
        <v>177</v>
      </c>
      <c r="M43" s="7">
        <v>6325</v>
      </c>
      <c r="N43">
        <v>31</v>
      </c>
      <c r="O43" s="6">
        <v>277953</v>
      </c>
      <c r="P43" s="12">
        <f t="shared" si="35"/>
        <v>302173.75804482365</v>
      </c>
      <c r="Q43" s="12">
        <f t="shared" si="40"/>
        <v>1.1335165753854812</v>
      </c>
      <c r="R43" s="7">
        <f t="shared" si="44"/>
        <v>1.0907273224119602</v>
      </c>
      <c r="S43" s="7">
        <v>7406</v>
      </c>
      <c r="T43" s="7">
        <v>9823</v>
      </c>
      <c r="U43" s="7">
        <f t="shared" ref="U43:U68" si="45">V43*O57</f>
        <v>8038.3899999999994</v>
      </c>
      <c r="V43" s="7">
        <v>0.97</v>
      </c>
      <c r="W43" s="7">
        <f t="shared" si="25"/>
        <v>3.0000000000000027E-2</v>
      </c>
      <c r="X43" s="9">
        <f t="shared" ref="X43:X68" si="46">0.03*O46</f>
        <v>5435.16</v>
      </c>
      <c r="Y43" s="9">
        <f t="shared" si="41"/>
        <v>1970.8400000000001</v>
      </c>
      <c r="Z43" s="9">
        <f t="shared" si="42"/>
        <v>288700.20804482367</v>
      </c>
      <c r="AA43" s="9">
        <f t="shared" si="43"/>
        <v>-27976.208044823667</v>
      </c>
      <c r="AB43">
        <f t="shared" si="36"/>
        <v>2262</v>
      </c>
      <c r="AC43">
        <f t="shared" si="37"/>
        <v>85388</v>
      </c>
      <c r="AD43">
        <f t="shared" si="38"/>
        <v>3654</v>
      </c>
      <c r="AE43">
        <f t="shared" si="39"/>
        <v>260724</v>
      </c>
      <c r="AG43">
        <f t="shared" si="30"/>
        <v>83</v>
      </c>
      <c r="AH43">
        <f t="shared" si="31"/>
        <v>4585</v>
      </c>
      <c r="AI43">
        <f t="shared" si="32"/>
        <v>94</v>
      </c>
      <c r="AJ43">
        <f t="shared" si="33"/>
        <v>32740</v>
      </c>
      <c r="AO43" s="1"/>
    </row>
    <row r="44" spans="2:41" x14ac:dyDescent="0.3">
      <c r="B44" s="1">
        <v>43923</v>
      </c>
      <c r="C44" s="7">
        <v>82443</v>
      </c>
      <c r="D44" s="7">
        <v>3326</v>
      </c>
      <c r="E44" s="7">
        <v>76724</v>
      </c>
      <c r="F44" s="6">
        <v>38</v>
      </c>
      <c r="G44" s="6">
        <v>115242</v>
      </c>
      <c r="H44">
        <f t="shared" si="34"/>
        <v>1.042216072494438</v>
      </c>
      <c r="I44" s="7">
        <v>13915</v>
      </c>
      <c r="J44" s="7">
        <v>18278</v>
      </c>
      <c r="K44" s="7">
        <v>10062</v>
      </c>
      <c r="L44" s="7">
        <v>174</v>
      </c>
      <c r="M44" s="7">
        <v>6021</v>
      </c>
      <c r="N44">
        <v>30</v>
      </c>
      <c r="O44" s="6">
        <v>245213</v>
      </c>
      <c r="P44" s="12">
        <f t="shared" si="35"/>
        <v>267460.51891060401</v>
      </c>
      <c r="Q44" s="12">
        <f t="shared" si="40"/>
        <v>1.1325450892547861</v>
      </c>
      <c r="R44" s="7">
        <f t="shared" si="44"/>
        <v>1.0943267225759199</v>
      </c>
      <c r="S44" s="7">
        <v>5983</v>
      </c>
      <c r="T44" s="7">
        <v>9090</v>
      </c>
      <c r="U44" s="7">
        <f t="shared" si="45"/>
        <v>5661.8899999999994</v>
      </c>
      <c r="V44" s="7">
        <v>0.97</v>
      </c>
      <c r="W44" s="7">
        <f t="shared" si="25"/>
        <v>3.0000000000000027E-2</v>
      </c>
      <c r="X44" s="9">
        <f t="shared" si="46"/>
        <v>4914.21</v>
      </c>
      <c r="Y44" s="9">
        <f t="shared" si="41"/>
        <v>1068.79</v>
      </c>
      <c r="Z44" s="9">
        <f t="shared" si="42"/>
        <v>256884.418910604</v>
      </c>
      <c r="AA44" s="9">
        <f t="shared" si="43"/>
        <v>-26744.418910603999</v>
      </c>
      <c r="AB44">
        <f t="shared" si="36"/>
        <v>2393</v>
      </c>
      <c r="AC44">
        <f t="shared" si="37"/>
        <v>83049</v>
      </c>
      <c r="AD44">
        <f t="shared" si="38"/>
        <v>3867</v>
      </c>
      <c r="AE44">
        <f t="shared" si="39"/>
        <v>230140</v>
      </c>
      <c r="AG44">
        <f t="shared" si="30"/>
        <v>82</v>
      </c>
      <c r="AH44">
        <f t="shared" si="31"/>
        <v>4668</v>
      </c>
      <c r="AI44">
        <f t="shared" si="32"/>
        <v>86</v>
      </c>
      <c r="AJ44">
        <f t="shared" si="33"/>
        <v>28698</v>
      </c>
      <c r="AO44" s="1"/>
    </row>
    <row r="45" spans="2:41" x14ac:dyDescent="0.3">
      <c r="B45" s="1">
        <v>43922</v>
      </c>
      <c r="C45" s="7">
        <v>82361</v>
      </c>
      <c r="D45" s="7">
        <v>3316</v>
      </c>
      <c r="E45" s="7">
        <v>76405</v>
      </c>
      <c r="F45" s="6">
        <v>37</v>
      </c>
      <c r="G45" s="6">
        <v>110574</v>
      </c>
      <c r="H45">
        <f t="shared" si="34"/>
        <v>1.0452019056261344</v>
      </c>
      <c r="I45" s="7">
        <v>13155</v>
      </c>
      <c r="J45" s="7">
        <v>16847</v>
      </c>
      <c r="K45" s="7">
        <v>9976</v>
      </c>
      <c r="L45" s="7">
        <v>169</v>
      </c>
      <c r="M45" s="7">
        <v>5828</v>
      </c>
      <c r="N45">
        <v>29</v>
      </c>
      <c r="O45" s="6">
        <v>216515</v>
      </c>
      <c r="P45" s="12">
        <f t="shared" si="35"/>
        <v>236938.1503385253</v>
      </c>
      <c r="Q45" s="12">
        <f t="shared" si="40"/>
        <v>1.1950798136577396</v>
      </c>
      <c r="R45" s="7">
        <f t="shared" si="44"/>
        <v>1.0979380007604205</v>
      </c>
      <c r="S45" s="7">
        <v>5119</v>
      </c>
      <c r="T45" s="7">
        <v>8593</v>
      </c>
      <c r="U45" s="7">
        <f t="shared" si="45"/>
        <v>3382.39</v>
      </c>
      <c r="V45" s="7">
        <v>0.97</v>
      </c>
      <c r="W45" s="7">
        <f t="shared" si="25"/>
        <v>3.0000000000000027E-2</v>
      </c>
      <c r="X45" s="9">
        <f t="shared" si="46"/>
        <v>4226.58</v>
      </c>
      <c r="Y45" s="9">
        <f t="shared" si="41"/>
        <v>892.42000000000007</v>
      </c>
      <c r="Z45" s="9">
        <f t="shared" si="42"/>
        <v>229329.1803385253</v>
      </c>
      <c r="AA45" s="9">
        <f t="shared" si="43"/>
        <v>-26526.180338525301</v>
      </c>
      <c r="AB45">
        <f t="shared" si="36"/>
        <v>2640</v>
      </c>
      <c r="AC45">
        <f t="shared" si="37"/>
        <v>80572</v>
      </c>
      <c r="AD45">
        <f t="shared" si="38"/>
        <v>3979</v>
      </c>
      <c r="AE45">
        <f t="shared" si="39"/>
        <v>202803</v>
      </c>
      <c r="AG45">
        <f t="shared" si="30"/>
        <v>82</v>
      </c>
      <c r="AH45">
        <f t="shared" si="31"/>
        <v>4782</v>
      </c>
      <c r="AI45">
        <f t="shared" si="32"/>
        <v>89</v>
      </c>
      <c r="AJ45">
        <f t="shared" si="33"/>
        <v>35343</v>
      </c>
      <c r="AO45" s="1"/>
    </row>
    <row r="46" spans="2:41" x14ac:dyDescent="0.3">
      <c r="B46" s="1">
        <v>43921</v>
      </c>
      <c r="C46" s="7">
        <v>82279</v>
      </c>
      <c r="D46" s="7">
        <v>3309</v>
      </c>
      <c r="E46" s="7">
        <v>76206</v>
      </c>
      <c r="F46" s="6">
        <v>36</v>
      </c>
      <c r="G46" s="6">
        <v>105792</v>
      </c>
      <c r="H46">
        <f t="shared" si="34"/>
        <v>1.0398372305605521</v>
      </c>
      <c r="I46" s="6">
        <v>12428</v>
      </c>
      <c r="J46" s="6">
        <v>15729</v>
      </c>
      <c r="K46" s="6">
        <v>9887</v>
      </c>
      <c r="L46" s="7">
        <v>165</v>
      </c>
      <c r="M46" s="7">
        <v>5567</v>
      </c>
      <c r="N46">
        <v>28</v>
      </c>
      <c r="O46" s="6">
        <v>181172</v>
      </c>
      <c r="P46" s="12">
        <f t="shared" si="35"/>
        <v>198915.6234737669</v>
      </c>
      <c r="Q46" s="12">
        <f t="shared" si="40"/>
        <v>1.1060089007185285</v>
      </c>
      <c r="R46" s="7">
        <f t="shared" si="44"/>
        <v>1.1015611961629299</v>
      </c>
      <c r="S46" s="7">
        <v>3873</v>
      </c>
      <c r="T46" s="7">
        <v>7024</v>
      </c>
      <c r="U46" s="7">
        <f t="shared" si="45"/>
        <v>2945.89</v>
      </c>
      <c r="V46" s="7">
        <v>0.97</v>
      </c>
      <c r="W46" s="7">
        <f t="shared" si="25"/>
        <v>3.0000000000000027E-2</v>
      </c>
      <c r="X46" s="9">
        <f t="shared" si="46"/>
        <v>3644.3399999999997</v>
      </c>
      <c r="Y46" s="9">
        <f t="shared" si="41"/>
        <v>228.66000000000031</v>
      </c>
      <c r="Z46" s="9">
        <f t="shared" si="42"/>
        <v>192325.39347376689</v>
      </c>
      <c r="AA46" s="9">
        <f t="shared" si="43"/>
        <v>-22050.39347376689</v>
      </c>
      <c r="AB46">
        <f t="shared" si="36"/>
        <v>2764</v>
      </c>
      <c r="AC46">
        <f t="shared" si="37"/>
        <v>77635</v>
      </c>
      <c r="AD46">
        <f t="shared" si="38"/>
        <v>4155</v>
      </c>
      <c r="AE46">
        <f t="shared" si="39"/>
        <v>170275</v>
      </c>
      <c r="AF46">
        <v>52</v>
      </c>
      <c r="AG46">
        <f t="shared" si="30"/>
        <v>81</v>
      </c>
      <c r="AH46">
        <f t="shared" si="31"/>
        <v>4053</v>
      </c>
      <c r="AI46">
        <f t="shared" si="32"/>
        <v>101</v>
      </c>
      <c r="AJ46">
        <f t="shared" si="33"/>
        <v>17365</v>
      </c>
      <c r="AO46" s="1"/>
    </row>
    <row r="47" spans="2:41" x14ac:dyDescent="0.3">
      <c r="B47" s="1">
        <v>43920</v>
      </c>
      <c r="C47" s="7">
        <v>82198</v>
      </c>
      <c r="D47" s="7">
        <v>3308</v>
      </c>
      <c r="E47" s="7">
        <v>75923</v>
      </c>
      <c r="F47" s="6">
        <v>35</v>
      </c>
      <c r="G47" s="6">
        <v>101739</v>
      </c>
      <c r="H47">
        <f t="shared" si="34"/>
        <v>1.04145809661272</v>
      </c>
      <c r="I47" s="7">
        <v>11591</v>
      </c>
      <c r="J47" s="7">
        <v>14620</v>
      </c>
      <c r="K47" s="7">
        <v>9786</v>
      </c>
      <c r="L47" s="7">
        <v>162</v>
      </c>
      <c r="M47" s="7">
        <v>5408</v>
      </c>
      <c r="N47">
        <v>27</v>
      </c>
      <c r="O47" s="6">
        <v>163807</v>
      </c>
      <c r="P47" s="12">
        <f t="shared" si="35"/>
        <v>180443.43485986107</v>
      </c>
      <c r="Q47" s="12">
        <f t="shared" si="40"/>
        <v>1.1626918217565976</v>
      </c>
      <c r="R47" s="7">
        <f t="shared" si="44"/>
        <v>1.1051963481102676</v>
      </c>
      <c r="S47" s="7">
        <v>3008</v>
      </c>
      <c r="T47" s="7">
        <v>5847</v>
      </c>
      <c r="U47" s="7">
        <f t="shared" si="45"/>
        <v>2557.89</v>
      </c>
      <c r="V47" s="7">
        <v>0.97</v>
      </c>
      <c r="W47" s="7">
        <f t="shared" si="25"/>
        <v>3.0000000000000027E-2</v>
      </c>
      <c r="X47" s="9">
        <f t="shared" si="46"/>
        <v>3049.71</v>
      </c>
      <c r="Y47" s="9">
        <f t="shared" si="41"/>
        <v>-41.710000000000036</v>
      </c>
      <c r="Z47" s="9">
        <f t="shared" si="42"/>
        <v>174835.83485986106</v>
      </c>
      <c r="AA47" s="9">
        <f t="shared" si="43"/>
        <v>-19883.834859861061</v>
      </c>
      <c r="AB47">
        <f t="shared" si="36"/>
        <v>2967</v>
      </c>
      <c r="AC47">
        <f t="shared" si="37"/>
        <v>75528</v>
      </c>
      <c r="AD47">
        <f t="shared" si="38"/>
        <v>4216</v>
      </c>
      <c r="AE47">
        <f t="shared" si="39"/>
        <v>154952</v>
      </c>
      <c r="AF47">
        <v>51</v>
      </c>
      <c r="AG47">
        <f t="shared" si="30"/>
        <v>76</v>
      </c>
      <c r="AH47">
        <f t="shared" si="31"/>
        <v>4050</v>
      </c>
      <c r="AI47">
        <f t="shared" si="32"/>
        <v>125</v>
      </c>
      <c r="AJ47">
        <f t="shared" si="33"/>
        <v>22921</v>
      </c>
      <c r="AO47" s="1"/>
    </row>
    <row r="48" spans="2:41" x14ac:dyDescent="0.3">
      <c r="B48" s="1">
        <v>43919</v>
      </c>
      <c r="C48" s="7">
        <v>82122</v>
      </c>
      <c r="D48" s="7">
        <v>3304</v>
      </c>
      <c r="E48" s="7">
        <v>75582</v>
      </c>
      <c r="F48" s="6">
        <v>34</v>
      </c>
      <c r="G48" s="6">
        <v>97689</v>
      </c>
      <c r="H48">
        <f t="shared" si="34"/>
        <v>1.0564170776018686</v>
      </c>
      <c r="I48" s="7">
        <v>10779</v>
      </c>
      <c r="J48" s="7">
        <v>13030</v>
      </c>
      <c r="K48" s="7">
        <v>9661</v>
      </c>
      <c r="L48" s="7">
        <v>158</v>
      </c>
      <c r="M48" s="7">
        <v>5228</v>
      </c>
      <c r="N48">
        <v>26</v>
      </c>
      <c r="O48" s="6">
        <v>140886</v>
      </c>
      <c r="P48" s="12">
        <f t="shared" si="35"/>
        <v>155706.69269986317</v>
      </c>
      <c r="Q48" s="12">
        <f t="shared" si="40"/>
        <v>1.1597655542567378</v>
      </c>
      <c r="R48" s="7">
        <f t="shared" si="44"/>
        <v>1.1088434960590314</v>
      </c>
      <c r="S48" s="7">
        <v>2191</v>
      </c>
      <c r="T48" s="7">
        <v>1095</v>
      </c>
      <c r="U48" s="7">
        <f t="shared" si="45"/>
        <v>2053.4899999999998</v>
      </c>
      <c r="V48" s="7">
        <v>0.97</v>
      </c>
      <c r="W48" s="7">
        <f t="shared" si="25"/>
        <v>3.0000000000000027E-2</v>
      </c>
      <c r="X48" s="9">
        <f t="shared" si="46"/>
        <v>2460.75</v>
      </c>
      <c r="Y48" s="9">
        <f t="shared" si="41"/>
        <v>-269.75</v>
      </c>
      <c r="Z48" s="9">
        <f t="shared" si="42"/>
        <v>151192.45269986318</v>
      </c>
      <c r="AA48" s="9">
        <f t="shared" si="43"/>
        <v>-13592.452699863177</v>
      </c>
      <c r="AB48">
        <f t="shared" si="36"/>
        <v>3236</v>
      </c>
      <c r="AC48">
        <f t="shared" si="37"/>
        <v>73880</v>
      </c>
      <c r="AD48">
        <f t="shared" si="38"/>
        <v>4275</v>
      </c>
      <c r="AE48">
        <f t="shared" si="39"/>
        <v>137600</v>
      </c>
      <c r="AF48">
        <v>50</v>
      </c>
      <c r="AG48">
        <f t="shared" si="30"/>
        <v>123</v>
      </c>
      <c r="AH48">
        <f t="shared" si="31"/>
        <v>5217</v>
      </c>
      <c r="AI48">
        <f t="shared" si="32"/>
        <v>78</v>
      </c>
      <c r="AJ48">
        <f t="shared" si="33"/>
        <v>19408</v>
      </c>
      <c r="AO48" s="1"/>
    </row>
    <row r="49" spans="2:41" x14ac:dyDescent="0.3">
      <c r="B49" s="1">
        <v>43918</v>
      </c>
      <c r="C49">
        <v>81999</v>
      </c>
      <c r="D49" s="7">
        <v>3299</v>
      </c>
      <c r="E49">
        <v>75100</v>
      </c>
      <c r="F49" s="6">
        <v>33</v>
      </c>
      <c r="G49" s="6">
        <v>92472</v>
      </c>
      <c r="H49">
        <f t="shared" si="34"/>
        <v>1.0690651806978195</v>
      </c>
      <c r="I49">
        <v>10023</v>
      </c>
      <c r="J49">
        <v>12384</v>
      </c>
      <c r="K49">
        <v>9583</v>
      </c>
      <c r="L49">
        <v>152</v>
      </c>
      <c r="M49">
        <v>5033</v>
      </c>
      <c r="N49">
        <v>25</v>
      </c>
      <c r="O49" s="11">
        <v>121478</v>
      </c>
      <c r="P49" s="12">
        <f t="shared" si="35"/>
        <v>134700.09021425902</v>
      </c>
      <c r="Q49" s="12">
        <f t="shared" si="40"/>
        <v>1.1949791947431068</v>
      </c>
      <c r="R49" s="7">
        <f t="shared" si="44"/>
        <v>1.1125026795960262</v>
      </c>
      <c r="S49">
        <v>2024</v>
      </c>
      <c r="T49">
        <v>894</v>
      </c>
      <c r="U49" s="7">
        <f t="shared" si="45"/>
        <v>1558.79</v>
      </c>
      <c r="V49" s="7">
        <v>0.97</v>
      </c>
      <c r="W49" s="7">
        <f t="shared" si="25"/>
        <v>3.0000000000000027E-2</v>
      </c>
      <c r="X49" s="9">
        <f t="shared" si="46"/>
        <v>1285.44</v>
      </c>
      <c r="Y49" s="9">
        <f t="shared" si="41"/>
        <v>738.56</v>
      </c>
      <c r="Z49" s="9">
        <f t="shared" si="42"/>
        <v>131855.86021425901</v>
      </c>
      <c r="AA49" s="9">
        <f t="shared" si="43"/>
        <v>-13295.86021425901</v>
      </c>
      <c r="AB49">
        <f t="shared" si="36"/>
        <v>3600</v>
      </c>
      <c r="AC49">
        <f t="shared" si="37"/>
        <v>70065</v>
      </c>
      <c r="AD49">
        <f t="shared" si="38"/>
        <v>4398</v>
      </c>
      <c r="AE49">
        <f t="shared" si="39"/>
        <v>118560</v>
      </c>
      <c r="AF49">
        <v>49</v>
      </c>
      <c r="AG49">
        <f t="shared" si="30"/>
        <v>102</v>
      </c>
      <c r="AH49">
        <f t="shared" si="31"/>
        <v>5974</v>
      </c>
      <c r="AI49">
        <f t="shared" si="32"/>
        <v>105</v>
      </c>
      <c r="AJ49">
        <f t="shared" si="33"/>
        <v>19821</v>
      </c>
      <c r="AO49" s="1"/>
    </row>
    <row r="50" spans="2:41" x14ac:dyDescent="0.3">
      <c r="B50" s="1">
        <v>43917</v>
      </c>
      <c r="C50" s="7">
        <v>81897</v>
      </c>
      <c r="D50" s="7">
        <v>3296</v>
      </c>
      <c r="E50" s="7">
        <v>74720</v>
      </c>
      <c r="F50" s="6">
        <v>32</v>
      </c>
      <c r="G50" s="6">
        <v>86498</v>
      </c>
      <c r="H50">
        <f t="shared" si="34"/>
        <v>1.0739889991184395</v>
      </c>
      <c r="I50" s="7">
        <v>9134</v>
      </c>
      <c r="J50" s="7">
        <v>10950</v>
      </c>
      <c r="K50" s="7">
        <v>9478</v>
      </c>
      <c r="L50" s="7">
        <v>144</v>
      </c>
      <c r="M50" s="7">
        <v>4811</v>
      </c>
      <c r="N50">
        <v>24</v>
      </c>
      <c r="O50" s="6">
        <v>101657</v>
      </c>
      <c r="P50" s="12">
        <f t="shared" si="35"/>
        <v>113093.68489969324</v>
      </c>
      <c r="Q50" s="12">
        <f t="shared" si="40"/>
        <v>1.2393416641267907</v>
      </c>
      <c r="R50" s="7">
        <f t="shared" si="44"/>
        <v>1.1161739384386933</v>
      </c>
      <c r="S50" s="7">
        <v>1577</v>
      </c>
      <c r="T50" s="7">
        <v>753</v>
      </c>
      <c r="U50" s="7">
        <f t="shared" si="45"/>
        <v>1185.3399999999999</v>
      </c>
      <c r="V50" s="7">
        <v>0.97</v>
      </c>
      <c r="W50" s="7">
        <f t="shared" si="25"/>
        <v>3.0000000000000027E-2</v>
      </c>
      <c r="X50" s="9">
        <f t="shared" si="46"/>
        <v>998.28</v>
      </c>
      <c r="Y50" s="9">
        <f t="shared" si="41"/>
        <v>578.72</v>
      </c>
      <c r="Z50" s="9">
        <f t="shared" si="42"/>
        <v>110910.06489969324</v>
      </c>
      <c r="AA50" s="9">
        <f t="shared" si="43"/>
        <v>-11583.064899693243</v>
      </c>
      <c r="AB50">
        <f t="shared" si="36"/>
        <v>3881</v>
      </c>
      <c r="AC50">
        <f t="shared" si="37"/>
        <v>66414</v>
      </c>
      <c r="AD50">
        <f t="shared" si="38"/>
        <v>4523</v>
      </c>
      <c r="AE50">
        <f t="shared" si="39"/>
        <v>99327</v>
      </c>
      <c r="AF50">
        <v>48</v>
      </c>
      <c r="AG50">
        <f t="shared" si="30"/>
        <v>115</v>
      </c>
      <c r="AH50">
        <f t="shared" si="31"/>
        <v>5959</v>
      </c>
      <c r="AI50">
        <f t="shared" si="32"/>
        <v>146</v>
      </c>
      <c r="AJ50">
        <f t="shared" si="33"/>
        <v>19632</v>
      </c>
    </row>
    <row r="51" spans="2:41" x14ac:dyDescent="0.3">
      <c r="B51" s="1">
        <v>43916</v>
      </c>
      <c r="C51">
        <v>81782</v>
      </c>
      <c r="D51">
        <v>3291</v>
      </c>
      <c r="E51">
        <v>74181</v>
      </c>
      <c r="F51" s="6">
        <v>31</v>
      </c>
      <c r="G51" s="6">
        <v>80539</v>
      </c>
      <c r="H51">
        <f t="shared" si="34"/>
        <v>1.2598589015595913</v>
      </c>
      <c r="I51">
        <v>8165</v>
      </c>
      <c r="J51">
        <v>10361</v>
      </c>
      <c r="K51">
        <v>9332</v>
      </c>
      <c r="L51">
        <v>139</v>
      </c>
      <c r="M51">
        <v>4528</v>
      </c>
      <c r="N51">
        <v>23</v>
      </c>
      <c r="O51" s="11">
        <v>82025</v>
      </c>
      <c r="P51" s="12">
        <f t="shared" si="35"/>
        <v>91554.167300433823</v>
      </c>
      <c r="Q51" s="12">
        <f t="shared" si="40"/>
        <v>1.9143250560119491</v>
      </c>
      <c r="R51" s="7">
        <f>R50*1.0033</f>
        <v>1.1198573124355411</v>
      </c>
      <c r="S51">
        <v>1181</v>
      </c>
      <c r="T51">
        <v>619</v>
      </c>
      <c r="U51" s="7">
        <f t="shared" si="45"/>
        <v>912.77</v>
      </c>
      <c r="V51" s="7">
        <v>0.97</v>
      </c>
      <c r="W51" s="7">
        <f t="shared" si="25"/>
        <v>3.0000000000000027E-2</v>
      </c>
      <c r="X51" s="9">
        <f t="shared" si="46"/>
        <v>764.67</v>
      </c>
      <c r="Y51" s="9">
        <f t="shared" si="41"/>
        <v>416.33000000000004</v>
      </c>
      <c r="Z51" s="9">
        <f t="shared" si="42"/>
        <v>89876.72730043382</v>
      </c>
      <c r="AA51" s="9">
        <f t="shared" si="43"/>
        <v>-9651.7273004338203</v>
      </c>
      <c r="AB51">
        <f t="shared" si="36"/>
        <v>4310</v>
      </c>
      <c r="AC51">
        <f t="shared" si="37"/>
        <v>62013</v>
      </c>
      <c r="AD51">
        <f t="shared" si="38"/>
        <v>4665</v>
      </c>
      <c r="AE51">
        <f t="shared" si="39"/>
        <v>80225</v>
      </c>
      <c r="AF51">
        <v>47</v>
      </c>
      <c r="AG51">
        <f t="shared" si="30"/>
        <v>689</v>
      </c>
      <c r="AH51">
        <f t="shared" si="31"/>
        <v>16612</v>
      </c>
      <c r="AI51">
        <f t="shared" si="32"/>
        <v>295</v>
      </c>
      <c r="AJ51">
        <f t="shared" si="33"/>
        <v>39177</v>
      </c>
    </row>
    <row r="52" spans="2:41" x14ac:dyDescent="0.3">
      <c r="B52" s="1">
        <v>43913</v>
      </c>
      <c r="C52">
        <v>81093</v>
      </c>
      <c r="D52">
        <v>3270</v>
      </c>
      <c r="E52">
        <v>72703</v>
      </c>
      <c r="F52" s="6">
        <v>30</v>
      </c>
      <c r="G52" s="11">
        <v>63927</v>
      </c>
      <c r="H52">
        <f t="shared" si="34"/>
        <v>1.0809800804897021</v>
      </c>
      <c r="I52">
        <v>6077</v>
      </c>
      <c r="J52">
        <v>7432</v>
      </c>
      <c r="K52">
        <v>9037</v>
      </c>
      <c r="L52">
        <v>120</v>
      </c>
      <c r="M52">
        <v>3507</v>
      </c>
      <c r="N52">
        <v>22</v>
      </c>
      <c r="O52" s="11">
        <v>42848</v>
      </c>
      <c r="P52" s="12">
        <f t="shared" si="35"/>
        <v>47983.646123238068</v>
      </c>
      <c r="Q52" s="12">
        <f t="shared" si="40"/>
        <v>1.2876547661978603</v>
      </c>
      <c r="R52" s="7">
        <f t="shared" si="44"/>
        <v>1.1235528415665785</v>
      </c>
      <c r="S52">
        <v>541</v>
      </c>
      <c r="T52">
        <v>0</v>
      </c>
      <c r="U52" s="7">
        <f t="shared" si="45"/>
        <v>620.79999999999995</v>
      </c>
      <c r="V52" s="7">
        <v>0.97</v>
      </c>
      <c r="W52" s="7">
        <f t="shared" si="25"/>
        <v>3.0000000000000027E-2</v>
      </c>
      <c r="X52" s="9">
        <f t="shared" si="46"/>
        <v>527.66999999999996</v>
      </c>
      <c r="Y52" s="9">
        <f t="shared" si="41"/>
        <v>13.330000000000041</v>
      </c>
      <c r="Z52" s="9">
        <f t="shared" si="42"/>
        <v>46835.176123238067</v>
      </c>
      <c r="AA52" s="9">
        <f t="shared" si="43"/>
        <v>-4528.1761232380668</v>
      </c>
      <c r="AB52">
        <f t="shared" si="36"/>
        <v>5120</v>
      </c>
      <c r="AC52">
        <f t="shared" si="37"/>
        <v>50418</v>
      </c>
      <c r="AD52">
        <f t="shared" si="38"/>
        <v>5410</v>
      </c>
      <c r="AE52">
        <f t="shared" si="39"/>
        <v>42307</v>
      </c>
      <c r="AF52">
        <v>46</v>
      </c>
      <c r="AG52">
        <f t="shared" ref="AG52:AG80" si="47">C52-C53</f>
        <v>39</v>
      </c>
      <c r="AH52">
        <f t="shared" ref="AH52:AH83" si="48">G52-G53</f>
        <v>4789</v>
      </c>
      <c r="AI52">
        <f t="shared" ref="AI52:AI83" si="49">K52-K53</f>
        <v>76</v>
      </c>
      <c r="AJ52">
        <f t="shared" ref="AJ52:AJ83" si="50">O52-O53</f>
        <v>9572</v>
      </c>
    </row>
    <row r="53" spans="2:41" x14ac:dyDescent="0.3">
      <c r="B53" s="1">
        <v>43912</v>
      </c>
      <c r="C53">
        <v>81054</v>
      </c>
      <c r="D53">
        <v>3261</v>
      </c>
      <c r="E53">
        <v>72440</v>
      </c>
      <c r="F53" s="6">
        <v>29</v>
      </c>
      <c r="G53" s="11">
        <v>59138</v>
      </c>
      <c r="H53">
        <f t="shared" si="34"/>
        <v>1.1037739370637203</v>
      </c>
      <c r="I53">
        <v>5476</v>
      </c>
      <c r="J53">
        <v>5129</v>
      </c>
      <c r="K53">
        <v>8961</v>
      </c>
      <c r="L53">
        <v>111</v>
      </c>
      <c r="M53">
        <v>3166</v>
      </c>
      <c r="N53">
        <v>21</v>
      </c>
      <c r="O53" s="11">
        <v>33276</v>
      </c>
      <c r="P53" s="12">
        <f t="shared" si="35"/>
        <v>37387.344355969464</v>
      </c>
      <c r="Q53" s="12">
        <f t="shared" si="40"/>
        <v>1.305504335203421</v>
      </c>
      <c r="R53" s="7">
        <f t="shared" si="44"/>
        <v>1.1272605659437482</v>
      </c>
      <c r="S53">
        <v>398</v>
      </c>
      <c r="T53">
        <v>176</v>
      </c>
      <c r="U53" s="7">
        <f t="shared" si="45"/>
        <v>481.12</v>
      </c>
      <c r="V53" s="7">
        <v>0.97</v>
      </c>
      <c r="W53" s="7">
        <f t="shared" si="25"/>
        <v>3.0000000000000027E-2</v>
      </c>
      <c r="X53" s="9">
        <f t="shared" si="46"/>
        <v>367.22999999999996</v>
      </c>
      <c r="Y53" s="9">
        <f t="shared" si="41"/>
        <v>30.770000000000039</v>
      </c>
      <c r="Z53" s="9">
        <f t="shared" si="42"/>
        <v>36538.994355969458</v>
      </c>
      <c r="AA53" s="9">
        <f t="shared" si="43"/>
        <v>-3836.9943559694584</v>
      </c>
      <c r="AB53">
        <f t="shared" si="36"/>
        <v>5353</v>
      </c>
      <c r="AC53">
        <f t="shared" si="37"/>
        <v>48533</v>
      </c>
      <c r="AD53">
        <f t="shared" si="38"/>
        <v>5684</v>
      </c>
      <c r="AE53">
        <f t="shared" si="39"/>
        <v>32702</v>
      </c>
      <c r="AF53">
        <v>45</v>
      </c>
      <c r="AG53">
        <f t="shared" si="47"/>
        <v>46</v>
      </c>
      <c r="AH53">
        <f t="shared" si="48"/>
        <v>5560</v>
      </c>
      <c r="AI53">
        <f t="shared" si="49"/>
        <v>64</v>
      </c>
      <c r="AJ53">
        <f t="shared" si="50"/>
        <v>7787</v>
      </c>
    </row>
    <row r="54" spans="2:41" x14ac:dyDescent="0.3">
      <c r="B54" s="1">
        <v>43911</v>
      </c>
      <c r="C54">
        <v>81008</v>
      </c>
      <c r="D54">
        <v>3255</v>
      </c>
      <c r="E54">
        <v>71740</v>
      </c>
      <c r="F54" s="6">
        <v>28</v>
      </c>
      <c r="G54" s="11">
        <v>53578</v>
      </c>
      <c r="H54">
        <f t="shared" si="34"/>
        <v>1.1394483315965207</v>
      </c>
      <c r="I54">
        <v>4825</v>
      </c>
      <c r="J54">
        <v>5129</v>
      </c>
      <c r="K54">
        <v>8897</v>
      </c>
      <c r="L54">
        <v>104</v>
      </c>
      <c r="M54">
        <v>2909</v>
      </c>
      <c r="N54">
        <v>20</v>
      </c>
      <c r="O54" s="11">
        <v>25489</v>
      </c>
      <c r="P54" s="12">
        <f t="shared" si="35"/>
        <v>28732.744565340199</v>
      </c>
      <c r="Q54" s="12">
        <f t="shared" si="40"/>
        <v>1.449144351583376</v>
      </c>
      <c r="R54" s="7">
        <f t="shared" si="44"/>
        <v>1.1309805258113628</v>
      </c>
      <c r="S54">
        <v>307</v>
      </c>
      <c r="T54">
        <v>147</v>
      </c>
      <c r="U54" s="7">
        <f t="shared" si="45"/>
        <v>334.65</v>
      </c>
      <c r="V54" s="7">
        <v>0.97</v>
      </c>
      <c r="W54" s="7">
        <f t="shared" si="25"/>
        <v>3.0000000000000027E-2</v>
      </c>
      <c r="X54" s="9">
        <f t="shared" si="46"/>
        <v>248.60999999999999</v>
      </c>
      <c r="Y54" s="9">
        <f t="shared" si="41"/>
        <v>58.390000000000015</v>
      </c>
      <c r="Z54" s="9">
        <f t="shared" si="42"/>
        <v>28149.484565340197</v>
      </c>
      <c r="AA54" s="9">
        <f t="shared" si="43"/>
        <v>-3114.4845653401972</v>
      </c>
      <c r="AB54">
        <f t="shared" si="36"/>
        <v>6013</v>
      </c>
      <c r="AC54">
        <f t="shared" si="37"/>
        <v>43624</v>
      </c>
      <c r="AD54">
        <f t="shared" si="38"/>
        <v>5884</v>
      </c>
      <c r="AE54">
        <f t="shared" si="39"/>
        <v>25035</v>
      </c>
      <c r="AF54">
        <v>44</v>
      </c>
      <c r="AG54">
        <f t="shared" si="47"/>
        <v>41</v>
      </c>
      <c r="AH54">
        <f t="shared" si="48"/>
        <v>6557</v>
      </c>
      <c r="AI54">
        <f t="shared" si="49"/>
        <v>98</v>
      </c>
      <c r="AJ54">
        <f t="shared" si="50"/>
        <v>7900</v>
      </c>
      <c r="AO54" s="1"/>
    </row>
    <row r="55" spans="2:41" x14ac:dyDescent="0.3">
      <c r="B55" s="1">
        <v>43910</v>
      </c>
      <c r="C55">
        <v>80967</v>
      </c>
      <c r="D55">
        <v>3248</v>
      </c>
      <c r="E55">
        <v>71150</v>
      </c>
      <c r="F55" s="6">
        <v>27</v>
      </c>
      <c r="G55" s="11">
        <v>47021</v>
      </c>
      <c r="H55">
        <f t="shared" si="34"/>
        <v>1.1458754721579141</v>
      </c>
      <c r="I55">
        <v>4032</v>
      </c>
      <c r="J55">
        <v>4440</v>
      </c>
      <c r="K55">
        <v>8799</v>
      </c>
      <c r="L55">
        <v>102</v>
      </c>
      <c r="M55">
        <v>2612</v>
      </c>
      <c r="N55">
        <v>19</v>
      </c>
      <c r="O55" s="11">
        <v>17589</v>
      </c>
      <c r="P55" s="12">
        <f t="shared" si="35"/>
        <v>19892.816468496061</v>
      </c>
      <c r="Q55" s="12">
        <f t="shared" si="40"/>
        <v>1.4368924107507557</v>
      </c>
      <c r="R55" s="7">
        <f t="shared" si="44"/>
        <v>1.1347127615465404</v>
      </c>
      <c r="S55">
        <v>237</v>
      </c>
      <c r="T55">
        <v>121</v>
      </c>
      <c r="U55" s="7">
        <f t="shared" si="45"/>
        <v>246.38</v>
      </c>
      <c r="V55" s="7">
        <v>0.97</v>
      </c>
      <c r="W55" s="7">
        <f t="shared" si="25"/>
        <v>3.0000000000000027E-2</v>
      </c>
      <c r="X55" s="9">
        <f t="shared" si="46"/>
        <v>175.10999999999999</v>
      </c>
      <c r="Y55" s="9">
        <f t="shared" si="41"/>
        <v>61.890000000000015</v>
      </c>
      <c r="Z55" s="9">
        <f t="shared" si="42"/>
        <v>19471.32646849606</v>
      </c>
      <c r="AA55" s="9">
        <f t="shared" si="43"/>
        <v>-2240.3264684960595</v>
      </c>
      <c r="AB55">
        <f t="shared" si="36"/>
        <v>6569</v>
      </c>
      <c r="AC55">
        <f t="shared" si="37"/>
        <v>38549</v>
      </c>
      <c r="AD55">
        <f t="shared" si="38"/>
        <v>6085</v>
      </c>
      <c r="AE55">
        <f t="shared" si="39"/>
        <v>17231</v>
      </c>
      <c r="AF55">
        <v>43</v>
      </c>
      <c r="AG55">
        <f t="shared" si="47"/>
        <v>39</v>
      </c>
      <c r="AH55">
        <f t="shared" si="48"/>
        <v>5986</v>
      </c>
      <c r="AI55">
        <f t="shared" si="49"/>
        <v>234</v>
      </c>
      <c r="AJ55">
        <f t="shared" si="50"/>
        <v>5348</v>
      </c>
      <c r="AO55" s="1"/>
    </row>
    <row r="56" spans="2:41" x14ac:dyDescent="0.3">
      <c r="B56" s="1">
        <v>43909</v>
      </c>
      <c r="C56">
        <v>80928</v>
      </c>
      <c r="D56">
        <v>3245</v>
      </c>
      <c r="E56">
        <v>70420</v>
      </c>
      <c r="F56" s="6">
        <v>26</v>
      </c>
      <c r="G56" s="11">
        <v>41035</v>
      </c>
      <c r="H56">
        <f t="shared" si="34"/>
        <v>1.1490213647691316</v>
      </c>
      <c r="I56">
        <v>3405</v>
      </c>
      <c r="J56">
        <v>4440</v>
      </c>
      <c r="K56">
        <v>8565</v>
      </c>
      <c r="L56">
        <v>91</v>
      </c>
      <c r="M56">
        <v>1947</v>
      </c>
      <c r="N56">
        <v>18</v>
      </c>
      <c r="O56" s="11">
        <v>12241</v>
      </c>
      <c r="P56" s="12">
        <f t="shared" si="35"/>
        <v>13890.018914091201</v>
      </c>
      <c r="Q56" s="12">
        <f t="shared" si="40"/>
        <v>1.4771328586943406</v>
      </c>
      <c r="R56" s="7">
        <f t="shared" si="44"/>
        <v>1.1384573136596441</v>
      </c>
      <c r="S56">
        <v>190</v>
      </c>
      <c r="T56">
        <v>105</v>
      </c>
      <c r="U56" s="7">
        <f t="shared" si="45"/>
        <v>122.22</v>
      </c>
      <c r="V56" s="7">
        <v>0.97</v>
      </c>
      <c r="W56" s="7">
        <f>1-V56</f>
        <v>3.0000000000000027E-2</v>
      </c>
      <c r="X56" s="9">
        <f t="shared" si="46"/>
        <v>104.61</v>
      </c>
      <c r="Y56" s="9">
        <f t="shared" si="41"/>
        <v>85.39</v>
      </c>
      <c r="Z56" s="9">
        <f t="shared" si="42"/>
        <v>13663.188914091201</v>
      </c>
      <c r="AA56" s="9">
        <f t="shared" si="43"/>
        <v>-1717.1889140912008</v>
      </c>
      <c r="AB56">
        <f t="shared" si="36"/>
        <v>7263</v>
      </c>
      <c r="AC56">
        <f t="shared" si="37"/>
        <v>33190</v>
      </c>
      <c r="AD56">
        <f t="shared" si="38"/>
        <v>6527</v>
      </c>
      <c r="AE56">
        <f t="shared" si="39"/>
        <v>11946</v>
      </c>
      <c r="AF56">
        <v>42</v>
      </c>
      <c r="AG56">
        <f t="shared" si="47"/>
        <v>34</v>
      </c>
      <c r="AH56">
        <f t="shared" si="48"/>
        <v>5322</v>
      </c>
      <c r="AI56">
        <f t="shared" si="49"/>
        <v>0</v>
      </c>
      <c r="AJ56">
        <f t="shared" si="50"/>
        <v>3954</v>
      </c>
      <c r="AO56" s="1"/>
    </row>
    <row r="57" spans="2:41" x14ac:dyDescent="0.3">
      <c r="B57" s="1">
        <v>43908</v>
      </c>
      <c r="C57">
        <v>80894</v>
      </c>
      <c r="D57">
        <v>3237</v>
      </c>
      <c r="E57">
        <v>69601</v>
      </c>
      <c r="F57" s="6">
        <v>25</v>
      </c>
      <c r="G57" s="11">
        <v>35713</v>
      </c>
      <c r="H57">
        <f t="shared" si="34"/>
        <v>1.1335301212467466</v>
      </c>
      <c r="I57">
        <v>2978</v>
      </c>
      <c r="J57">
        <v>4025</v>
      </c>
      <c r="K57">
        <v>8565</v>
      </c>
      <c r="L57">
        <v>91</v>
      </c>
      <c r="M57">
        <v>1947</v>
      </c>
      <c r="N57">
        <v>17</v>
      </c>
      <c r="O57" s="11">
        <v>8287</v>
      </c>
      <c r="P57" s="12">
        <f t="shared" si="35"/>
        <v>9434.3957582974708</v>
      </c>
      <c r="Q57" s="12">
        <f t="shared" si="40"/>
        <v>1.4197361658386158</v>
      </c>
      <c r="R57" s="7">
        <f t="shared" si="44"/>
        <v>1.142214222794721</v>
      </c>
      <c r="S57">
        <v>130</v>
      </c>
      <c r="T57">
        <v>17</v>
      </c>
      <c r="U57" s="7">
        <f t="shared" si="45"/>
        <v>0</v>
      </c>
      <c r="X57" s="9">
        <f t="shared" si="46"/>
        <v>91.11</v>
      </c>
      <c r="Y57" s="9">
        <f t="shared" si="41"/>
        <v>38.89</v>
      </c>
      <c r="Z57" s="9">
        <f t="shared" si="42"/>
        <v>9343.2857582974702</v>
      </c>
      <c r="AA57" s="9">
        <f t="shared" si="43"/>
        <v>-1203.2857582974702</v>
      </c>
      <c r="AB57">
        <f t="shared" si="36"/>
        <v>8056</v>
      </c>
      <c r="AC57">
        <f t="shared" si="37"/>
        <v>28710</v>
      </c>
      <c r="AD57">
        <f t="shared" si="38"/>
        <v>6527</v>
      </c>
      <c r="AE57">
        <f t="shared" si="39"/>
        <v>8140</v>
      </c>
      <c r="AF57">
        <v>41</v>
      </c>
      <c r="AG57">
        <f t="shared" si="47"/>
        <v>13</v>
      </c>
      <c r="AH57">
        <f t="shared" si="48"/>
        <v>4207</v>
      </c>
      <c r="AI57">
        <f t="shared" si="49"/>
        <v>152</v>
      </c>
      <c r="AJ57">
        <f t="shared" si="50"/>
        <v>2450</v>
      </c>
      <c r="AO57" s="1"/>
    </row>
    <row r="58" spans="2:41" x14ac:dyDescent="0.3">
      <c r="B58" s="1">
        <v>43907</v>
      </c>
      <c r="C58">
        <v>80881</v>
      </c>
      <c r="D58">
        <v>3226</v>
      </c>
      <c r="E58">
        <v>68679</v>
      </c>
      <c r="F58" s="6">
        <v>24</v>
      </c>
      <c r="G58" s="11">
        <v>31506</v>
      </c>
      <c r="H58">
        <f t="shared" si="34"/>
        <v>1.1260185847033595</v>
      </c>
      <c r="I58">
        <v>2503</v>
      </c>
      <c r="J58">
        <v>2749</v>
      </c>
      <c r="K58">
        <v>8413</v>
      </c>
      <c r="L58">
        <v>84</v>
      </c>
      <c r="M58">
        <v>1540</v>
      </c>
      <c r="N58">
        <v>16</v>
      </c>
      <c r="O58" s="11">
        <v>5837</v>
      </c>
      <c r="P58" s="12">
        <f t="shared" si="35"/>
        <v>6667.1044184527864</v>
      </c>
      <c r="Q58" s="12">
        <f t="shared" si="40"/>
        <v>1.6739317464869516</v>
      </c>
      <c r="R58" s="7">
        <f t="shared" si="44"/>
        <v>1.1459835297299437</v>
      </c>
      <c r="S58">
        <v>104</v>
      </c>
      <c r="T58">
        <v>17</v>
      </c>
      <c r="U58" s="7">
        <f t="shared" si="45"/>
        <v>0</v>
      </c>
      <c r="X58" s="9">
        <f t="shared" si="46"/>
        <v>79.11</v>
      </c>
      <c r="Y58" s="9">
        <f t="shared" si="41"/>
        <v>24.89</v>
      </c>
      <c r="Z58" s="9">
        <f t="shared" si="42"/>
        <v>6587.9944184527867</v>
      </c>
      <c r="AA58" s="9">
        <f t="shared" si="43"/>
        <v>-871.9944184527867</v>
      </c>
      <c r="AB58">
        <f t="shared" si="36"/>
        <v>8976</v>
      </c>
      <c r="AC58">
        <f t="shared" si="37"/>
        <v>26254</v>
      </c>
      <c r="AD58">
        <f t="shared" si="38"/>
        <v>6789</v>
      </c>
      <c r="AE58">
        <f t="shared" si="39"/>
        <v>5716</v>
      </c>
      <c r="AF58">
        <v>40</v>
      </c>
      <c r="AG58">
        <f t="shared" si="47"/>
        <v>21</v>
      </c>
      <c r="AH58">
        <f t="shared" si="48"/>
        <v>3526</v>
      </c>
      <c r="AI58">
        <f t="shared" si="49"/>
        <v>93</v>
      </c>
      <c r="AJ58">
        <f t="shared" si="50"/>
        <v>2350</v>
      </c>
      <c r="AO58" s="1"/>
    </row>
    <row r="59" spans="2:41" x14ac:dyDescent="0.3">
      <c r="B59" s="1">
        <v>43906</v>
      </c>
      <c r="C59">
        <v>80860</v>
      </c>
      <c r="D59">
        <v>3213</v>
      </c>
      <c r="E59">
        <v>67749</v>
      </c>
      <c r="F59" s="6">
        <v>23</v>
      </c>
      <c r="G59" s="11">
        <v>27980</v>
      </c>
      <c r="H59">
        <f t="shared" si="34"/>
        <v>1.1306420980320846</v>
      </c>
      <c r="I59">
        <v>2158</v>
      </c>
      <c r="J59">
        <v>2749</v>
      </c>
      <c r="K59">
        <v>8320</v>
      </c>
      <c r="L59">
        <v>81</v>
      </c>
      <c r="M59">
        <v>1401</v>
      </c>
      <c r="N59">
        <v>15</v>
      </c>
      <c r="O59" s="11">
        <v>3487</v>
      </c>
      <c r="P59" s="12">
        <f t="shared" si="35"/>
        <v>3996.0445681683136</v>
      </c>
      <c r="Q59" s="12">
        <f t="shared" si="40"/>
        <v>1.1481725386894963</v>
      </c>
      <c r="R59" s="7">
        <f t="shared" si="44"/>
        <v>1.1497652753780525</v>
      </c>
      <c r="S59">
        <v>85</v>
      </c>
      <c r="T59">
        <v>12</v>
      </c>
      <c r="U59" s="7">
        <f t="shared" si="45"/>
        <v>0</v>
      </c>
      <c r="X59" s="9">
        <f t="shared" si="46"/>
        <v>63.51</v>
      </c>
      <c r="Y59" s="9">
        <f t="shared" si="41"/>
        <v>21.490000000000002</v>
      </c>
      <c r="Z59" s="9">
        <f t="shared" si="42"/>
        <v>3932.5345681683134</v>
      </c>
      <c r="AA59" s="9">
        <f t="shared" si="43"/>
        <v>-542.5345681683134</v>
      </c>
      <c r="AB59">
        <f t="shared" si="36"/>
        <v>9898</v>
      </c>
      <c r="AC59">
        <f t="shared" si="37"/>
        <v>23073</v>
      </c>
      <c r="AD59">
        <f t="shared" si="38"/>
        <v>6838</v>
      </c>
      <c r="AE59">
        <f t="shared" si="39"/>
        <v>3390</v>
      </c>
      <c r="AF59">
        <v>39</v>
      </c>
      <c r="AG59">
        <f t="shared" si="47"/>
        <v>16</v>
      </c>
      <c r="AH59">
        <f t="shared" si="48"/>
        <v>3233</v>
      </c>
      <c r="AI59">
        <f t="shared" si="49"/>
        <v>158</v>
      </c>
      <c r="AJ59">
        <f t="shared" si="50"/>
        <v>450</v>
      </c>
    </row>
    <row r="60" spans="2:41" x14ac:dyDescent="0.3">
      <c r="B60" s="1">
        <v>43905</v>
      </c>
      <c r="C60">
        <v>80844</v>
      </c>
      <c r="D60">
        <v>3199</v>
      </c>
      <c r="E60">
        <v>66911</v>
      </c>
      <c r="F60" s="6">
        <v>22</v>
      </c>
      <c r="G60" s="11">
        <v>24747</v>
      </c>
      <c r="H60">
        <f t="shared" si="34"/>
        <v>1.1696837925981944</v>
      </c>
      <c r="I60">
        <v>1809</v>
      </c>
      <c r="J60">
        <v>1258</v>
      </c>
      <c r="K60">
        <v>8162</v>
      </c>
      <c r="L60">
        <v>75</v>
      </c>
      <c r="M60">
        <v>834</v>
      </c>
      <c r="N60">
        <v>14</v>
      </c>
      <c r="O60" s="11">
        <v>3037</v>
      </c>
      <c r="P60" s="12">
        <f t="shared" ref="P60" si="51">O60*R59</f>
        <v>3491.8371413231453</v>
      </c>
      <c r="Q60" s="12">
        <f t="shared" si="40"/>
        <v>1.1516875237011757</v>
      </c>
      <c r="R60" s="7">
        <f t="shared" si="44"/>
        <v>1.1535595007868003</v>
      </c>
      <c r="S60">
        <v>61</v>
      </c>
      <c r="T60">
        <v>0</v>
      </c>
      <c r="U60" s="7">
        <f t="shared" si="45"/>
        <v>0</v>
      </c>
      <c r="X60" s="9">
        <f t="shared" si="46"/>
        <v>48.21</v>
      </c>
      <c r="Y60" s="9">
        <f t="shared" si="41"/>
        <v>12.79</v>
      </c>
      <c r="Z60" s="9">
        <f t="shared" si="42"/>
        <v>3443.6271413231452</v>
      </c>
      <c r="AA60" s="9">
        <f t="shared" si="43"/>
        <v>-467.62714132314522</v>
      </c>
      <c r="AB60">
        <f t="shared" si="36"/>
        <v>10734</v>
      </c>
      <c r="AC60">
        <f t="shared" si="37"/>
        <v>21680</v>
      </c>
      <c r="AD60">
        <f t="shared" si="38"/>
        <v>7253</v>
      </c>
      <c r="AE60">
        <f t="shared" si="39"/>
        <v>2976</v>
      </c>
      <c r="AF60">
        <v>38</v>
      </c>
      <c r="AG60">
        <f t="shared" si="47"/>
        <v>20</v>
      </c>
      <c r="AH60">
        <f t="shared" si="48"/>
        <v>3590</v>
      </c>
      <c r="AI60">
        <f t="shared" si="49"/>
        <v>76</v>
      </c>
      <c r="AJ60">
        <f t="shared" si="50"/>
        <v>400</v>
      </c>
      <c r="AO60" s="1"/>
    </row>
    <row r="61" spans="2:41" x14ac:dyDescent="0.3">
      <c r="B61" s="1">
        <v>43904</v>
      </c>
      <c r="C61">
        <v>80824</v>
      </c>
      <c r="D61">
        <v>3189</v>
      </c>
      <c r="E61">
        <v>65541</v>
      </c>
      <c r="F61" s="6">
        <v>21</v>
      </c>
      <c r="G61" s="11">
        <v>21157</v>
      </c>
      <c r="H61">
        <f t="shared" si="34"/>
        <v>1.1980181200453002</v>
      </c>
      <c r="I61">
        <v>1441</v>
      </c>
      <c r="J61">
        <v>1258</v>
      </c>
      <c r="K61">
        <v>8086</v>
      </c>
      <c r="L61">
        <v>72</v>
      </c>
      <c r="M61">
        <v>714</v>
      </c>
      <c r="N61">
        <v>13</v>
      </c>
      <c r="O61" s="11">
        <v>2637</v>
      </c>
      <c r="S61">
        <v>58</v>
      </c>
      <c r="T61">
        <v>12</v>
      </c>
      <c r="U61" s="7">
        <f t="shared" si="45"/>
        <v>0</v>
      </c>
      <c r="X61" s="9">
        <f t="shared" si="46"/>
        <v>36.659999999999997</v>
      </c>
      <c r="Y61" s="9">
        <f t="shared" si="41"/>
        <v>21.340000000000003</v>
      </c>
      <c r="Z61" s="9">
        <f t="shared" si="42"/>
        <v>-36.659999999999997</v>
      </c>
      <c r="AA61" s="9">
        <f t="shared" si="43"/>
        <v>2603.66</v>
      </c>
      <c r="AB61">
        <f t="shared" si="36"/>
        <v>12094</v>
      </c>
      <c r="AC61">
        <f t="shared" si="37"/>
        <v>18458</v>
      </c>
      <c r="AD61">
        <f t="shared" si="38"/>
        <v>7300</v>
      </c>
      <c r="AE61">
        <f t="shared" si="39"/>
        <v>2567</v>
      </c>
      <c r="AF61">
        <v>37</v>
      </c>
      <c r="AG61">
        <f t="shared" si="47"/>
        <v>11</v>
      </c>
      <c r="AH61">
        <f t="shared" si="48"/>
        <v>3497</v>
      </c>
      <c r="AI61">
        <f t="shared" si="49"/>
        <v>0</v>
      </c>
      <c r="AJ61">
        <f t="shared" si="50"/>
        <v>520</v>
      </c>
      <c r="AO61" s="1"/>
    </row>
    <row r="62" spans="2:41" x14ac:dyDescent="0.3">
      <c r="B62" s="1">
        <v>43903</v>
      </c>
      <c r="C62">
        <v>80813</v>
      </c>
      <c r="D62">
        <v>3176</v>
      </c>
      <c r="E62">
        <v>64111</v>
      </c>
      <c r="F62" s="6">
        <v>20</v>
      </c>
      <c r="G62" s="11">
        <v>17660</v>
      </c>
      <c r="H62">
        <f t="shared" si="34"/>
        <v>1.1685304042876994</v>
      </c>
      <c r="I62">
        <v>1268</v>
      </c>
      <c r="J62">
        <v>1258</v>
      </c>
      <c r="K62">
        <v>8086</v>
      </c>
      <c r="L62">
        <v>72</v>
      </c>
      <c r="M62">
        <v>714</v>
      </c>
      <c r="N62">
        <v>12</v>
      </c>
      <c r="O62" s="11">
        <v>2117</v>
      </c>
      <c r="S62">
        <v>49</v>
      </c>
      <c r="T62">
        <v>12</v>
      </c>
      <c r="U62" s="7">
        <f t="shared" si="45"/>
        <v>0</v>
      </c>
      <c r="X62" s="9">
        <f t="shared" si="46"/>
        <v>28.23</v>
      </c>
      <c r="Y62" s="9">
        <f t="shared" si="41"/>
        <v>20.77</v>
      </c>
      <c r="Z62" s="9">
        <f t="shared" si="42"/>
        <v>-28.23</v>
      </c>
      <c r="AA62" s="9">
        <f t="shared" si="43"/>
        <v>2084.23</v>
      </c>
      <c r="AB62">
        <f t="shared" si="36"/>
        <v>13526</v>
      </c>
      <c r="AC62">
        <f t="shared" si="37"/>
        <v>15134</v>
      </c>
      <c r="AD62">
        <f t="shared" si="38"/>
        <v>7300</v>
      </c>
      <c r="AE62">
        <f t="shared" si="39"/>
        <v>2056</v>
      </c>
      <c r="AF62">
        <v>36</v>
      </c>
      <c r="AG62">
        <f t="shared" si="47"/>
        <v>20</v>
      </c>
      <c r="AH62">
        <f t="shared" si="48"/>
        <v>2547</v>
      </c>
      <c r="AI62">
        <f t="shared" si="49"/>
        <v>107</v>
      </c>
      <c r="AJ62">
        <f t="shared" si="50"/>
        <v>510</v>
      </c>
      <c r="AO62" s="1"/>
    </row>
    <row r="63" spans="2:41" x14ac:dyDescent="0.3">
      <c r="B63" s="1">
        <v>43902</v>
      </c>
      <c r="C63">
        <v>80793</v>
      </c>
      <c r="D63">
        <v>3169</v>
      </c>
      <c r="E63">
        <v>62793</v>
      </c>
      <c r="F63" s="6">
        <v>19</v>
      </c>
      <c r="G63" s="11">
        <v>15113</v>
      </c>
      <c r="H63">
        <f t="shared" si="34"/>
        <v>1.2127266891349704</v>
      </c>
      <c r="I63">
        <v>1016</v>
      </c>
      <c r="J63">
        <v>1258</v>
      </c>
      <c r="K63">
        <v>7979</v>
      </c>
      <c r="L63">
        <v>67</v>
      </c>
      <c r="M63">
        <v>510</v>
      </c>
      <c r="N63">
        <v>11</v>
      </c>
      <c r="O63" s="11">
        <v>1607</v>
      </c>
      <c r="S63">
        <v>40</v>
      </c>
      <c r="T63">
        <v>12</v>
      </c>
      <c r="U63" s="7">
        <f t="shared" si="45"/>
        <v>0</v>
      </c>
      <c r="X63" s="9">
        <f t="shared" si="46"/>
        <v>19.2</v>
      </c>
      <c r="Y63" s="9">
        <f t="shared" si="41"/>
        <v>20.8</v>
      </c>
      <c r="Z63" s="9">
        <f t="shared" si="42"/>
        <v>-19.2</v>
      </c>
      <c r="AA63" s="9">
        <f t="shared" si="43"/>
        <v>1574.2</v>
      </c>
      <c r="AB63">
        <f t="shared" si="36"/>
        <v>14831</v>
      </c>
      <c r="AC63">
        <f t="shared" si="37"/>
        <v>12839</v>
      </c>
      <c r="AD63">
        <f t="shared" si="38"/>
        <v>7402</v>
      </c>
      <c r="AE63">
        <f t="shared" si="39"/>
        <v>1555</v>
      </c>
      <c r="AF63">
        <v>35</v>
      </c>
      <c r="AG63">
        <f t="shared" si="47"/>
        <v>15</v>
      </c>
      <c r="AH63">
        <f t="shared" si="48"/>
        <v>2651</v>
      </c>
      <c r="AI63">
        <f t="shared" si="49"/>
        <v>110</v>
      </c>
      <c r="AJ63">
        <f t="shared" si="50"/>
        <v>385</v>
      </c>
      <c r="AO63" s="1"/>
    </row>
    <row r="64" spans="2:41" x14ac:dyDescent="0.3">
      <c r="B64" s="1">
        <v>43901</v>
      </c>
      <c r="C64">
        <v>80778</v>
      </c>
      <c r="D64">
        <v>3158</v>
      </c>
      <c r="E64">
        <v>61475</v>
      </c>
      <c r="F64" s="6">
        <v>18</v>
      </c>
      <c r="G64" s="11">
        <v>12462</v>
      </c>
      <c r="H64">
        <f t="shared" si="34"/>
        <v>1.2279042270174401</v>
      </c>
      <c r="I64">
        <v>827</v>
      </c>
      <c r="J64">
        <v>1045</v>
      </c>
      <c r="K64">
        <v>7869</v>
      </c>
      <c r="L64">
        <v>66</v>
      </c>
      <c r="M64">
        <v>333</v>
      </c>
      <c r="N64">
        <v>10</v>
      </c>
      <c r="O64" s="11">
        <v>1222</v>
      </c>
      <c r="S64">
        <v>37</v>
      </c>
      <c r="T64">
        <v>8</v>
      </c>
      <c r="U64" s="7">
        <f t="shared" si="45"/>
        <v>0</v>
      </c>
      <c r="X64" s="9">
        <f t="shared" si="46"/>
        <v>14.879999999999999</v>
      </c>
      <c r="Y64" s="9">
        <f t="shared" si="41"/>
        <v>22.12</v>
      </c>
      <c r="Z64" s="9">
        <f t="shared" si="42"/>
        <v>-14.879999999999999</v>
      </c>
      <c r="AA64" s="9">
        <f t="shared" si="43"/>
        <v>1191.8800000000001</v>
      </c>
      <c r="AB64">
        <f t="shared" si="36"/>
        <v>16145</v>
      </c>
      <c r="AC64">
        <f t="shared" si="37"/>
        <v>10590</v>
      </c>
      <c r="AD64">
        <f t="shared" si="38"/>
        <v>7470</v>
      </c>
      <c r="AE64">
        <f t="shared" si="39"/>
        <v>1177</v>
      </c>
      <c r="AF64">
        <v>34</v>
      </c>
      <c r="AG64">
        <f t="shared" si="47"/>
        <v>24</v>
      </c>
      <c r="AH64">
        <f t="shared" si="48"/>
        <v>2313</v>
      </c>
      <c r="AI64">
        <f t="shared" si="49"/>
        <v>114</v>
      </c>
      <c r="AJ64">
        <f t="shared" si="50"/>
        <v>281</v>
      </c>
      <c r="AO64" s="1"/>
    </row>
    <row r="65" spans="2:41" x14ac:dyDescent="0.3">
      <c r="B65" s="1">
        <v>43900</v>
      </c>
      <c r="C65">
        <v>80754</v>
      </c>
      <c r="D65">
        <v>3136</v>
      </c>
      <c r="E65">
        <v>59897</v>
      </c>
      <c r="F65" s="6">
        <v>17</v>
      </c>
      <c r="G65" s="11">
        <v>10149</v>
      </c>
      <c r="H65">
        <f t="shared" si="34"/>
        <v>1.1065198430004362</v>
      </c>
      <c r="I65">
        <v>631</v>
      </c>
      <c r="J65">
        <v>1004</v>
      </c>
      <c r="K65">
        <v>7755</v>
      </c>
      <c r="L65">
        <v>60</v>
      </c>
      <c r="M65">
        <v>288</v>
      </c>
      <c r="N65">
        <v>9</v>
      </c>
      <c r="O65" s="11">
        <v>941</v>
      </c>
      <c r="S65">
        <v>29</v>
      </c>
      <c r="T65">
        <v>8</v>
      </c>
      <c r="U65" s="7">
        <f t="shared" si="45"/>
        <v>0</v>
      </c>
      <c r="X65" s="9">
        <f t="shared" si="46"/>
        <v>10.35</v>
      </c>
      <c r="Y65" s="9">
        <f t="shared" si="41"/>
        <v>18.649999999999999</v>
      </c>
      <c r="Z65" s="9">
        <f t="shared" si="42"/>
        <v>-10.35</v>
      </c>
      <c r="AA65" s="9">
        <f t="shared" si="43"/>
        <v>914.35</v>
      </c>
      <c r="AB65">
        <f t="shared" si="36"/>
        <v>17721</v>
      </c>
      <c r="AC65">
        <f t="shared" si="37"/>
        <v>8514</v>
      </c>
      <c r="AD65">
        <f t="shared" si="38"/>
        <v>7407</v>
      </c>
      <c r="AE65">
        <f t="shared" si="39"/>
        <v>904</v>
      </c>
      <c r="AF65">
        <v>33</v>
      </c>
      <c r="AG65">
        <f t="shared" si="47"/>
        <v>19</v>
      </c>
      <c r="AH65">
        <f t="shared" si="48"/>
        <v>977</v>
      </c>
      <c r="AI65">
        <f t="shared" si="49"/>
        <v>242</v>
      </c>
      <c r="AJ65">
        <f t="shared" si="50"/>
        <v>301</v>
      </c>
      <c r="AO65" s="1"/>
    </row>
    <row r="66" spans="2:41" x14ac:dyDescent="0.3">
      <c r="B66" s="1">
        <v>43899</v>
      </c>
      <c r="C66">
        <v>80735</v>
      </c>
      <c r="D66">
        <v>3119</v>
      </c>
      <c r="E66">
        <v>58600</v>
      </c>
      <c r="F66" s="6">
        <v>16</v>
      </c>
      <c r="G66" s="11">
        <v>9172</v>
      </c>
      <c r="H66">
        <f t="shared" si="34"/>
        <v>1.2436610169491527</v>
      </c>
      <c r="I66">
        <v>463</v>
      </c>
      <c r="J66">
        <v>622</v>
      </c>
      <c r="K66">
        <v>7513</v>
      </c>
      <c r="L66">
        <v>54</v>
      </c>
      <c r="M66">
        <v>247</v>
      </c>
      <c r="N66">
        <v>8</v>
      </c>
      <c r="O66" s="11">
        <v>640</v>
      </c>
      <c r="S66">
        <v>26</v>
      </c>
      <c r="T66">
        <v>7</v>
      </c>
      <c r="U66" s="7">
        <f t="shared" si="45"/>
        <v>0</v>
      </c>
      <c r="X66" s="9">
        <f t="shared" si="46"/>
        <v>7.62</v>
      </c>
      <c r="Y66" s="9">
        <f t="shared" si="41"/>
        <v>18.38</v>
      </c>
      <c r="Z66" s="9">
        <f t="shared" si="42"/>
        <v>-7.62</v>
      </c>
      <c r="AA66" s="9">
        <f t="shared" si="43"/>
        <v>614.62</v>
      </c>
      <c r="AB66">
        <f t="shared" si="36"/>
        <v>19016</v>
      </c>
      <c r="AC66">
        <f t="shared" si="37"/>
        <v>8087</v>
      </c>
      <c r="AD66">
        <f t="shared" si="38"/>
        <v>7212</v>
      </c>
      <c r="AE66">
        <f t="shared" si="39"/>
        <v>607</v>
      </c>
      <c r="AF66">
        <v>32</v>
      </c>
      <c r="AG66">
        <f t="shared" si="47"/>
        <v>40</v>
      </c>
      <c r="AH66">
        <f t="shared" si="48"/>
        <v>1797</v>
      </c>
      <c r="AI66">
        <f t="shared" si="49"/>
        <v>131</v>
      </c>
      <c r="AJ66">
        <f t="shared" si="50"/>
        <v>144</v>
      </c>
      <c r="AO66" s="1"/>
    </row>
    <row r="67" spans="2:41" x14ac:dyDescent="0.3">
      <c r="B67" s="1">
        <v>43898</v>
      </c>
      <c r="C67">
        <v>80695</v>
      </c>
      <c r="D67">
        <v>3097</v>
      </c>
      <c r="E67">
        <v>57065</v>
      </c>
      <c r="F67" s="6">
        <v>15</v>
      </c>
      <c r="G67" s="11">
        <v>7375</v>
      </c>
      <c r="H67">
        <f t="shared" si="34"/>
        <v>1.2536121026687064</v>
      </c>
      <c r="I67">
        <v>366</v>
      </c>
      <c r="J67">
        <v>622</v>
      </c>
      <c r="K67">
        <v>7382</v>
      </c>
      <c r="L67">
        <v>51</v>
      </c>
      <c r="M67">
        <v>166</v>
      </c>
      <c r="N67">
        <v>7</v>
      </c>
      <c r="O67" s="11">
        <v>496</v>
      </c>
      <c r="S67">
        <v>21</v>
      </c>
      <c r="T67">
        <v>7</v>
      </c>
      <c r="U67" s="7">
        <f t="shared" si="45"/>
        <v>0</v>
      </c>
      <c r="X67" s="9">
        <f t="shared" si="46"/>
        <v>3.78</v>
      </c>
      <c r="Y67" s="9">
        <f t="shared" si="41"/>
        <v>17.22</v>
      </c>
      <c r="Z67" s="9">
        <f t="shared" si="42"/>
        <v>-3.78</v>
      </c>
      <c r="AA67" s="9">
        <f t="shared" si="43"/>
        <v>471.78</v>
      </c>
      <c r="AB67">
        <f t="shared" si="36"/>
        <v>20533</v>
      </c>
      <c r="AC67">
        <f t="shared" si="37"/>
        <v>6387</v>
      </c>
      <c r="AD67">
        <f t="shared" si="38"/>
        <v>7165</v>
      </c>
      <c r="AE67">
        <f t="shared" si="39"/>
        <v>468</v>
      </c>
      <c r="AF67">
        <v>31</v>
      </c>
      <c r="AG67">
        <f t="shared" si="47"/>
        <v>44</v>
      </c>
      <c r="AH67">
        <f t="shared" si="48"/>
        <v>1492</v>
      </c>
      <c r="AI67">
        <f t="shared" si="49"/>
        <v>341</v>
      </c>
      <c r="AJ67">
        <f t="shared" si="50"/>
        <v>151</v>
      </c>
    </row>
    <row r="68" spans="2:41" x14ac:dyDescent="0.3">
      <c r="B68" s="1">
        <v>43897</v>
      </c>
      <c r="C68">
        <v>80651</v>
      </c>
      <c r="D68">
        <v>3070</v>
      </c>
      <c r="E68">
        <v>55404</v>
      </c>
      <c r="F68" s="6">
        <v>14</v>
      </c>
      <c r="G68" s="11">
        <v>5883</v>
      </c>
      <c r="H68">
        <f t="shared" si="34"/>
        <v>1.2689818809318378</v>
      </c>
      <c r="I68">
        <v>233</v>
      </c>
      <c r="J68">
        <v>589</v>
      </c>
      <c r="K68">
        <v>7041</v>
      </c>
      <c r="L68">
        <v>46</v>
      </c>
      <c r="M68">
        <v>118</v>
      </c>
      <c r="N68">
        <v>6</v>
      </c>
      <c r="O68" s="11">
        <v>345</v>
      </c>
      <c r="S68">
        <v>19</v>
      </c>
      <c r="T68">
        <v>0</v>
      </c>
      <c r="U68" s="7">
        <f t="shared" si="45"/>
        <v>0</v>
      </c>
      <c r="X68" s="9">
        <f t="shared" si="46"/>
        <v>3.78</v>
      </c>
      <c r="Y68" s="9">
        <f t="shared" si="41"/>
        <v>15.22</v>
      </c>
      <c r="Z68" s="9">
        <f t="shared" si="42"/>
        <v>-3.78</v>
      </c>
      <c r="AA68" s="9">
        <f t="shared" si="43"/>
        <v>329.78</v>
      </c>
      <c r="AB68">
        <f t="shared" si="36"/>
        <v>22177</v>
      </c>
      <c r="AC68">
        <f t="shared" si="37"/>
        <v>5061</v>
      </c>
      <c r="AD68">
        <f t="shared" si="38"/>
        <v>6877</v>
      </c>
      <c r="AE68">
        <f t="shared" si="39"/>
        <v>326</v>
      </c>
      <c r="AF68">
        <v>30</v>
      </c>
      <c r="AG68">
        <f t="shared" si="47"/>
        <v>99</v>
      </c>
      <c r="AH68">
        <f t="shared" si="48"/>
        <v>1247</v>
      </c>
      <c r="AI68">
        <f t="shared" si="49"/>
        <v>274</v>
      </c>
      <c r="AJ68">
        <f t="shared" si="50"/>
        <v>91</v>
      </c>
      <c r="AO68" s="1"/>
    </row>
    <row r="69" spans="2:41" x14ac:dyDescent="0.3">
      <c r="B69" s="1">
        <v>43896</v>
      </c>
      <c r="C69">
        <v>80552</v>
      </c>
      <c r="D69">
        <v>3042</v>
      </c>
      <c r="E69">
        <v>53726</v>
      </c>
      <c r="F69" s="6">
        <v>13</v>
      </c>
      <c r="G69" s="11">
        <v>4636</v>
      </c>
      <c r="H69">
        <f t="shared" si="34"/>
        <v>1.2016588906168999</v>
      </c>
      <c r="I69">
        <v>197</v>
      </c>
      <c r="J69">
        <v>523</v>
      </c>
      <c r="K69">
        <v>6767</v>
      </c>
      <c r="L69">
        <v>46</v>
      </c>
      <c r="M69">
        <v>118</v>
      </c>
      <c r="N69">
        <v>5</v>
      </c>
      <c r="O69" s="11">
        <v>254</v>
      </c>
      <c r="S69">
        <v>14</v>
      </c>
      <c r="T69">
        <v>7</v>
      </c>
      <c r="Y69" s="9">
        <f t="shared" si="41"/>
        <v>14</v>
      </c>
      <c r="Z69" s="9"/>
      <c r="AA69" s="9"/>
      <c r="AB69">
        <f t="shared" si="36"/>
        <v>23784</v>
      </c>
      <c r="AC69">
        <f t="shared" si="37"/>
        <v>3916</v>
      </c>
      <c r="AD69">
        <f t="shared" si="38"/>
        <v>6603</v>
      </c>
      <c r="AE69">
        <f t="shared" si="39"/>
        <v>233</v>
      </c>
      <c r="AF69">
        <v>29</v>
      </c>
      <c r="AG69">
        <f t="shared" si="47"/>
        <v>143</v>
      </c>
      <c r="AH69">
        <f t="shared" si="48"/>
        <v>778</v>
      </c>
      <c r="AI69">
        <f t="shared" si="49"/>
        <v>483</v>
      </c>
      <c r="AJ69">
        <f t="shared" si="50"/>
        <v>128</v>
      </c>
      <c r="AO69" s="1"/>
    </row>
    <row r="70" spans="2:41" x14ac:dyDescent="0.3">
      <c r="B70" s="1">
        <v>43895</v>
      </c>
      <c r="C70">
        <v>80409</v>
      </c>
      <c r="D70">
        <v>3012</v>
      </c>
      <c r="E70">
        <v>52045</v>
      </c>
      <c r="F70" s="6">
        <v>12</v>
      </c>
      <c r="G70" s="11">
        <v>3858</v>
      </c>
      <c r="H70">
        <f t="shared" si="34"/>
        <v>1.2489478795726772</v>
      </c>
      <c r="I70">
        <v>148</v>
      </c>
      <c r="J70">
        <v>414</v>
      </c>
      <c r="K70">
        <v>6284</v>
      </c>
      <c r="L70">
        <v>42</v>
      </c>
      <c r="M70">
        <v>108</v>
      </c>
      <c r="N70">
        <v>4</v>
      </c>
      <c r="O70" s="11">
        <v>126</v>
      </c>
      <c r="S70">
        <v>11</v>
      </c>
      <c r="T70">
        <v>7</v>
      </c>
      <c r="Y70" s="9">
        <f t="shared" si="41"/>
        <v>11</v>
      </c>
      <c r="Z70" s="9"/>
      <c r="AA70" s="9"/>
      <c r="AB70">
        <f t="shared" si="36"/>
        <v>25352</v>
      </c>
      <c r="AC70">
        <f t="shared" si="37"/>
        <v>3296</v>
      </c>
      <c r="AD70">
        <f t="shared" si="38"/>
        <v>6134</v>
      </c>
      <c r="AE70">
        <f t="shared" si="39"/>
        <v>108</v>
      </c>
      <c r="AF70">
        <v>28</v>
      </c>
      <c r="AG70">
        <f t="shared" si="47"/>
        <v>139</v>
      </c>
      <c r="AH70">
        <f t="shared" si="48"/>
        <v>769</v>
      </c>
      <c r="AI70">
        <f t="shared" si="49"/>
        <v>518</v>
      </c>
      <c r="AJ70">
        <f t="shared" si="50"/>
        <v>0</v>
      </c>
      <c r="AO70" s="1"/>
    </row>
    <row r="71" spans="2:41" x14ac:dyDescent="0.3">
      <c r="B71" s="1">
        <v>43894</v>
      </c>
      <c r="C71">
        <v>80270</v>
      </c>
      <c r="D71">
        <v>2981</v>
      </c>
      <c r="E71">
        <v>49856</v>
      </c>
      <c r="F71" s="6">
        <v>11</v>
      </c>
      <c r="G71" s="11">
        <v>3089</v>
      </c>
      <c r="H71">
        <f t="shared" si="34"/>
        <v>1.2346123101518784</v>
      </c>
      <c r="I71">
        <v>107</v>
      </c>
      <c r="J71">
        <v>276</v>
      </c>
      <c r="K71">
        <v>5766</v>
      </c>
      <c r="L71">
        <v>35</v>
      </c>
      <c r="M71">
        <v>24</v>
      </c>
      <c r="N71">
        <v>3</v>
      </c>
      <c r="O71" s="11">
        <v>126</v>
      </c>
      <c r="S71">
        <v>11</v>
      </c>
      <c r="T71">
        <v>7</v>
      </c>
      <c r="Y71" s="9">
        <f t="shared" si="41"/>
        <v>11</v>
      </c>
      <c r="Z71" s="9"/>
      <c r="AA71" s="9"/>
      <c r="AB71">
        <f t="shared" si="36"/>
        <v>27433</v>
      </c>
      <c r="AC71">
        <f t="shared" si="37"/>
        <v>2706</v>
      </c>
      <c r="AD71">
        <f t="shared" si="38"/>
        <v>5707</v>
      </c>
      <c r="AE71">
        <f t="shared" si="39"/>
        <v>108</v>
      </c>
      <c r="AF71">
        <v>27</v>
      </c>
      <c r="AG71">
        <f t="shared" si="47"/>
        <v>119</v>
      </c>
      <c r="AH71">
        <f t="shared" si="48"/>
        <v>587</v>
      </c>
      <c r="AI71">
        <f t="shared" si="49"/>
        <v>438</v>
      </c>
      <c r="AJ71">
        <f t="shared" si="50"/>
        <v>20</v>
      </c>
      <c r="AO71" s="1"/>
    </row>
    <row r="72" spans="2:41" x14ac:dyDescent="0.3">
      <c r="B72" s="1">
        <v>43893</v>
      </c>
      <c r="C72">
        <v>80151</v>
      </c>
      <c r="D72">
        <v>2943</v>
      </c>
      <c r="E72">
        <v>47204</v>
      </c>
      <c r="F72" s="6">
        <v>10</v>
      </c>
      <c r="G72" s="11">
        <v>2502</v>
      </c>
      <c r="H72">
        <f t="shared" si="34"/>
        <v>1.2288801571709234</v>
      </c>
      <c r="I72">
        <v>79</v>
      </c>
      <c r="J72">
        <v>160</v>
      </c>
      <c r="K72">
        <v>5328</v>
      </c>
      <c r="L72">
        <v>33</v>
      </c>
      <c r="M72">
        <v>24</v>
      </c>
      <c r="N72">
        <v>2</v>
      </c>
      <c r="O72" s="11">
        <v>106</v>
      </c>
      <c r="S72">
        <v>8</v>
      </c>
      <c r="T72">
        <v>7</v>
      </c>
      <c r="Y72" s="9">
        <f t="shared" si="41"/>
        <v>8</v>
      </c>
      <c r="Z72" s="9"/>
      <c r="AA72" s="9"/>
      <c r="AB72">
        <f t="shared" ref="AB72:AB103" si="52">C72-D72-E72</f>
        <v>30004</v>
      </c>
      <c r="AC72">
        <f t="shared" ref="AC72:AC103" si="53">G72-I72-J72</f>
        <v>2263</v>
      </c>
      <c r="AD72">
        <f t="shared" ref="AD72:AD103" si="54">K72-L72-M72</f>
        <v>5271</v>
      </c>
      <c r="AE72">
        <f t="shared" ref="AE72:AE103" si="55">O72-S72-T72</f>
        <v>91</v>
      </c>
      <c r="AF72">
        <v>26</v>
      </c>
      <c r="AG72">
        <f t="shared" si="47"/>
        <v>125</v>
      </c>
      <c r="AH72">
        <f t="shared" si="48"/>
        <v>466</v>
      </c>
      <c r="AI72">
        <f t="shared" si="49"/>
        <v>516</v>
      </c>
      <c r="AJ72">
        <f t="shared" si="50"/>
        <v>6</v>
      </c>
      <c r="AO72" s="1"/>
    </row>
    <row r="73" spans="2:41" x14ac:dyDescent="0.3">
      <c r="B73" s="1">
        <v>43892</v>
      </c>
      <c r="C73">
        <v>80026</v>
      </c>
      <c r="D73">
        <v>2912</v>
      </c>
      <c r="E73">
        <v>44462</v>
      </c>
      <c r="F73" s="6">
        <v>9</v>
      </c>
      <c r="G73" s="11">
        <v>2036</v>
      </c>
      <c r="H73">
        <f t="shared" si="34"/>
        <v>1.2018890200708383</v>
      </c>
      <c r="I73">
        <v>52</v>
      </c>
      <c r="J73">
        <v>149</v>
      </c>
      <c r="K73">
        <v>4812</v>
      </c>
      <c r="L73">
        <v>28</v>
      </c>
      <c r="M73">
        <v>24</v>
      </c>
      <c r="N73">
        <v>1</v>
      </c>
      <c r="O73" s="11">
        <v>100</v>
      </c>
      <c r="S73">
        <v>6</v>
      </c>
      <c r="T73">
        <v>7</v>
      </c>
      <c r="Y73" s="9">
        <f t="shared" si="41"/>
        <v>6</v>
      </c>
      <c r="Z73" s="9"/>
      <c r="AA73" s="9"/>
      <c r="AB73">
        <f t="shared" si="52"/>
        <v>32652</v>
      </c>
      <c r="AC73">
        <f t="shared" si="53"/>
        <v>1835</v>
      </c>
      <c r="AD73">
        <f t="shared" si="54"/>
        <v>4760</v>
      </c>
      <c r="AE73">
        <f t="shared" si="55"/>
        <v>87</v>
      </c>
      <c r="AF73">
        <v>25</v>
      </c>
      <c r="AG73">
        <f t="shared" si="47"/>
        <v>202</v>
      </c>
      <c r="AH73">
        <f t="shared" si="48"/>
        <v>342</v>
      </c>
      <c r="AI73">
        <f t="shared" si="49"/>
        <v>600</v>
      </c>
      <c r="AJ73">
        <f t="shared" si="50"/>
        <v>31</v>
      </c>
      <c r="AO73" s="1"/>
    </row>
    <row r="74" spans="2:41" x14ac:dyDescent="0.3">
      <c r="B74" s="1">
        <v>43891</v>
      </c>
      <c r="C74">
        <v>79824</v>
      </c>
      <c r="D74">
        <v>2870</v>
      </c>
      <c r="E74">
        <v>41825</v>
      </c>
      <c r="F74" s="6">
        <v>8</v>
      </c>
      <c r="G74" s="11">
        <v>1694</v>
      </c>
      <c r="H74">
        <f t="shared" si="34"/>
        <v>1.50177304964539</v>
      </c>
      <c r="I74">
        <v>34</v>
      </c>
      <c r="J74">
        <v>46</v>
      </c>
      <c r="K74">
        <v>4212</v>
      </c>
      <c r="L74">
        <v>22</v>
      </c>
      <c r="M74">
        <v>24</v>
      </c>
      <c r="O74" s="11">
        <v>69</v>
      </c>
      <c r="S74">
        <v>2</v>
      </c>
      <c r="T74">
        <v>7</v>
      </c>
      <c r="Y74" s="9">
        <f t="shared" si="41"/>
        <v>2</v>
      </c>
      <c r="Z74" s="9"/>
      <c r="AA74" s="9"/>
      <c r="AB74">
        <f t="shared" si="52"/>
        <v>35129</v>
      </c>
      <c r="AC74">
        <f t="shared" si="53"/>
        <v>1614</v>
      </c>
      <c r="AD74">
        <f t="shared" si="54"/>
        <v>4166</v>
      </c>
      <c r="AE74">
        <f t="shared" si="55"/>
        <v>60</v>
      </c>
      <c r="AF74">
        <v>24</v>
      </c>
      <c r="AG74">
        <f t="shared" si="47"/>
        <v>573</v>
      </c>
      <c r="AH74">
        <f t="shared" si="48"/>
        <v>566</v>
      </c>
      <c r="AI74">
        <f t="shared" si="49"/>
        <v>686</v>
      </c>
      <c r="AJ74">
        <f t="shared" si="50"/>
        <v>7</v>
      </c>
      <c r="AO74" s="1"/>
    </row>
    <row r="75" spans="2:41" x14ac:dyDescent="0.3">
      <c r="B75" s="1">
        <v>43890</v>
      </c>
      <c r="C75">
        <v>79251</v>
      </c>
      <c r="D75">
        <v>2835</v>
      </c>
      <c r="E75">
        <v>39002</v>
      </c>
      <c r="F75" s="6">
        <v>7</v>
      </c>
      <c r="G75" s="11">
        <v>1128</v>
      </c>
      <c r="H75">
        <f t="shared" si="34"/>
        <v>1.2702702702702702</v>
      </c>
      <c r="I75">
        <v>29</v>
      </c>
      <c r="J75">
        <v>46</v>
      </c>
      <c r="K75">
        <v>3526</v>
      </c>
      <c r="L75">
        <v>17</v>
      </c>
      <c r="M75">
        <v>24</v>
      </c>
      <c r="O75" s="11">
        <v>62</v>
      </c>
      <c r="S75">
        <v>1</v>
      </c>
      <c r="T75">
        <v>7</v>
      </c>
      <c r="Y75" s="9">
        <f t="shared" si="41"/>
        <v>1</v>
      </c>
      <c r="Z75" s="9"/>
      <c r="AA75" s="9"/>
      <c r="AB75">
        <f t="shared" si="52"/>
        <v>37414</v>
      </c>
      <c r="AC75">
        <f t="shared" si="53"/>
        <v>1053</v>
      </c>
      <c r="AD75">
        <f t="shared" si="54"/>
        <v>3485</v>
      </c>
      <c r="AE75">
        <f t="shared" si="55"/>
        <v>54</v>
      </c>
      <c r="AF75">
        <v>23</v>
      </c>
      <c r="AG75">
        <f t="shared" si="47"/>
        <v>427</v>
      </c>
      <c r="AH75">
        <f t="shared" si="48"/>
        <v>240</v>
      </c>
      <c r="AI75">
        <f t="shared" si="49"/>
        <v>1189</v>
      </c>
      <c r="AJ75">
        <f t="shared" si="50"/>
        <v>0</v>
      </c>
    </row>
    <row r="76" spans="2:41" x14ac:dyDescent="0.3">
      <c r="B76" s="1">
        <v>43889</v>
      </c>
      <c r="C76">
        <v>78824</v>
      </c>
      <c r="D76">
        <v>2788</v>
      </c>
      <c r="E76">
        <v>36117</v>
      </c>
      <c r="F76" s="6">
        <v>6</v>
      </c>
      <c r="G76" s="11">
        <v>888</v>
      </c>
      <c r="H76">
        <f t="shared" si="34"/>
        <v>1.3661538461538461</v>
      </c>
      <c r="I76">
        <v>21</v>
      </c>
      <c r="J76">
        <v>46</v>
      </c>
      <c r="K76">
        <v>2337</v>
      </c>
      <c r="L76">
        <v>16</v>
      </c>
      <c r="M76">
        <v>24</v>
      </c>
      <c r="O76" s="11">
        <v>62</v>
      </c>
      <c r="T76">
        <v>0</v>
      </c>
      <c r="Y76" s="9">
        <f t="shared" si="41"/>
        <v>0</v>
      </c>
      <c r="Z76" s="9"/>
      <c r="AA76" s="9"/>
      <c r="AB76">
        <f t="shared" si="52"/>
        <v>39919</v>
      </c>
      <c r="AC76">
        <f t="shared" si="53"/>
        <v>821</v>
      </c>
      <c r="AD76">
        <f t="shared" si="54"/>
        <v>2297</v>
      </c>
      <c r="AE76">
        <f t="shared" si="55"/>
        <v>62</v>
      </c>
      <c r="AF76">
        <v>22</v>
      </c>
      <c r="AG76">
        <f t="shared" si="47"/>
        <v>327</v>
      </c>
      <c r="AH76">
        <f t="shared" si="48"/>
        <v>238</v>
      </c>
      <c r="AI76">
        <f t="shared" si="49"/>
        <v>571</v>
      </c>
      <c r="AJ76">
        <f t="shared" si="50"/>
        <v>2</v>
      </c>
      <c r="AO76" s="1"/>
    </row>
    <row r="77" spans="2:41" x14ac:dyDescent="0.3">
      <c r="B77" s="1">
        <v>43888</v>
      </c>
      <c r="C77">
        <v>78497</v>
      </c>
      <c r="D77">
        <v>2744</v>
      </c>
      <c r="E77">
        <v>32495</v>
      </c>
      <c r="F77" s="6">
        <v>5</v>
      </c>
      <c r="G77" s="11">
        <v>650</v>
      </c>
      <c r="H77">
        <f t="shared" si="34"/>
        <v>1.625</v>
      </c>
      <c r="I77">
        <v>17</v>
      </c>
      <c r="J77">
        <v>45</v>
      </c>
      <c r="K77">
        <v>1766</v>
      </c>
      <c r="L77">
        <v>13</v>
      </c>
      <c r="M77">
        <v>24</v>
      </c>
      <c r="O77" s="11">
        <v>60</v>
      </c>
      <c r="T77">
        <v>7</v>
      </c>
      <c r="Y77" s="9">
        <f t="shared" si="41"/>
        <v>0</v>
      </c>
      <c r="Z77" s="9"/>
      <c r="AA77" s="9"/>
      <c r="AB77">
        <f t="shared" si="52"/>
        <v>43258</v>
      </c>
      <c r="AC77">
        <f t="shared" si="53"/>
        <v>588</v>
      </c>
      <c r="AD77">
        <f t="shared" si="54"/>
        <v>1729</v>
      </c>
      <c r="AE77">
        <f t="shared" si="55"/>
        <v>53</v>
      </c>
      <c r="AF77">
        <v>21</v>
      </c>
      <c r="AG77">
        <f t="shared" si="47"/>
        <v>433</v>
      </c>
      <c r="AH77">
        <f t="shared" si="48"/>
        <v>250</v>
      </c>
      <c r="AI77">
        <f t="shared" si="49"/>
        <v>171</v>
      </c>
      <c r="AJ77">
        <f t="shared" si="50"/>
        <v>0</v>
      </c>
      <c r="AO77" s="1"/>
    </row>
    <row r="78" spans="2:41" x14ac:dyDescent="0.3">
      <c r="B78" s="1">
        <v>43887</v>
      </c>
      <c r="C78">
        <v>78064</v>
      </c>
      <c r="D78">
        <v>2715</v>
      </c>
      <c r="E78">
        <v>29745</v>
      </c>
      <c r="F78" s="6">
        <v>4</v>
      </c>
      <c r="G78" s="11">
        <v>400</v>
      </c>
      <c r="H78">
        <f t="shared" si="34"/>
        <v>1.2422360248447204</v>
      </c>
      <c r="I78">
        <v>12</v>
      </c>
      <c r="J78">
        <v>1</v>
      </c>
      <c r="K78">
        <v>1595</v>
      </c>
      <c r="L78">
        <v>13</v>
      </c>
      <c r="M78">
        <v>24</v>
      </c>
      <c r="O78" s="11">
        <v>60</v>
      </c>
      <c r="T78">
        <v>7</v>
      </c>
      <c r="Y78" s="9">
        <f t="shared" si="41"/>
        <v>0</v>
      </c>
      <c r="Z78" s="9"/>
      <c r="AA78" s="9"/>
      <c r="AB78">
        <f t="shared" si="52"/>
        <v>45604</v>
      </c>
      <c r="AC78">
        <f t="shared" si="53"/>
        <v>387</v>
      </c>
      <c r="AD78">
        <f t="shared" si="54"/>
        <v>1558</v>
      </c>
      <c r="AE78">
        <f t="shared" si="55"/>
        <v>53</v>
      </c>
      <c r="AF78">
        <v>20</v>
      </c>
      <c r="AG78">
        <f t="shared" si="47"/>
        <v>406</v>
      </c>
      <c r="AH78">
        <f t="shared" si="48"/>
        <v>78</v>
      </c>
      <c r="AI78">
        <f t="shared" si="49"/>
        <v>449</v>
      </c>
      <c r="AJ78">
        <f t="shared" si="50"/>
        <v>3</v>
      </c>
      <c r="AO78" s="1"/>
    </row>
    <row r="79" spans="2:41" x14ac:dyDescent="0.3">
      <c r="B79" s="1">
        <v>43886</v>
      </c>
      <c r="C79">
        <v>77658</v>
      </c>
      <c r="D79">
        <v>2663</v>
      </c>
      <c r="E79">
        <v>27323</v>
      </c>
      <c r="F79" s="6">
        <v>3</v>
      </c>
      <c r="G79" s="11">
        <v>322</v>
      </c>
      <c r="H79">
        <f t="shared" si="34"/>
        <v>1.4703196347031964</v>
      </c>
      <c r="I79">
        <v>10</v>
      </c>
      <c r="J79">
        <v>1</v>
      </c>
      <c r="K79">
        <v>1146</v>
      </c>
      <c r="L79">
        <v>12</v>
      </c>
      <c r="M79">
        <v>22</v>
      </c>
      <c r="O79" s="11">
        <v>57</v>
      </c>
      <c r="T79">
        <v>6</v>
      </c>
      <c r="Y79" s="9">
        <f t="shared" si="41"/>
        <v>0</v>
      </c>
      <c r="Z79" s="9"/>
      <c r="AA79" s="9"/>
      <c r="AB79">
        <f t="shared" si="52"/>
        <v>47672</v>
      </c>
      <c r="AC79">
        <f t="shared" si="53"/>
        <v>311</v>
      </c>
      <c r="AD79">
        <f t="shared" si="54"/>
        <v>1112</v>
      </c>
      <c r="AE79">
        <f t="shared" si="55"/>
        <v>51</v>
      </c>
      <c r="AF79">
        <v>19</v>
      </c>
      <c r="AG79">
        <f t="shared" si="47"/>
        <v>508</v>
      </c>
      <c r="AH79">
        <f t="shared" si="48"/>
        <v>103</v>
      </c>
      <c r="AI79">
        <f t="shared" si="49"/>
        <v>253</v>
      </c>
      <c r="AJ79">
        <f t="shared" si="50"/>
        <v>4</v>
      </c>
      <c r="AO79" s="1"/>
    </row>
    <row r="80" spans="2:41" x14ac:dyDescent="0.3">
      <c r="B80" s="1">
        <v>43885</v>
      </c>
      <c r="C80">
        <v>77150</v>
      </c>
      <c r="D80">
        <v>2592</v>
      </c>
      <c r="E80">
        <v>24734</v>
      </c>
      <c r="F80" s="6">
        <v>2</v>
      </c>
      <c r="G80" s="11">
        <v>219</v>
      </c>
      <c r="H80">
        <f t="shared" si="34"/>
        <v>1.5642857142857143</v>
      </c>
      <c r="I80">
        <v>6</v>
      </c>
      <c r="J80">
        <v>1</v>
      </c>
      <c r="K80">
        <v>893</v>
      </c>
      <c r="L80">
        <v>8</v>
      </c>
      <c r="M80">
        <v>22</v>
      </c>
      <c r="O80" s="11">
        <v>53</v>
      </c>
      <c r="T80">
        <v>6</v>
      </c>
      <c r="Y80" s="9">
        <f t="shared" si="41"/>
        <v>0</v>
      </c>
      <c r="Z80" s="9"/>
      <c r="AA80" s="9"/>
      <c r="AB80">
        <f t="shared" si="52"/>
        <v>49824</v>
      </c>
      <c r="AC80">
        <f t="shared" si="53"/>
        <v>212</v>
      </c>
      <c r="AD80">
        <f t="shared" si="54"/>
        <v>863</v>
      </c>
      <c r="AE80">
        <f t="shared" si="55"/>
        <v>47</v>
      </c>
      <c r="AF80">
        <v>18</v>
      </c>
      <c r="AG80">
        <f t="shared" si="47"/>
        <v>214</v>
      </c>
      <c r="AH80">
        <f t="shared" si="48"/>
        <v>79</v>
      </c>
      <c r="AI80">
        <f t="shared" si="49"/>
        <v>130</v>
      </c>
      <c r="AJ80">
        <f t="shared" si="50"/>
        <v>18</v>
      </c>
      <c r="AO80" s="1"/>
    </row>
    <row r="81" spans="2:41" x14ac:dyDescent="0.3">
      <c r="B81" s="1">
        <v>43884</v>
      </c>
      <c r="C81">
        <v>76936</v>
      </c>
      <c r="D81">
        <v>2442</v>
      </c>
      <c r="E81">
        <v>22888</v>
      </c>
      <c r="F81" s="6">
        <v>1</v>
      </c>
      <c r="G81" s="11">
        <v>140</v>
      </c>
      <c r="H81">
        <f t="shared" si="34"/>
        <v>1.8421052631578947</v>
      </c>
      <c r="I81">
        <v>3</v>
      </c>
      <c r="K81">
        <v>763</v>
      </c>
      <c r="L81">
        <v>7</v>
      </c>
      <c r="M81">
        <v>18</v>
      </c>
      <c r="O81" s="11">
        <v>35</v>
      </c>
      <c r="T81">
        <v>6</v>
      </c>
      <c r="Y81" s="9">
        <f t="shared" si="41"/>
        <v>0</v>
      </c>
      <c r="Z81" s="9"/>
      <c r="AA81" s="9"/>
      <c r="AB81">
        <f t="shared" si="52"/>
        <v>51606</v>
      </c>
      <c r="AC81">
        <f t="shared" si="53"/>
        <v>137</v>
      </c>
      <c r="AD81">
        <f t="shared" si="54"/>
        <v>738</v>
      </c>
      <c r="AE81">
        <f t="shared" si="55"/>
        <v>29</v>
      </c>
      <c r="AF81">
        <v>17</v>
      </c>
      <c r="AG81">
        <f t="shared" ref="AG81:AG112" si="56">C81-C82</f>
        <v>648</v>
      </c>
      <c r="AH81">
        <f t="shared" si="48"/>
        <v>64</v>
      </c>
      <c r="AI81">
        <f t="shared" si="49"/>
        <v>207</v>
      </c>
      <c r="AJ81">
        <f t="shared" si="50"/>
        <v>0</v>
      </c>
      <c r="AO81" s="1"/>
    </row>
    <row r="82" spans="2:41" x14ac:dyDescent="0.3">
      <c r="B82" s="1">
        <v>43883</v>
      </c>
      <c r="C82">
        <v>76288</v>
      </c>
      <c r="D82">
        <v>2345</v>
      </c>
      <c r="E82">
        <v>20659</v>
      </c>
      <c r="F82" s="6"/>
      <c r="G82" s="11">
        <v>76</v>
      </c>
      <c r="H82">
        <f>G82/G83</f>
        <v>4.4705882352941178</v>
      </c>
      <c r="I82">
        <v>2</v>
      </c>
      <c r="K82">
        <v>556</v>
      </c>
      <c r="L82">
        <v>4</v>
      </c>
      <c r="M82">
        <v>18</v>
      </c>
      <c r="O82" s="11">
        <v>35</v>
      </c>
      <c r="T82">
        <v>5</v>
      </c>
      <c r="Y82" s="9">
        <f t="shared" si="41"/>
        <v>0</v>
      </c>
      <c r="Z82" s="9"/>
      <c r="AA82" s="9"/>
      <c r="AB82">
        <f t="shared" si="52"/>
        <v>53284</v>
      </c>
      <c r="AC82">
        <f t="shared" si="53"/>
        <v>74</v>
      </c>
      <c r="AD82">
        <f t="shared" si="54"/>
        <v>534</v>
      </c>
      <c r="AE82">
        <f t="shared" si="55"/>
        <v>30</v>
      </c>
      <c r="AF82">
        <v>16</v>
      </c>
      <c r="AG82">
        <f t="shared" si="56"/>
        <v>397</v>
      </c>
      <c r="AH82">
        <f t="shared" si="48"/>
        <v>59</v>
      </c>
      <c r="AI82">
        <f t="shared" si="49"/>
        <v>210</v>
      </c>
      <c r="AJ82">
        <f t="shared" si="50"/>
        <v>0</v>
      </c>
      <c r="AO82" s="1"/>
    </row>
    <row r="83" spans="2:41" x14ac:dyDescent="0.3">
      <c r="B83" s="1">
        <v>43882</v>
      </c>
      <c r="C83">
        <v>75891</v>
      </c>
      <c r="D83">
        <v>2236</v>
      </c>
      <c r="E83">
        <v>18266</v>
      </c>
      <c r="F83" s="6"/>
      <c r="G83" s="11">
        <v>17</v>
      </c>
      <c r="I83">
        <v>1</v>
      </c>
      <c r="K83">
        <v>346</v>
      </c>
      <c r="L83">
        <v>2</v>
      </c>
      <c r="M83">
        <v>17</v>
      </c>
      <c r="O83" s="11">
        <v>35</v>
      </c>
      <c r="T83">
        <v>5</v>
      </c>
      <c r="Y83" s="9">
        <f t="shared" si="41"/>
        <v>0</v>
      </c>
      <c r="Z83" s="9"/>
      <c r="AA83" s="9"/>
      <c r="AB83">
        <f t="shared" si="52"/>
        <v>55389</v>
      </c>
      <c r="AC83">
        <f t="shared" si="53"/>
        <v>16</v>
      </c>
      <c r="AD83">
        <f t="shared" si="54"/>
        <v>327</v>
      </c>
      <c r="AE83">
        <f t="shared" si="55"/>
        <v>30</v>
      </c>
      <c r="AF83">
        <v>15</v>
      </c>
      <c r="AG83">
        <f t="shared" si="56"/>
        <v>889</v>
      </c>
      <c r="AH83">
        <f t="shared" si="48"/>
        <v>14</v>
      </c>
      <c r="AI83">
        <f t="shared" si="49"/>
        <v>190</v>
      </c>
      <c r="AJ83">
        <f t="shared" si="50"/>
        <v>20</v>
      </c>
    </row>
    <row r="84" spans="2:41" x14ac:dyDescent="0.3">
      <c r="B84" s="1">
        <v>43881</v>
      </c>
      <c r="C84">
        <v>75002</v>
      </c>
      <c r="D84">
        <v>2118</v>
      </c>
      <c r="E84">
        <v>16157</v>
      </c>
      <c r="F84" s="6"/>
      <c r="G84" s="11">
        <v>3</v>
      </c>
      <c r="K84">
        <v>156</v>
      </c>
      <c r="L84">
        <v>1</v>
      </c>
      <c r="M84">
        <v>16</v>
      </c>
      <c r="O84" s="11">
        <v>15</v>
      </c>
      <c r="T84">
        <v>0</v>
      </c>
      <c r="Y84" s="9">
        <f t="shared" si="41"/>
        <v>0</v>
      </c>
      <c r="Z84" s="9"/>
      <c r="AA84" s="9"/>
      <c r="AB84">
        <f t="shared" si="52"/>
        <v>56727</v>
      </c>
      <c r="AC84">
        <f t="shared" si="53"/>
        <v>3</v>
      </c>
      <c r="AD84">
        <f t="shared" si="54"/>
        <v>139</v>
      </c>
      <c r="AE84">
        <f t="shared" si="55"/>
        <v>15</v>
      </c>
      <c r="AF84">
        <v>14</v>
      </c>
      <c r="AG84">
        <f t="shared" si="56"/>
        <v>817</v>
      </c>
      <c r="AH84">
        <f t="shared" ref="AH84:AH115" si="57">G84-G85</f>
        <v>0</v>
      </c>
      <c r="AI84">
        <f t="shared" ref="AI84:AI115" si="58">K84-K85</f>
        <v>74</v>
      </c>
      <c r="AJ84">
        <f t="shared" ref="AJ84:AJ115" si="59">O84-O85</f>
        <v>0</v>
      </c>
      <c r="AO84" s="1"/>
    </row>
    <row r="85" spans="2:41" x14ac:dyDescent="0.3">
      <c r="B85" s="1">
        <v>43880</v>
      </c>
      <c r="C85">
        <v>74185</v>
      </c>
      <c r="D85">
        <v>2004</v>
      </c>
      <c r="E85">
        <v>14376</v>
      </c>
      <c r="F85" s="6"/>
      <c r="G85" s="11">
        <v>3</v>
      </c>
      <c r="K85">
        <v>82</v>
      </c>
      <c r="M85">
        <v>16</v>
      </c>
      <c r="O85" s="11">
        <v>15</v>
      </c>
      <c r="T85">
        <v>5</v>
      </c>
      <c r="Y85" s="9">
        <f t="shared" si="41"/>
        <v>0</v>
      </c>
      <c r="Z85" s="9"/>
      <c r="AA85" s="9"/>
      <c r="AB85">
        <f t="shared" si="52"/>
        <v>57805</v>
      </c>
      <c r="AC85">
        <f t="shared" si="53"/>
        <v>3</v>
      </c>
      <c r="AD85">
        <f t="shared" si="54"/>
        <v>66</v>
      </c>
      <c r="AE85">
        <f t="shared" si="55"/>
        <v>10</v>
      </c>
      <c r="AF85">
        <v>13</v>
      </c>
      <c r="AG85">
        <f t="shared" si="56"/>
        <v>1749</v>
      </c>
      <c r="AH85">
        <f t="shared" si="57"/>
        <v>0</v>
      </c>
      <c r="AI85">
        <f t="shared" si="58"/>
        <v>36</v>
      </c>
      <c r="AJ85">
        <f t="shared" si="59"/>
        <v>0</v>
      </c>
      <c r="AO85" s="1"/>
    </row>
    <row r="86" spans="2:41" x14ac:dyDescent="0.3">
      <c r="B86" s="1">
        <v>43879</v>
      </c>
      <c r="C86">
        <v>72436</v>
      </c>
      <c r="D86">
        <v>1868</v>
      </c>
      <c r="E86">
        <v>12552</v>
      </c>
      <c r="F86" s="6"/>
      <c r="G86" s="11">
        <v>3</v>
      </c>
      <c r="K86">
        <v>46</v>
      </c>
      <c r="M86">
        <v>12</v>
      </c>
      <c r="O86" s="11">
        <v>15</v>
      </c>
      <c r="T86">
        <v>5</v>
      </c>
      <c r="Y86" s="9">
        <f t="shared" si="41"/>
        <v>0</v>
      </c>
      <c r="Z86" s="9"/>
      <c r="AA86" s="9"/>
      <c r="AB86">
        <f t="shared" si="52"/>
        <v>58016</v>
      </c>
      <c r="AC86">
        <f t="shared" si="53"/>
        <v>3</v>
      </c>
      <c r="AD86">
        <f t="shared" si="54"/>
        <v>34</v>
      </c>
      <c r="AE86">
        <f t="shared" si="55"/>
        <v>10</v>
      </c>
      <c r="AF86">
        <v>12</v>
      </c>
      <c r="AG86">
        <f t="shared" si="56"/>
        <v>1888</v>
      </c>
      <c r="AH86">
        <f t="shared" si="57"/>
        <v>0</v>
      </c>
      <c r="AI86">
        <f t="shared" si="58"/>
        <v>15</v>
      </c>
      <c r="AJ86">
        <f t="shared" si="59"/>
        <v>0</v>
      </c>
      <c r="AO86" s="1"/>
    </row>
    <row r="87" spans="2:41" x14ac:dyDescent="0.3">
      <c r="B87" s="1">
        <v>43878</v>
      </c>
      <c r="C87">
        <v>70548</v>
      </c>
      <c r="D87">
        <v>1770</v>
      </c>
      <c r="E87">
        <v>10844</v>
      </c>
      <c r="F87" s="6"/>
      <c r="G87" s="11">
        <v>3</v>
      </c>
      <c r="K87">
        <v>31</v>
      </c>
      <c r="M87">
        <v>10</v>
      </c>
      <c r="O87" s="11">
        <v>15</v>
      </c>
      <c r="T87">
        <v>3</v>
      </c>
      <c r="Y87" s="9">
        <f t="shared" si="41"/>
        <v>0</v>
      </c>
      <c r="Z87" s="9"/>
      <c r="AA87" s="9"/>
      <c r="AB87">
        <f t="shared" si="52"/>
        <v>57934</v>
      </c>
      <c r="AC87">
        <f t="shared" si="53"/>
        <v>3</v>
      </c>
      <c r="AD87">
        <f t="shared" si="54"/>
        <v>21</v>
      </c>
      <c r="AE87">
        <f t="shared" si="55"/>
        <v>12</v>
      </c>
      <c r="AF87">
        <v>11</v>
      </c>
      <c r="AG87">
        <f t="shared" si="56"/>
        <v>2048</v>
      </c>
      <c r="AH87">
        <f t="shared" si="57"/>
        <v>0</v>
      </c>
      <c r="AI87">
        <f t="shared" si="58"/>
        <v>1</v>
      </c>
      <c r="AJ87">
        <f t="shared" si="59"/>
        <v>0</v>
      </c>
      <c r="AO87" s="1"/>
    </row>
    <row r="88" spans="2:41" x14ac:dyDescent="0.3">
      <c r="B88" s="1">
        <v>43877</v>
      </c>
      <c r="C88">
        <v>68500</v>
      </c>
      <c r="D88">
        <v>1665</v>
      </c>
      <c r="E88">
        <v>9419</v>
      </c>
      <c r="F88" s="6"/>
      <c r="G88" s="11">
        <v>3</v>
      </c>
      <c r="K88">
        <v>30</v>
      </c>
      <c r="M88">
        <v>9</v>
      </c>
      <c r="O88" s="11">
        <v>15</v>
      </c>
      <c r="T88">
        <v>3</v>
      </c>
      <c r="Y88" s="9">
        <f t="shared" si="41"/>
        <v>0</v>
      </c>
      <c r="Z88" s="9"/>
      <c r="AA88" s="9"/>
      <c r="AB88">
        <f t="shared" si="52"/>
        <v>57416</v>
      </c>
      <c r="AC88">
        <f t="shared" si="53"/>
        <v>3</v>
      </c>
      <c r="AD88">
        <f t="shared" si="54"/>
        <v>21</v>
      </c>
      <c r="AE88">
        <f t="shared" si="55"/>
        <v>12</v>
      </c>
      <c r="AF88">
        <v>10</v>
      </c>
      <c r="AG88">
        <f t="shared" si="56"/>
        <v>2008</v>
      </c>
      <c r="AH88">
        <f t="shared" si="57"/>
        <v>0</v>
      </c>
      <c r="AI88">
        <f t="shared" si="58"/>
        <v>1</v>
      </c>
      <c r="AJ88">
        <f t="shared" si="59"/>
        <v>0</v>
      </c>
      <c r="AO88" s="1"/>
    </row>
    <row r="89" spans="2:41" x14ac:dyDescent="0.3">
      <c r="B89" s="1">
        <v>43876</v>
      </c>
      <c r="C89">
        <v>66492</v>
      </c>
      <c r="D89">
        <v>1523</v>
      </c>
      <c r="E89">
        <v>8096</v>
      </c>
      <c r="F89" s="6"/>
      <c r="G89" s="11">
        <v>3</v>
      </c>
      <c r="K89">
        <v>29</v>
      </c>
      <c r="M89">
        <v>11</v>
      </c>
      <c r="O89" s="11">
        <v>15</v>
      </c>
      <c r="T89">
        <v>3</v>
      </c>
      <c r="Y89" s="9">
        <f t="shared" si="41"/>
        <v>0</v>
      </c>
      <c r="Z89" s="9"/>
      <c r="AA89" s="9"/>
      <c r="AB89">
        <f t="shared" si="52"/>
        <v>56873</v>
      </c>
      <c r="AC89">
        <f t="shared" si="53"/>
        <v>3</v>
      </c>
      <c r="AD89">
        <f t="shared" si="54"/>
        <v>18</v>
      </c>
      <c r="AE89">
        <f t="shared" si="55"/>
        <v>12</v>
      </c>
      <c r="AF89">
        <v>9</v>
      </c>
      <c r="AG89">
        <f t="shared" si="56"/>
        <v>2641</v>
      </c>
      <c r="AH89">
        <f t="shared" si="57"/>
        <v>0</v>
      </c>
      <c r="AI89">
        <f t="shared" si="58"/>
        <v>1</v>
      </c>
      <c r="AJ89">
        <f t="shared" si="59"/>
        <v>0</v>
      </c>
      <c r="AO89" s="1"/>
    </row>
    <row r="90" spans="2:41" x14ac:dyDescent="0.3">
      <c r="B90" s="1">
        <v>43875</v>
      </c>
      <c r="C90">
        <v>63851</v>
      </c>
      <c r="D90">
        <v>1380</v>
      </c>
      <c r="E90">
        <v>6723</v>
      </c>
      <c r="F90" s="6"/>
      <c r="G90" s="11">
        <v>3</v>
      </c>
      <c r="K90">
        <v>28</v>
      </c>
      <c r="M90">
        <v>7</v>
      </c>
      <c r="O90" s="11">
        <v>15</v>
      </c>
      <c r="T90">
        <v>3</v>
      </c>
      <c r="Y90" s="9">
        <f t="shared" si="41"/>
        <v>0</v>
      </c>
      <c r="Z90" s="9"/>
      <c r="AA90" s="9"/>
      <c r="AB90">
        <f t="shared" si="52"/>
        <v>55748</v>
      </c>
      <c r="AC90">
        <f t="shared" si="53"/>
        <v>3</v>
      </c>
      <c r="AD90">
        <f t="shared" si="54"/>
        <v>21</v>
      </c>
      <c r="AE90">
        <f t="shared" si="55"/>
        <v>12</v>
      </c>
      <c r="AF90">
        <v>8</v>
      </c>
      <c r="AG90">
        <f t="shared" si="56"/>
        <v>4047</v>
      </c>
      <c r="AH90">
        <f t="shared" si="57"/>
        <v>0</v>
      </c>
      <c r="AI90">
        <f t="shared" si="58"/>
        <v>0</v>
      </c>
      <c r="AJ90">
        <f t="shared" si="59"/>
        <v>0</v>
      </c>
      <c r="AO90" s="1"/>
    </row>
    <row r="91" spans="2:41" x14ac:dyDescent="0.3">
      <c r="B91" s="1">
        <v>43874</v>
      </c>
      <c r="C91">
        <v>59804</v>
      </c>
      <c r="D91">
        <v>1367</v>
      </c>
      <c r="E91">
        <v>5911</v>
      </c>
      <c r="F91" s="6"/>
      <c r="G91" s="11">
        <v>3</v>
      </c>
      <c r="K91">
        <v>28</v>
      </c>
      <c r="M91">
        <v>7</v>
      </c>
      <c r="O91" s="11">
        <v>15</v>
      </c>
      <c r="T91">
        <v>3</v>
      </c>
      <c r="Y91" s="9">
        <f t="shared" si="41"/>
        <v>0</v>
      </c>
      <c r="Z91" s="9"/>
      <c r="AA91" s="9"/>
      <c r="AB91">
        <f t="shared" si="52"/>
        <v>52526</v>
      </c>
      <c r="AC91">
        <f t="shared" si="53"/>
        <v>3</v>
      </c>
      <c r="AD91">
        <f t="shared" si="54"/>
        <v>21</v>
      </c>
      <c r="AE91">
        <f t="shared" si="55"/>
        <v>12</v>
      </c>
      <c r="AF91">
        <v>7</v>
      </c>
      <c r="AG91">
        <f t="shared" si="56"/>
        <v>15151</v>
      </c>
      <c r="AH91">
        <f t="shared" si="57"/>
        <v>0</v>
      </c>
      <c r="AI91">
        <f t="shared" si="58"/>
        <v>0</v>
      </c>
      <c r="AJ91">
        <f t="shared" si="59"/>
        <v>1</v>
      </c>
    </row>
    <row r="92" spans="2:41" x14ac:dyDescent="0.3">
      <c r="B92" s="1">
        <v>43873</v>
      </c>
      <c r="C92">
        <v>44653</v>
      </c>
      <c r="D92">
        <v>1113</v>
      </c>
      <c r="E92">
        <v>4740</v>
      </c>
      <c r="F92" s="6"/>
      <c r="G92" s="11">
        <v>3</v>
      </c>
      <c r="K92">
        <v>28</v>
      </c>
      <c r="M92">
        <v>7</v>
      </c>
      <c r="O92" s="11">
        <v>14</v>
      </c>
      <c r="T92">
        <v>0</v>
      </c>
      <c r="Y92" s="9">
        <f t="shared" si="41"/>
        <v>0</v>
      </c>
      <c r="Z92" s="9"/>
      <c r="AA92" s="9"/>
      <c r="AB92">
        <f t="shared" si="52"/>
        <v>38800</v>
      </c>
      <c r="AC92">
        <f t="shared" si="53"/>
        <v>3</v>
      </c>
      <c r="AD92">
        <f t="shared" si="54"/>
        <v>21</v>
      </c>
      <c r="AE92">
        <f t="shared" si="55"/>
        <v>14</v>
      </c>
      <c r="AF92">
        <v>6</v>
      </c>
      <c r="AG92">
        <f t="shared" si="56"/>
        <v>2015</v>
      </c>
      <c r="AH92">
        <f t="shared" si="57"/>
        <v>0</v>
      </c>
      <c r="AI92">
        <f t="shared" si="58"/>
        <v>0</v>
      </c>
      <c r="AJ92">
        <f t="shared" si="59"/>
        <v>1</v>
      </c>
      <c r="AO92" s="1"/>
    </row>
    <row r="93" spans="2:41" x14ac:dyDescent="0.3">
      <c r="B93" s="1">
        <v>43872</v>
      </c>
      <c r="C93">
        <v>42638</v>
      </c>
      <c r="D93">
        <v>1016</v>
      </c>
      <c r="E93">
        <v>3996</v>
      </c>
      <c r="F93" s="6"/>
      <c r="G93" s="11">
        <v>3</v>
      </c>
      <c r="K93">
        <v>28</v>
      </c>
      <c r="M93">
        <v>4</v>
      </c>
      <c r="O93" s="11">
        <v>13</v>
      </c>
      <c r="T93">
        <v>3</v>
      </c>
      <c r="Y93" s="9">
        <f t="shared" si="41"/>
        <v>0</v>
      </c>
      <c r="Z93" s="9"/>
      <c r="AA93" s="9"/>
      <c r="AB93">
        <f t="shared" si="52"/>
        <v>37626</v>
      </c>
      <c r="AC93">
        <f t="shared" si="53"/>
        <v>3</v>
      </c>
      <c r="AD93">
        <f t="shared" si="54"/>
        <v>24</v>
      </c>
      <c r="AE93">
        <f t="shared" si="55"/>
        <v>10</v>
      </c>
      <c r="AF93">
        <v>5</v>
      </c>
      <c r="AG93">
        <f t="shared" si="56"/>
        <v>2467</v>
      </c>
      <c r="AH93">
        <f t="shared" si="57"/>
        <v>0</v>
      </c>
      <c r="AI93">
        <f t="shared" si="58"/>
        <v>0</v>
      </c>
      <c r="AJ93">
        <f t="shared" si="59"/>
        <v>0</v>
      </c>
      <c r="AO93" s="1"/>
    </row>
    <row r="94" spans="2:41" x14ac:dyDescent="0.3">
      <c r="B94" s="1">
        <v>43871</v>
      </c>
      <c r="C94">
        <v>40171</v>
      </c>
      <c r="D94">
        <v>908</v>
      </c>
      <c r="E94">
        <v>3281</v>
      </c>
      <c r="F94" s="6"/>
      <c r="G94" s="11">
        <v>3</v>
      </c>
      <c r="K94">
        <v>28</v>
      </c>
      <c r="M94">
        <v>4</v>
      </c>
      <c r="O94" s="11">
        <v>13</v>
      </c>
      <c r="T94">
        <v>3</v>
      </c>
      <c r="Y94" s="9">
        <f t="shared" si="41"/>
        <v>0</v>
      </c>
      <c r="Z94" s="9"/>
      <c r="AA94" s="9"/>
      <c r="AB94">
        <f t="shared" si="52"/>
        <v>35982</v>
      </c>
      <c r="AC94">
        <f t="shared" si="53"/>
        <v>3</v>
      </c>
      <c r="AD94">
        <f t="shared" si="54"/>
        <v>24</v>
      </c>
      <c r="AE94">
        <f t="shared" si="55"/>
        <v>10</v>
      </c>
      <c r="AF94">
        <v>4</v>
      </c>
      <c r="AG94">
        <f t="shared" si="56"/>
        <v>2973</v>
      </c>
      <c r="AH94">
        <f t="shared" si="57"/>
        <v>0</v>
      </c>
      <c r="AI94">
        <f t="shared" si="58"/>
        <v>1</v>
      </c>
      <c r="AJ94">
        <f t="shared" si="59"/>
        <v>1</v>
      </c>
      <c r="AO94" s="1"/>
    </row>
    <row r="95" spans="2:41" x14ac:dyDescent="0.3">
      <c r="B95" s="1">
        <v>43870</v>
      </c>
      <c r="C95">
        <v>37198</v>
      </c>
      <c r="D95">
        <v>811</v>
      </c>
      <c r="E95">
        <v>2649</v>
      </c>
      <c r="F95" s="6"/>
      <c r="G95" s="11">
        <v>3</v>
      </c>
      <c r="K95">
        <v>27</v>
      </c>
      <c r="M95">
        <v>3</v>
      </c>
      <c r="O95" s="11">
        <v>12</v>
      </c>
      <c r="T95">
        <v>3</v>
      </c>
      <c r="Y95" s="9">
        <f t="shared" si="41"/>
        <v>0</v>
      </c>
      <c r="Z95" s="9"/>
      <c r="AA95" s="9"/>
      <c r="AB95">
        <f t="shared" si="52"/>
        <v>33738</v>
      </c>
      <c r="AC95">
        <f t="shared" si="53"/>
        <v>3</v>
      </c>
      <c r="AD95">
        <f t="shared" si="54"/>
        <v>24</v>
      </c>
      <c r="AE95">
        <f t="shared" si="55"/>
        <v>9</v>
      </c>
      <c r="AF95">
        <v>3</v>
      </c>
      <c r="AG95">
        <f t="shared" si="56"/>
        <v>2652</v>
      </c>
      <c r="AH95">
        <f t="shared" si="57"/>
        <v>0</v>
      </c>
      <c r="AI95">
        <f t="shared" si="58"/>
        <v>3</v>
      </c>
      <c r="AJ95">
        <f t="shared" si="59"/>
        <v>0</v>
      </c>
      <c r="AO95" s="1"/>
    </row>
    <row r="96" spans="2:41" x14ac:dyDescent="0.3">
      <c r="B96" s="1">
        <v>43869</v>
      </c>
      <c r="C96">
        <v>34546</v>
      </c>
      <c r="D96">
        <v>722</v>
      </c>
      <c r="E96">
        <v>2050</v>
      </c>
      <c r="F96" s="6"/>
      <c r="G96" s="11">
        <v>3</v>
      </c>
      <c r="K96">
        <v>24</v>
      </c>
      <c r="M96">
        <v>2</v>
      </c>
      <c r="O96" s="11">
        <v>12</v>
      </c>
      <c r="T96">
        <v>3</v>
      </c>
      <c r="Y96" s="9">
        <f t="shared" si="41"/>
        <v>0</v>
      </c>
      <c r="Z96" s="9"/>
      <c r="AA96" s="9"/>
      <c r="AB96">
        <f t="shared" si="52"/>
        <v>31774</v>
      </c>
      <c r="AC96">
        <f t="shared" si="53"/>
        <v>3</v>
      </c>
      <c r="AD96">
        <f t="shared" si="54"/>
        <v>22</v>
      </c>
      <c r="AE96">
        <f t="shared" si="55"/>
        <v>9</v>
      </c>
      <c r="AF96">
        <v>2</v>
      </c>
      <c r="AG96">
        <f t="shared" si="56"/>
        <v>3385</v>
      </c>
      <c r="AH96">
        <f t="shared" si="57"/>
        <v>0</v>
      </c>
      <c r="AI96">
        <f t="shared" si="58"/>
        <v>0</v>
      </c>
      <c r="AJ96">
        <f t="shared" si="59"/>
        <v>0</v>
      </c>
      <c r="AO96" s="1"/>
    </row>
    <row r="97" spans="2:36" x14ac:dyDescent="0.3">
      <c r="B97" s="1">
        <v>43868</v>
      </c>
      <c r="C97">
        <v>31161</v>
      </c>
      <c r="D97">
        <v>636</v>
      </c>
      <c r="E97">
        <v>1540</v>
      </c>
      <c r="F97" s="6"/>
      <c r="G97" s="11">
        <v>3</v>
      </c>
      <c r="K97">
        <v>24</v>
      </c>
      <c r="M97">
        <v>2</v>
      </c>
      <c r="O97" s="11">
        <v>12</v>
      </c>
      <c r="T97">
        <v>3</v>
      </c>
      <c r="Y97" s="9">
        <f t="shared" si="41"/>
        <v>0</v>
      </c>
      <c r="Z97" s="9"/>
      <c r="AA97" s="9"/>
      <c r="AB97">
        <f t="shared" si="52"/>
        <v>28985</v>
      </c>
      <c r="AC97">
        <f t="shared" si="53"/>
        <v>3</v>
      </c>
      <c r="AD97">
        <f t="shared" si="54"/>
        <v>22</v>
      </c>
      <c r="AE97">
        <f t="shared" si="55"/>
        <v>9</v>
      </c>
      <c r="AF97">
        <v>1</v>
      </c>
      <c r="AG97">
        <f t="shared" si="56"/>
        <v>3143</v>
      </c>
      <c r="AH97">
        <f t="shared" si="57"/>
        <v>1</v>
      </c>
      <c r="AI97">
        <f t="shared" si="58"/>
        <v>0</v>
      </c>
      <c r="AJ97">
        <f t="shared" si="59"/>
        <v>0</v>
      </c>
    </row>
    <row r="98" spans="2:36" x14ac:dyDescent="0.3">
      <c r="B98" s="1">
        <v>43867</v>
      </c>
      <c r="C98">
        <v>28018</v>
      </c>
      <c r="D98">
        <v>563</v>
      </c>
      <c r="E98">
        <v>1153</v>
      </c>
      <c r="F98" s="6"/>
      <c r="G98" s="11">
        <v>2</v>
      </c>
      <c r="K98">
        <v>24</v>
      </c>
      <c r="M98">
        <v>2</v>
      </c>
      <c r="O98" s="11">
        <v>12</v>
      </c>
      <c r="Y98" s="9">
        <f t="shared" si="41"/>
        <v>0</v>
      </c>
      <c r="Z98" s="9"/>
      <c r="AA98" s="9"/>
      <c r="AB98">
        <f t="shared" si="52"/>
        <v>26302</v>
      </c>
      <c r="AC98">
        <f t="shared" si="53"/>
        <v>2</v>
      </c>
      <c r="AD98">
        <f t="shared" si="54"/>
        <v>22</v>
      </c>
      <c r="AE98">
        <f t="shared" si="55"/>
        <v>12</v>
      </c>
      <c r="AF98">
        <v>0</v>
      </c>
      <c r="AG98">
        <f t="shared" si="56"/>
        <v>3694</v>
      </c>
      <c r="AH98">
        <f t="shared" si="57"/>
        <v>0</v>
      </c>
      <c r="AI98">
        <f t="shared" si="58"/>
        <v>1</v>
      </c>
      <c r="AJ98">
        <f t="shared" si="59"/>
        <v>0</v>
      </c>
    </row>
    <row r="99" spans="2:36" x14ac:dyDescent="0.3">
      <c r="B99" s="1">
        <v>43866</v>
      </c>
      <c r="C99">
        <v>24324</v>
      </c>
      <c r="D99">
        <v>490</v>
      </c>
      <c r="E99">
        <v>892</v>
      </c>
      <c r="F99" s="6"/>
      <c r="G99" s="11">
        <v>2</v>
      </c>
      <c r="K99">
        <v>23</v>
      </c>
      <c r="M99">
        <v>1</v>
      </c>
      <c r="O99" s="11">
        <v>12</v>
      </c>
      <c r="Y99" s="9">
        <f t="shared" si="41"/>
        <v>0</v>
      </c>
      <c r="Z99" s="9"/>
      <c r="AA99" s="9"/>
      <c r="AB99">
        <f t="shared" si="52"/>
        <v>22942</v>
      </c>
      <c r="AC99">
        <f t="shared" si="53"/>
        <v>2</v>
      </c>
      <c r="AD99">
        <f t="shared" si="54"/>
        <v>22</v>
      </c>
      <c r="AE99">
        <f t="shared" si="55"/>
        <v>12</v>
      </c>
      <c r="AF99">
        <v>-1</v>
      </c>
      <c r="AG99">
        <f t="shared" si="56"/>
        <v>3886</v>
      </c>
      <c r="AH99">
        <f t="shared" si="57"/>
        <v>0</v>
      </c>
      <c r="AI99">
        <f t="shared" si="58"/>
        <v>5</v>
      </c>
      <c r="AJ99">
        <f t="shared" si="59"/>
        <v>1</v>
      </c>
    </row>
    <row r="100" spans="2:36" x14ac:dyDescent="0.3">
      <c r="B100" s="1">
        <v>43865</v>
      </c>
      <c r="C100">
        <v>20438</v>
      </c>
      <c r="D100">
        <v>425</v>
      </c>
      <c r="E100">
        <v>632</v>
      </c>
      <c r="F100" s="6"/>
      <c r="G100" s="11">
        <v>2</v>
      </c>
      <c r="K100">
        <v>18</v>
      </c>
      <c r="O100" s="11">
        <v>11</v>
      </c>
      <c r="Y100" s="9">
        <f t="shared" si="41"/>
        <v>0</v>
      </c>
      <c r="Z100" s="9"/>
      <c r="AA100" s="9"/>
      <c r="AB100">
        <f t="shared" si="52"/>
        <v>19381</v>
      </c>
      <c r="AC100">
        <f t="shared" si="53"/>
        <v>2</v>
      </c>
      <c r="AD100">
        <f t="shared" si="54"/>
        <v>18</v>
      </c>
      <c r="AE100">
        <f t="shared" si="55"/>
        <v>11</v>
      </c>
      <c r="AF100">
        <v>-2</v>
      </c>
      <c r="AG100">
        <f t="shared" si="56"/>
        <v>3233</v>
      </c>
      <c r="AH100">
        <f t="shared" si="57"/>
        <v>0</v>
      </c>
      <c r="AI100">
        <f t="shared" si="58"/>
        <v>2</v>
      </c>
      <c r="AJ100">
        <f t="shared" si="59"/>
        <v>0</v>
      </c>
    </row>
    <row r="101" spans="2:36" x14ac:dyDescent="0.3">
      <c r="B101" s="1">
        <v>43864</v>
      </c>
      <c r="C101">
        <v>17205</v>
      </c>
      <c r="D101">
        <v>361</v>
      </c>
      <c r="E101">
        <v>475</v>
      </c>
      <c r="F101" s="6"/>
      <c r="G101" s="11">
        <v>2</v>
      </c>
      <c r="K101">
        <v>16</v>
      </c>
      <c r="O101" s="11">
        <v>11</v>
      </c>
      <c r="Y101" s="9">
        <f t="shared" si="41"/>
        <v>0</v>
      </c>
      <c r="Z101" s="9"/>
      <c r="AA101" s="9"/>
      <c r="AB101">
        <f t="shared" si="52"/>
        <v>16369</v>
      </c>
      <c r="AC101">
        <f t="shared" si="53"/>
        <v>2</v>
      </c>
      <c r="AD101">
        <f t="shared" si="54"/>
        <v>16</v>
      </c>
      <c r="AE101">
        <f t="shared" si="55"/>
        <v>11</v>
      </c>
      <c r="AF101">
        <v>-3</v>
      </c>
      <c r="AG101">
        <f t="shared" si="56"/>
        <v>2825</v>
      </c>
      <c r="AH101">
        <f t="shared" si="57"/>
        <v>0</v>
      </c>
      <c r="AI101">
        <f t="shared" si="58"/>
        <v>1</v>
      </c>
      <c r="AJ101">
        <f t="shared" si="59"/>
        <v>0</v>
      </c>
    </row>
    <row r="102" spans="2:36" x14ac:dyDescent="0.3">
      <c r="B102" s="1">
        <v>43863</v>
      </c>
      <c r="C102">
        <v>14380</v>
      </c>
      <c r="D102">
        <v>304</v>
      </c>
      <c r="E102">
        <v>328</v>
      </c>
      <c r="F102" s="6"/>
      <c r="G102" s="11">
        <v>2</v>
      </c>
      <c r="K102">
        <v>15</v>
      </c>
      <c r="O102" s="11">
        <v>11</v>
      </c>
      <c r="S102">
        <v>0</v>
      </c>
      <c r="Y102" s="9">
        <f t="shared" si="41"/>
        <v>0</v>
      </c>
      <c r="Z102" s="9"/>
      <c r="AA102" s="9"/>
      <c r="AB102">
        <f t="shared" si="52"/>
        <v>13748</v>
      </c>
      <c r="AC102">
        <f t="shared" si="53"/>
        <v>2</v>
      </c>
      <c r="AD102">
        <f t="shared" si="54"/>
        <v>15</v>
      </c>
      <c r="AE102">
        <f t="shared" si="55"/>
        <v>11</v>
      </c>
      <c r="AF102">
        <v>-4</v>
      </c>
      <c r="AG102">
        <f t="shared" si="56"/>
        <v>2589</v>
      </c>
      <c r="AH102">
        <f t="shared" si="57"/>
        <v>0</v>
      </c>
      <c r="AI102">
        <f t="shared" si="58"/>
        <v>0</v>
      </c>
      <c r="AJ102">
        <f t="shared" si="59"/>
        <v>3</v>
      </c>
    </row>
    <row r="103" spans="2:36" x14ac:dyDescent="0.3">
      <c r="B103" s="1">
        <v>43862</v>
      </c>
      <c r="C103">
        <v>11791</v>
      </c>
      <c r="D103">
        <v>259</v>
      </c>
      <c r="E103">
        <v>243</v>
      </c>
      <c r="F103" s="6"/>
      <c r="G103" s="11">
        <v>2</v>
      </c>
      <c r="K103">
        <v>15</v>
      </c>
      <c r="L103">
        <v>0</v>
      </c>
      <c r="O103" s="11">
        <v>8</v>
      </c>
      <c r="S103">
        <v>0</v>
      </c>
      <c r="Y103" s="9">
        <f t="shared" si="41"/>
        <v>0</v>
      </c>
      <c r="Z103" s="9"/>
      <c r="AA103" s="9"/>
      <c r="AB103">
        <f t="shared" si="52"/>
        <v>11289</v>
      </c>
      <c r="AC103">
        <f t="shared" si="53"/>
        <v>2</v>
      </c>
      <c r="AD103">
        <f t="shared" si="54"/>
        <v>15</v>
      </c>
      <c r="AE103">
        <f t="shared" si="55"/>
        <v>8</v>
      </c>
      <c r="AF103">
        <v>-5</v>
      </c>
      <c r="AG103">
        <f t="shared" si="56"/>
        <v>2099</v>
      </c>
      <c r="AH103">
        <f t="shared" si="57"/>
        <v>0</v>
      </c>
      <c r="AI103">
        <f t="shared" si="58"/>
        <v>4</v>
      </c>
      <c r="AJ103">
        <f t="shared" si="59"/>
        <v>1</v>
      </c>
    </row>
    <row r="104" spans="2:36" x14ac:dyDescent="0.3">
      <c r="B104" s="1">
        <v>43861</v>
      </c>
      <c r="C104">
        <v>9692</v>
      </c>
      <c r="D104">
        <v>213</v>
      </c>
      <c r="E104">
        <v>171</v>
      </c>
      <c r="F104" s="6"/>
      <c r="G104" s="11">
        <v>2</v>
      </c>
      <c r="K104">
        <v>11</v>
      </c>
      <c r="O104" s="11">
        <v>7</v>
      </c>
      <c r="Y104" s="9">
        <f t="shared" si="41"/>
        <v>0</v>
      </c>
      <c r="Z104" s="9"/>
      <c r="AA104" s="9"/>
      <c r="AB104">
        <f t="shared" ref="AB104:AB124" si="60">C104-D104-E104</f>
        <v>9308</v>
      </c>
      <c r="AC104">
        <f t="shared" ref="AC104:AC124" si="61">G104-I104-J104</f>
        <v>2</v>
      </c>
      <c r="AD104">
        <f t="shared" ref="AD104:AD124" si="62">K104-L104-M104</f>
        <v>11</v>
      </c>
      <c r="AE104">
        <f t="shared" ref="AE104:AE124" si="63">O104-S104-T104</f>
        <v>7</v>
      </c>
      <c r="AF104">
        <v>-6</v>
      </c>
      <c r="AG104">
        <f t="shared" si="56"/>
        <v>1981</v>
      </c>
      <c r="AH104">
        <f t="shared" si="57"/>
        <v>0</v>
      </c>
      <c r="AI104">
        <f t="shared" si="58"/>
        <v>5</v>
      </c>
      <c r="AJ104">
        <f t="shared" si="59"/>
        <v>1</v>
      </c>
    </row>
    <row r="105" spans="2:36" x14ac:dyDescent="0.3">
      <c r="B105" s="1">
        <v>43860</v>
      </c>
      <c r="C105">
        <v>7711</v>
      </c>
      <c r="D105">
        <v>170</v>
      </c>
      <c r="E105">
        <v>124</v>
      </c>
      <c r="F105" s="6"/>
      <c r="G105" s="11">
        <v>2</v>
      </c>
      <c r="K105">
        <v>6</v>
      </c>
      <c r="O105" s="11">
        <v>6</v>
      </c>
      <c r="Y105" s="9">
        <f t="shared" ref="Y105:Y124" si="64">S105-X105</f>
        <v>0</v>
      </c>
      <c r="Z105" s="9"/>
      <c r="AA105" s="9"/>
      <c r="AB105">
        <f t="shared" si="60"/>
        <v>7417</v>
      </c>
      <c r="AC105">
        <f t="shared" si="61"/>
        <v>2</v>
      </c>
      <c r="AD105">
        <f t="shared" si="62"/>
        <v>6</v>
      </c>
      <c r="AE105">
        <f t="shared" si="63"/>
        <v>6</v>
      </c>
      <c r="AF105">
        <v>-7</v>
      </c>
      <c r="AG105">
        <f t="shared" si="56"/>
        <v>1737</v>
      </c>
      <c r="AH105">
        <f t="shared" si="57"/>
        <v>2</v>
      </c>
      <c r="AI105">
        <f t="shared" si="58"/>
        <v>2</v>
      </c>
      <c r="AJ105">
        <f t="shared" si="59"/>
        <v>1</v>
      </c>
    </row>
    <row r="106" spans="2:36" x14ac:dyDescent="0.3">
      <c r="B106" s="1">
        <v>43859</v>
      </c>
      <c r="C106">
        <v>5974</v>
      </c>
      <c r="D106">
        <v>132</v>
      </c>
      <c r="E106">
        <v>103</v>
      </c>
      <c r="F106" s="6"/>
      <c r="K106">
        <v>4</v>
      </c>
      <c r="O106" s="11">
        <v>5</v>
      </c>
      <c r="Y106" s="9">
        <f t="shared" si="64"/>
        <v>0</v>
      </c>
      <c r="Z106" s="9"/>
      <c r="AA106" s="9"/>
      <c r="AB106">
        <f t="shared" si="60"/>
        <v>5739</v>
      </c>
      <c r="AC106">
        <f t="shared" si="61"/>
        <v>0</v>
      </c>
      <c r="AD106">
        <f t="shared" si="62"/>
        <v>4</v>
      </c>
      <c r="AE106">
        <f t="shared" si="63"/>
        <v>5</v>
      </c>
      <c r="AF106">
        <v>-8</v>
      </c>
      <c r="AG106">
        <f t="shared" si="56"/>
        <v>1459</v>
      </c>
      <c r="AH106">
        <f t="shared" si="57"/>
        <v>0</v>
      </c>
      <c r="AI106">
        <f t="shared" si="58"/>
        <v>0</v>
      </c>
      <c r="AJ106">
        <f t="shared" si="59"/>
        <v>0</v>
      </c>
    </row>
    <row r="107" spans="2:36" x14ac:dyDescent="0.3">
      <c r="B107" s="1">
        <v>43858</v>
      </c>
      <c r="C107">
        <v>4515</v>
      </c>
      <c r="D107">
        <v>106</v>
      </c>
      <c r="E107">
        <v>60</v>
      </c>
      <c r="F107" s="6"/>
      <c r="K107">
        <v>4</v>
      </c>
      <c r="O107" s="11">
        <v>5</v>
      </c>
      <c r="Y107" s="9">
        <f t="shared" si="64"/>
        <v>0</v>
      </c>
      <c r="Z107" s="9"/>
      <c r="AA107" s="9"/>
      <c r="AB107">
        <f t="shared" si="60"/>
        <v>4349</v>
      </c>
      <c r="AC107">
        <f t="shared" si="61"/>
        <v>0</v>
      </c>
      <c r="AD107">
        <f t="shared" si="62"/>
        <v>4</v>
      </c>
      <c r="AE107">
        <f t="shared" si="63"/>
        <v>5</v>
      </c>
      <c r="AF107">
        <v>-9</v>
      </c>
      <c r="AG107">
        <f t="shared" si="56"/>
        <v>1771</v>
      </c>
      <c r="AH107">
        <f t="shared" si="57"/>
        <v>0</v>
      </c>
      <c r="AI107">
        <f t="shared" si="58"/>
        <v>0</v>
      </c>
      <c r="AJ107">
        <f t="shared" si="59"/>
        <v>0</v>
      </c>
    </row>
    <row r="108" spans="2:36" x14ac:dyDescent="0.3">
      <c r="B108" s="1">
        <v>43857</v>
      </c>
      <c r="C108">
        <v>2744</v>
      </c>
      <c r="D108">
        <v>80</v>
      </c>
      <c r="E108">
        <v>51</v>
      </c>
      <c r="F108" s="6"/>
      <c r="K108">
        <v>4</v>
      </c>
      <c r="O108" s="11">
        <v>5</v>
      </c>
      <c r="Y108" s="9">
        <f t="shared" si="64"/>
        <v>0</v>
      </c>
      <c r="Z108" s="9"/>
      <c r="AA108" s="9"/>
      <c r="AB108">
        <f t="shared" si="60"/>
        <v>2613</v>
      </c>
      <c r="AC108">
        <f t="shared" si="61"/>
        <v>0</v>
      </c>
      <c r="AD108">
        <f t="shared" si="62"/>
        <v>4</v>
      </c>
      <c r="AE108">
        <f t="shared" si="63"/>
        <v>5</v>
      </c>
      <c r="AF108">
        <v>-10</v>
      </c>
      <c r="AG108">
        <f t="shared" si="56"/>
        <v>769</v>
      </c>
      <c r="AH108">
        <f t="shared" si="57"/>
        <v>0</v>
      </c>
      <c r="AI108">
        <f t="shared" si="58"/>
        <v>1</v>
      </c>
      <c r="AJ108">
        <f t="shared" si="59"/>
        <v>0</v>
      </c>
    </row>
    <row r="109" spans="2:36" x14ac:dyDescent="0.3">
      <c r="B109" s="1">
        <v>43856</v>
      </c>
      <c r="C109">
        <v>1975</v>
      </c>
      <c r="D109">
        <v>56</v>
      </c>
      <c r="E109">
        <v>49</v>
      </c>
      <c r="F109" s="6"/>
      <c r="K109">
        <v>3</v>
      </c>
      <c r="O109" s="11">
        <v>5</v>
      </c>
      <c r="Y109" s="9">
        <f t="shared" si="64"/>
        <v>0</v>
      </c>
      <c r="Z109" s="9"/>
      <c r="AA109" s="9"/>
      <c r="AB109">
        <f t="shared" si="60"/>
        <v>1870</v>
      </c>
      <c r="AC109">
        <f t="shared" si="61"/>
        <v>0</v>
      </c>
      <c r="AD109">
        <f t="shared" si="62"/>
        <v>3</v>
      </c>
      <c r="AE109">
        <f t="shared" si="63"/>
        <v>5</v>
      </c>
      <c r="AF109">
        <v>-11</v>
      </c>
      <c r="AG109">
        <f t="shared" si="56"/>
        <v>688</v>
      </c>
      <c r="AH109">
        <f t="shared" si="57"/>
        <v>0</v>
      </c>
      <c r="AI109">
        <f t="shared" si="58"/>
        <v>0</v>
      </c>
      <c r="AJ109">
        <f t="shared" si="59"/>
        <v>3</v>
      </c>
    </row>
    <row r="110" spans="2:36" x14ac:dyDescent="0.3">
      <c r="B110" s="1">
        <v>43855</v>
      </c>
      <c r="C110">
        <v>1287</v>
      </c>
      <c r="D110">
        <v>41</v>
      </c>
      <c r="E110">
        <v>38</v>
      </c>
      <c r="F110" s="6"/>
      <c r="K110">
        <v>3</v>
      </c>
      <c r="O110" s="11">
        <v>2</v>
      </c>
      <c r="Y110" s="9">
        <f t="shared" si="64"/>
        <v>0</v>
      </c>
      <c r="Z110" s="9"/>
      <c r="AA110" s="9"/>
      <c r="AB110">
        <f t="shared" si="60"/>
        <v>1208</v>
      </c>
      <c r="AC110">
        <f t="shared" si="61"/>
        <v>0</v>
      </c>
      <c r="AD110">
        <f t="shared" si="62"/>
        <v>3</v>
      </c>
      <c r="AE110">
        <f t="shared" si="63"/>
        <v>2</v>
      </c>
      <c r="AF110">
        <v>-12</v>
      </c>
      <c r="AG110">
        <f t="shared" si="56"/>
        <v>457</v>
      </c>
      <c r="AH110">
        <f t="shared" si="57"/>
        <v>0</v>
      </c>
      <c r="AI110">
        <f t="shared" si="58"/>
        <v>1</v>
      </c>
      <c r="AJ110">
        <f t="shared" si="59"/>
        <v>0</v>
      </c>
    </row>
    <row r="111" spans="2:36" x14ac:dyDescent="0.3">
      <c r="B111" s="1">
        <v>43854</v>
      </c>
      <c r="C111">
        <v>830</v>
      </c>
      <c r="D111">
        <v>25</v>
      </c>
      <c r="E111">
        <v>34</v>
      </c>
      <c r="F111" s="6"/>
      <c r="K111">
        <v>2</v>
      </c>
      <c r="O111" s="11">
        <v>2</v>
      </c>
      <c r="Y111" s="9">
        <f t="shared" si="64"/>
        <v>0</v>
      </c>
      <c r="Z111" s="9"/>
      <c r="AA111" s="9"/>
      <c r="AB111">
        <f t="shared" si="60"/>
        <v>771</v>
      </c>
      <c r="AC111">
        <f t="shared" si="61"/>
        <v>0</v>
      </c>
      <c r="AD111">
        <f t="shared" si="62"/>
        <v>2</v>
      </c>
      <c r="AE111">
        <f t="shared" si="63"/>
        <v>2</v>
      </c>
      <c r="AF111">
        <v>-13</v>
      </c>
      <c r="AG111">
        <f t="shared" si="56"/>
        <v>259</v>
      </c>
      <c r="AH111">
        <f t="shared" si="57"/>
        <v>0</v>
      </c>
      <c r="AI111">
        <f t="shared" si="58"/>
        <v>1</v>
      </c>
      <c r="AJ111">
        <f t="shared" si="59"/>
        <v>1</v>
      </c>
    </row>
    <row r="112" spans="2:36" x14ac:dyDescent="0.3">
      <c r="B112" s="1">
        <v>43853</v>
      </c>
      <c r="C112">
        <v>571</v>
      </c>
      <c r="D112">
        <v>17</v>
      </c>
      <c r="E112">
        <v>28</v>
      </c>
      <c r="F112" s="6"/>
      <c r="K112">
        <v>1</v>
      </c>
      <c r="O112" s="11">
        <v>1</v>
      </c>
      <c r="Y112" s="9">
        <f t="shared" si="64"/>
        <v>0</v>
      </c>
      <c r="Z112" s="9"/>
      <c r="AA112" s="9"/>
      <c r="AB112">
        <f t="shared" si="60"/>
        <v>526</v>
      </c>
      <c r="AC112">
        <f t="shared" si="61"/>
        <v>0</v>
      </c>
      <c r="AD112">
        <f t="shared" si="62"/>
        <v>1</v>
      </c>
      <c r="AE112">
        <f t="shared" si="63"/>
        <v>1</v>
      </c>
      <c r="AF112">
        <v>-14</v>
      </c>
      <c r="AG112">
        <f t="shared" si="56"/>
        <v>131</v>
      </c>
      <c r="AH112">
        <f t="shared" si="57"/>
        <v>0</v>
      </c>
      <c r="AI112">
        <f t="shared" si="58"/>
        <v>0</v>
      </c>
      <c r="AJ112">
        <f t="shared" si="59"/>
        <v>0</v>
      </c>
    </row>
    <row r="113" spans="2:36" x14ac:dyDescent="0.3">
      <c r="B113" s="1">
        <v>43852</v>
      </c>
      <c r="C113">
        <v>440</v>
      </c>
      <c r="D113">
        <v>9</v>
      </c>
      <c r="K113">
        <v>1</v>
      </c>
      <c r="O113" s="11">
        <v>1</v>
      </c>
      <c r="Y113" s="9">
        <f t="shared" si="64"/>
        <v>0</v>
      </c>
      <c r="Z113" s="9"/>
      <c r="AA113" s="9"/>
      <c r="AB113">
        <f t="shared" si="60"/>
        <v>431</v>
      </c>
      <c r="AC113">
        <f t="shared" si="61"/>
        <v>0</v>
      </c>
      <c r="AD113">
        <f t="shared" si="62"/>
        <v>1</v>
      </c>
      <c r="AE113">
        <f t="shared" si="63"/>
        <v>1</v>
      </c>
      <c r="AG113">
        <f t="shared" ref="AG113:AG124" si="65">C113-C114</f>
        <v>149</v>
      </c>
      <c r="AH113">
        <f t="shared" si="57"/>
        <v>0</v>
      </c>
      <c r="AI113">
        <f t="shared" si="58"/>
        <v>0</v>
      </c>
      <c r="AJ113">
        <f t="shared" si="59"/>
        <v>0</v>
      </c>
    </row>
    <row r="114" spans="2:36" x14ac:dyDescent="0.3">
      <c r="B114" s="1">
        <v>43851</v>
      </c>
      <c r="C114">
        <v>291</v>
      </c>
      <c r="D114">
        <v>6</v>
      </c>
      <c r="E114">
        <v>25</v>
      </c>
      <c r="K114">
        <v>1</v>
      </c>
      <c r="O114" s="11">
        <v>1</v>
      </c>
      <c r="Y114" s="9">
        <f t="shared" si="64"/>
        <v>0</v>
      </c>
      <c r="Z114" s="9"/>
      <c r="AA114" s="9"/>
      <c r="AB114">
        <f t="shared" si="60"/>
        <v>260</v>
      </c>
      <c r="AC114">
        <f t="shared" si="61"/>
        <v>0</v>
      </c>
      <c r="AD114">
        <f t="shared" si="62"/>
        <v>1</v>
      </c>
      <c r="AE114">
        <f t="shared" si="63"/>
        <v>1</v>
      </c>
      <c r="AG114">
        <f t="shared" si="65"/>
        <v>93</v>
      </c>
      <c r="AH114">
        <f t="shared" si="57"/>
        <v>0</v>
      </c>
      <c r="AI114">
        <f t="shared" si="58"/>
        <v>1</v>
      </c>
      <c r="AJ114">
        <f t="shared" si="59"/>
        <v>1</v>
      </c>
    </row>
    <row r="115" spans="2:36" x14ac:dyDescent="0.3">
      <c r="B115" s="1">
        <v>43850</v>
      </c>
      <c r="C115">
        <v>198</v>
      </c>
      <c r="D115">
        <v>4</v>
      </c>
      <c r="Y115" s="9">
        <f t="shared" si="64"/>
        <v>0</v>
      </c>
      <c r="Z115" s="9"/>
      <c r="AA115" s="9"/>
      <c r="AB115">
        <f t="shared" si="60"/>
        <v>194</v>
      </c>
      <c r="AC115">
        <f t="shared" si="61"/>
        <v>0</v>
      </c>
      <c r="AD115">
        <f t="shared" si="62"/>
        <v>0</v>
      </c>
      <c r="AE115">
        <f t="shared" si="63"/>
        <v>0</v>
      </c>
      <c r="AG115">
        <f t="shared" si="65"/>
        <v>77</v>
      </c>
      <c r="AH115">
        <f t="shared" si="57"/>
        <v>0</v>
      </c>
      <c r="AI115">
        <f t="shared" si="58"/>
        <v>0</v>
      </c>
      <c r="AJ115">
        <f t="shared" si="59"/>
        <v>0</v>
      </c>
    </row>
    <row r="116" spans="2:36" x14ac:dyDescent="0.3">
      <c r="B116" s="1">
        <v>43849</v>
      </c>
      <c r="C116">
        <v>121</v>
      </c>
      <c r="D116">
        <v>3</v>
      </c>
      <c r="Y116" s="9">
        <f t="shared" si="64"/>
        <v>0</v>
      </c>
      <c r="Z116" s="9"/>
      <c r="AA116" s="9"/>
      <c r="AB116">
        <f t="shared" si="60"/>
        <v>118</v>
      </c>
      <c r="AC116">
        <f t="shared" si="61"/>
        <v>0</v>
      </c>
      <c r="AD116">
        <f t="shared" si="62"/>
        <v>0</v>
      </c>
      <c r="AE116">
        <f t="shared" si="63"/>
        <v>0</v>
      </c>
      <c r="AG116">
        <f t="shared" si="65"/>
        <v>59</v>
      </c>
      <c r="AH116">
        <f t="shared" ref="AH116:AH124" si="66">G116-G117</f>
        <v>0</v>
      </c>
      <c r="AI116">
        <f t="shared" ref="AI116:AI124" si="67">K116-K117</f>
        <v>0</v>
      </c>
      <c r="AJ116">
        <f t="shared" ref="AJ116:AJ124" si="68">O116-O117</f>
        <v>0</v>
      </c>
    </row>
    <row r="117" spans="2:36" x14ac:dyDescent="0.3">
      <c r="B117" s="1">
        <v>43848</v>
      </c>
      <c r="C117">
        <v>62</v>
      </c>
      <c r="D117">
        <v>2</v>
      </c>
      <c r="Y117" s="9">
        <f t="shared" si="64"/>
        <v>0</v>
      </c>
      <c r="Z117" s="9"/>
      <c r="AA117" s="9"/>
      <c r="AB117">
        <f t="shared" si="60"/>
        <v>60</v>
      </c>
      <c r="AC117">
        <f t="shared" si="61"/>
        <v>0</v>
      </c>
      <c r="AD117">
        <f t="shared" si="62"/>
        <v>0</v>
      </c>
      <c r="AE117">
        <f t="shared" si="63"/>
        <v>0</v>
      </c>
      <c r="AG117">
        <f t="shared" si="65"/>
        <v>17</v>
      </c>
      <c r="AH117">
        <f t="shared" si="66"/>
        <v>0</v>
      </c>
      <c r="AI117">
        <f t="shared" si="67"/>
        <v>0</v>
      </c>
      <c r="AJ117">
        <f t="shared" si="68"/>
        <v>0</v>
      </c>
    </row>
    <row r="118" spans="2:36" x14ac:dyDescent="0.3">
      <c r="B118" s="1">
        <v>43847</v>
      </c>
      <c r="C118">
        <v>45</v>
      </c>
      <c r="D118">
        <v>2</v>
      </c>
      <c r="Y118" s="9">
        <f t="shared" si="64"/>
        <v>0</v>
      </c>
      <c r="Z118" s="9"/>
      <c r="AA118" s="9"/>
      <c r="AB118">
        <f t="shared" si="60"/>
        <v>43</v>
      </c>
      <c r="AC118">
        <f t="shared" si="61"/>
        <v>0</v>
      </c>
      <c r="AD118">
        <f t="shared" si="62"/>
        <v>0</v>
      </c>
      <c r="AE118">
        <f t="shared" si="63"/>
        <v>0</v>
      </c>
      <c r="AG118">
        <f t="shared" si="65"/>
        <v>4</v>
      </c>
      <c r="AH118">
        <f t="shared" si="66"/>
        <v>0</v>
      </c>
      <c r="AI118">
        <f t="shared" si="67"/>
        <v>0</v>
      </c>
      <c r="AJ118">
        <f t="shared" si="68"/>
        <v>0</v>
      </c>
    </row>
    <row r="119" spans="2:36" x14ac:dyDescent="0.3">
      <c r="B119" s="1">
        <v>43846</v>
      </c>
      <c r="C119">
        <v>41</v>
      </c>
      <c r="D119">
        <v>2</v>
      </c>
      <c r="Y119" s="9">
        <f t="shared" si="64"/>
        <v>0</v>
      </c>
      <c r="Z119" s="9"/>
      <c r="AA119" s="9"/>
      <c r="AB119">
        <f t="shared" si="60"/>
        <v>39</v>
      </c>
      <c r="AC119">
        <f t="shared" si="61"/>
        <v>0</v>
      </c>
      <c r="AD119">
        <f t="shared" si="62"/>
        <v>0</v>
      </c>
      <c r="AE119">
        <f t="shared" si="63"/>
        <v>0</v>
      </c>
      <c r="AG119">
        <f t="shared" si="65"/>
        <v>0</v>
      </c>
      <c r="AH119">
        <f t="shared" si="66"/>
        <v>0</v>
      </c>
      <c r="AI119">
        <f t="shared" si="67"/>
        <v>0</v>
      </c>
      <c r="AJ119">
        <f t="shared" si="68"/>
        <v>0</v>
      </c>
    </row>
    <row r="120" spans="2:36" x14ac:dyDescent="0.3">
      <c r="B120" s="1">
        <v>43845</v>
      </c>
      <c r="C120">
        <v>41</v>
      </c>
      <c r="D120">
        <v>1</v>
      </c>
      <c r="Y120" s="9">
        <f t="shared" si="64"/>
        <v>0</v>
      </c>
      <c r="Z120" s="9"/>
      <c r="AA120" s="9"/>
      <c r="AB120">
        <f t="shared" si="60"/>
        <v>40</v>
      </c>
      <c r="AC120">
        <f t="shared" si="61"/>
        <v>0</v>
      </c>
      <c r="AD120">
        <f t="shared" si="62"/>
        <v>0</v>
      </c>
      <c r="AE120">
        <f t="shared" si="63"/>
        <v>0</v>
      </c>
      <c r="AG120">
        <f t="shared" si="65"/>
        <v>0</v>
      </c>
      <c r="AH120">
        <f t="shared" si="66"/>
        <v>0</v>
      </c>
      <c r="AI120">
        <f t="shared" si="67"/>
        <v>0</v>
      </c>
      <c r="AJ120">
        <f t="shared" si="68"/>
        <v>0</v>
      </c>
    </row>
    <row r="121" spans="2:36" x14ac:dyDescent="0.3">
      <c r="B121" s="1">
        <v>43844</v>
      </c>
      <c r="C121">
        <v>41</v>
      </c>
      <c r="D121">
        <v>1</v>
      </c>
      <c r="Y121" s="9">
        <f t="shared" si="64"/>
        <v>0</v>
      </c>
      <c r="Z121" s="9"/>
      <c r="AA121" s="9"/>
      <c r="AB121">
        <f t="shared" si="60"/>
        <v>40</v>
      </c>
      <c r="AC121">
        <f t="shared" si="61"/>
        <v>0</v>
      </c>
      <c r="AD121">
        <f t="shared" si="62"/>
        <v>0</v>
      </c>
      <c r="AE121">
        <f t="shared" si="63"/>
        <v>0</v>
      </c>
      <c r="AG121">
        <f t="shared" si="65"/>
        <v>0</v>
      </c>
      <c r="AH121">
        <f t="shared" si="66"/>
        <v>0</v>
      </c>
      <c r="AI121">
        <f t="shared" si="67"/>
        <v>0</v>
      </c>
      <c r="AJ121">
        <f t="shared" si="68"/>
        <v>0</v>
      </c>
    </row>
    <row r="122" spans="2:36" x14ac:dyDescent="0.3">
      <c r="B122" s="1">
        <v>43843</v>
      </c>
      <c r="C122">
        <v>41</v>
      </c>
      <c r="D122">
        <v>1</v>
      </c>
      <c r="Y122" s="9">
        <f t="shared" si="64"/>
        <v>0</v>
      </c>
      <c r="Z122" s="9"/>
      <c r="AA122" s="9"/>
      <c r="AB122">
        <f t="shared" si="60"/>
        <v>40</v>
      </c>
      <c r="AC122">
        <f t="shared" si="61"/>
        <v>0</v>
      </c>
      <c r="AD122">
        <f t="shared" si="62"/>
        <v>0</v>
      </c>
      <c r="AE122">
        <f t="shared" si="63"/>
        <v>0</v>
      </c>
      <c r="AG122">
        <f t="shared" si="65"/>
        <v>0</v>
      </c>
      <c r="AH122">
        <f t="shared" si="66"/>
        <v>0</v>
      </c>
      <c r="AI122">
        <f t="shared" si="67"/>
        <v>0</v>
      </c>
      <c r="AJ122">
        <f t="shared" si="68"/>
        <v>0</v>
      </c>
    </row>
    <row r="123" spans="2:36" x14ac:dyDescent="0.3">
      <c r="B123" s="1">
        <v>43842</v>
      </c>
      <c r="C123">
        <v>41</v>
      </c>
      <c r="D123">
        <v>1</v>
      </c>
      <c r="Y123" s="9">
        <f t="shared" si="64"/>
        <v>0</v>
      </c>
      <c r="Z123" s="9"/>
      <c r="AA123" s="9"/>
      <c r="AB123">
        <f t="shared" si="60"/>
        <v>40</v>
      </c>
      <c r="AC123">
        <f t="shared" si="61"/>
        <v>0</v>
      </c>
      <c r="AD123">
        <f t="shared" si="62"/>
        <v>0</v>
      </c>
      <c r="AE123">
        <f t="shared" si="63"/>
        <v>0</v>
      </c>
      <c r="AG123">
        <f t="shared" si="65"/>
        <v>0</v>
      </c>
      <c r="AH123">
        <f t="shared" si="66"/>
        <v>0</v>
      </c>
      <c r="AI123">
        <f t="shared" si="67"/>
        <v>0</v>
      </c>
      <c r="AJ123">
        <f t="shared" si="68"/>
        <v>0</v>
      </c>
    </row>
    <row r="124" spans="2:36" x14ac:dyDescent="0.3">
      <c r="B124" s="1">
        <v>43841</v>
      </c>
      <c r="C124">
        <v>41</v>
      </c>
      <c r="D124">
        <v>1</v>
      </c>
      <c r="Y124" s="9">
        <f t="shared" si="64"/>
        <v>0</v>
      </c>
      <c r="Z124" s="9"/>
      <c r="AA124" s="9"/>
      <c r="AB124">
        <f t="shared" si="60"/>
        <v>40</v>
      </c>
      <c r="AC124">
        <f t="shared" si="61"/>
        <v>0</v>
      </c>
      <c r="AD124">
        <f t="shared" si="62"/>
        <v>0</v>
      </c>
      <c r="AE124">
        <f t="shared" si="63"/>
        <v>0</v>
      </c>
      <c r="AG124">
        <f t="shared" si="65"/>
        <v>41</v>
      </c>
      <c r="AH124">
        <f t="shared" si="66"/>
        <v>0</v>
      </c>
      <c r="AI124">
        <f t="shared" si="67"/>
        <v>0</v>
      </c>
      <c r="AJ124">
        <f t="shared" si="68"/>
        <v>0</v>
      </c>
    </row>
  </sheetData>
  <mergeCells count="5">
    <mergeCell ref="C1:E1"/>
    <mergeCell ref="G1:J1"/>
    <mergeCell ref="K1:M1"/>
    <mergeCell ref="O1:T1"/>
    <mergeCell ref="AG1:A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5</vt:i4>
      </vt:variant>
    </vt:vector>
  </HeadingPairs>
  <TitlesOfParts>
    <vt:vector size="11" baseType="lpstr">
      <vt:lpstr>Sheet3 (2)</vt:lpstr>
      <vt:lpstr>Sheet2</vt:lpstr>
      <vt:lpstr>Sheet4</vt:lpstr>
      <vt:lpstr>Sheet1 (2)</vt:lpstr>
      <vt:lpstr>Sheet1</vt:lpstr>
      <vt:lpstr>Sheet3</vt:lpstr>
      <vt:lpstr>Chart2</vt:lpstr>
      <vt:lpstr>Chart5</vt:lpstr>
      <vt:lpstr>Chart1</vt:lpstr>
      <vt:lpstr>Chart3</vt:lpstr>
      <vt:lpstr>Chart4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Paciotti</dc:creator>
  <cp:lastModifiedBy>Ryan Lehman</cp:lastModifiedBy>
  <dcterms:created xsi:type="dcterms:W3CDTF">2020-03-18T17:57:42Z</dcterms:created>
  <dcterms:modified xsi:type="dcterms:W3CDTF">2020-04-08T17:31:34Z</dcterms:modified>
</cp:coreProperties>
</file>