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ristinamulholland/Desktop/Disney Data Projects/"/>
    </mc:Choice>
  </mc:AlternateContent>
  <xr:revisionPtr revIDLastSave="0" documentId="13_ncr:1_{B94E49B2-DC8E-E146-85B1-99615F37FA68}" xr6:coauthVersionLast="47" xr6:coauthVersionMax="47" xr10:uidLastSave="{00000000-0000-0000-0000-000000000000}"/>
  <bookViews>
    <workbookView xWindow="0" yWindow="500" windowWidth="28800" windowHeight="14360" activeTab="2" xr2:uid="{00000000-000D-0000-FFFF-FFFF00000000}"/>
  </bookViews>
  <sheets>
    <sheet name="WDW_Ride_Data" sheetId="4" r:id="rId1"/>
    <sheet name="Ride Count By Park" sheetId="6" r:id="rId2"/>
    <sheet name="Ride Count by Age Interest" sheetId="8" r:id="rId3"/>
    <sheet name="Ride Count by Ranking" sheetId="9" r:id="rId4"/>
  </sheets>
  <calcPr calcId="191029" concurrentCalc="0"/>
  <pivotCaches>
    <pivotCache cacheId="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7" i="4" l="1"/>
  <c r="Z47" i="4"/>
  <c r="X46" i="4"/>
  <c r="Z46" i="4"/>
  <c r="X45" i="4"/>
  <c r="Y45" i="4"/>
  <c r="X44" i="4"/>
  <c r="Z44" i="4"/>
  <c r="X43" i="4"/>
  <c r="Y43" i="4"/>
  <c r="X42" i="4"/>
  <c r="Z42" i="4"/>
  <c r="X41" i="4"/>
  <c r="Y41" i="4"/>
  <c r="X40" i="4"/>
  <c r="Z40" i="4"/>
  <c r="X39" i="4"/>
  <c r="Y39" i="4"/>
  <c r="X38" i="4"/>
  <c r="Z38" i="4"/>
  <c r="X37" i="4"/>
  <c r="Z37" i="4"/>
  <c r="X36" i="4"/>
  <c r="Z36" i="4"/>
  <c r="X35" i="4"/>
  <c r="Y35" i="4"/>
  <c r="X34" i="4"/>
  <c r="Z34" i="4"/>
  <c r="X33" i="4"/>
  <c r="Z33" i="4"/>
  <c r="X32" i="4"/>
  <c r="Z32" i="4"/>
  <c r="X31" i="4"/>
  <c r="Y31" i="4"/>
  <c r="X30" i="4"/>
  <c r="Z30" i="4"/>
  <c r="X29" i="4"/>
  <c r="Z29" i="4"/>
  <c r="X28" i="4"/>
  <c r="Z28" i="4"/>
  <c r="X27" i="4"/>
  <c r="Y27" i="4"/>
  <c r="X26" i="4"/>
  <c r="Z26" i="4"/>
  <c r="X25" i="4"/>
  <c r="Z25" i="4"/>
  <c r="X24" i="4"/>
  <c r="Z24" i="4"/>
  <c r="X23" i="4"/>
  <c r="Y23" i="4"/>
  <c r="X22" i="4"/>
  <c r="Z22" i="4"/>
  <c r="X21" i="4"/>
  <c r="Z21" i="4"/>
  <c r="X20" i="4"/>
  <c r="Z20" i="4"/>
  <c r="X19" i="4"/>
  <c r="Y19" i="4"/>
  <c r="X18" i="4"/>
  <c r="Z18" i="4"/>
  <c r="X17" i="4"/>
  <c r="Z17" i="4"/>
  <c r="X16" i="4"/>
  <c r="Z16" i="4"/>
  <c r="X15" i="4"/>
  <c r="Y15" i="4"/>
  <c r="X14" i="4"/>
  <c r="Z14" i="4"/>
  <c r="X13" i="4"/>
  <c r="Z13" i="4"/>
  <c r="X12" i="4"/>
  <c r="Z12" i="4"/>
  <c r="X11" i="4"/>
  <c r="Y11" i="4"/>
  <c r="X10" i="4"/>
  <c r="Z10" i="4"/>
  <c r="X9" i="4"/>
  <c r="Z9" i="4"/>
  <c r="X8" i="4"/>
  <c r="Z8" i="4"/>
  <c r="X7" i="4"/>
  <c r="Y7" i="4"/>
  <c r="X6" i="4"/>
  <c r="Z6" i="4"/>
  <c r="X5" i="4"/>
  <c r="Z5" i="4"/>
  <c r="X4" i="4"/>
  <c r="Z4" i="4"/>
  <c r="X3" i="4"/>
  <c r="Y3" i="4"/>
  <c r="X2" i="4"/>
  <c r="Z2" i="4"/>
  <c r="Y30" i="4"/>
  <c r="Y42" i="4"/>
  <c r="Y22" i="4"/>
  <c r="Z45" i="4"/>
  <c r="Y14" i="4"/>
  <c r="Y6" i="4"/>
  <c r="Y38" i="4"/>
  <c r="Y10" i="4"/>
  <c r="Y26" i="4"/>
  <c r="Z41" i="4"/>
  <c r="Z43" i="4"/>
  <c r="Y2" i="4"/>
  <c r="Y18" i="4"/>
  <c r="Y34" i="4"/>
  <c r="Y40" i="4"/>
  <c r="Y9" i="4"/>
  <c r="Y17" i="4"/>
  <c r="Y25" i="4"/>
  <c r="Y37" i="4"/>
  <c r="Y5" i="4"/>
  <c r="Y13" i="4"/>
  <c r="Y21" i="4"/>
  <c r="Y29" i="4"/>
  <c r="Y33" i="4"/>
  <c r="Z3" i="4"/>
  <c r="Z7" i="4"/>
  <c r="Z11" i="4"/>
  <c r="Z15" i="4"/>
  <c r="Z19" i="4"/>
  <c r="Z23" i="4"/>
  <c r="Z27" i="4"/>
  <c r="Z31" i="4"/>
  <c r="Z35" i="4"/>
  <c r="Z39" i="4"/>
  <c r="Y44" i="4"/>
  <c r="Y4" i="4"/>
  <c r="Y8" i="4"/>
  <c r="Y12" i="4"/>
  <c r="Y16" i="4"/>
  <c r="Y20" i="4"/>
  <c r="Y24" i="4"/>
  <c r="Y28" i="4"/>
  <c r="Y32" i="4"/>
  <c r="Y36" i="4"/>
  <c r="Y47" i="4"/>
  <c r="Y46" i="4"/>
</calcChain>
</file>

<file path=xl/sharedStrings.xml><?xml version="1.0" encoding="utf-8"?>
<sst xmlns="http://schemas.openxmlformats.org/spreadsheetml/2006/main" count="1029" uniqueCount="123">
  <si>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</si>
  <si>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</si>
  <si>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</si>
  <si>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</si>
  <si>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</si>
  <si>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</si>
  <si>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</si>
  <si>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</si>
  <si>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</si>
  <si>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</si>
  <si>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</si>
  <si>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</si>
  <si>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</si>
  <si>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</si>
  <si>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</si>
  <si>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</si>
  <si>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</si>
  <si>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</si>
  <si>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</si>
  <si>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</si>
  <si>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</si>
  <si>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</si>
  <si>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</si>
  <si>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</si>
  <si>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</si>
  <si>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</si>
  <si>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</si>
  <si>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</si>
  <si>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</si>
  <si>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</si>
  <si>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</si>
  <si>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</si>
  <si>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</si>
  <si>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</si>
  <si>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</si>
  <si>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</si>
  <si>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</si>
  <si>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</si>
  <si>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</si>
  <si>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</si>
  <si>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</si>
  <si>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</si>
  <si>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</si>
  <si>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</si>
  <si>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</si>
  <si>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</si>
  <si>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</si>
  <si>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</si>
  <si>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</si>
  <si>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</si>
  <si>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</si>
  <si>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</si>
  <si>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</si>
  <si>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</si>
  <si>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</si>
  <si>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</si>
  <si>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</si>
  <si>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</si>
  <si>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</si>
  <si>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</si>
  <si>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</si>
  <si>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</si>
  <si>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</si>
  <si>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</si>
  <si>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</si>
  <si>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</si>
  <si>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</si>
  <si>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</si>
  <si>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</si>
  <si>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</si>
  <si>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</si>
  <si>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</si>
  <si>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</si>
  <si>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</si>
  <si>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</si>
  <si>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</si>
  <si>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</si>
  <si>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</si>
  <si>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</si>
  <si>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</si>
  <si>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</si>
  <si>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</si>
  <si>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</si>
  <si>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</si>
  <si>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</si>
  <si>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</si>
  <si>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</si>
  <si>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</si>
  <si>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</si>
  <si>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</si>
  <si>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</si>
  <si>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</si>
  <si>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</si>
  <si>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</si>
  <si>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</si>
  <si>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</si>
  <si>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</si>
  <si>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</si>
  <si>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</si>
  <si>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</si>
  <si>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</si>
  <si>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</si>
  <si>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</si>
  <si>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</si>
  <si>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</si>
  <si>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</si>
  <si>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</si>
  <si>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</si>
  <si>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</si>
  <si>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</si>
  <si>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</si>
  <si>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</si>
  <si>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</si>
  <si>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</si>
  <si>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</si>
  <si>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</si>
  <si>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</si>
  <si>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</si>
  <si>
    <t>Row Labels</t>
  </si>
  <si>
    <t>Grand Total</t>
  </si>
  <si>
    <t>Column Labels</t>
  </si>
  <si>
    <t>Count of Ride_name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</si>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</sst>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1"/>
      <color rgb="FF0A010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02FD"/>
      <color rgb="FFE70B82"/>
      <color rgb="FFE8DA72"/>
      <color rgb="FFEC9FE6"/>
      <color rgb="FFFE41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Park!PivotTable13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By Park</a:t>
            </a:r>
          </a:p>
        </c:rich>
      </c:tx>
      <c:layout>
        <c:manualLayout>
          <c:xMode val="edge"/>
          <c:yMode val="edge"/>
          <c:x val="0.25089995855781183"/>
          <c:y val="3.81165919282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302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E70B8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164484044757563"/>
          <c:y val="0.13483475159775432"/>
          <c:w val="0.72241964359718192"/>
          <c:h val="0.70211856925956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Park'!$B$3:$B$4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Park'!$B$5:$B$9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CE49-B842-73FA3C0FA001}"/>
            </c:ext>
          </c:extLst>
        </c:ser>
        <c:ser>
          <c:idx val="1"/>
          <c:order val="1"/>
          <c:tx>
            <c:strRef>
              <c:f>'Ride Count By Park'!$C$3:$C$4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Park'!$C$5:$C$9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CE49-B842-73FA3C0FA001}"/>
            </c:ext>
          </c:extLst>
        </c:ser>
        <c:ser>
          <c:idx val="2"/>
          <c:order val="2"/>
          <c:tx>
            <c:strRef>
              <c:f>'Ride Count By Park'!$D$3:$D$4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Park'!$D$5:$D$9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CE49-B842-73FA3C0FA001}"/>
            </c:ext>
          </c:extLst>
        </c:ser>
        <c:ser>
          <c:idx val="3"/>
          <c:order val="3"/>
          <c:tx>
            <c:strRef>
              <c:f>'Ride Count By Park'!$E$3:$E$4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Park'!$E$5:$E$9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CE49-B842-73FA3C0FA001}"/>
            </c:ext>
          </c:extLst>
        </c:ser>
        <c:ser>
          <c:idx val="4"/>
          <c:order val="4"/>
          <c:tx>
            <c:strRef>
              <c:f>'Ride Count By Park'!$F$3:$F$4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Park'!$F$5:$F$9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F-CE49-B842-73FA3C0FA001}"/>
            </c:ext>
          </c:extLst>
        </c:ser>
        <c:ser>
          <c:idx val="5"/>
          <c:order val="5"/>
          <c:tx>
            <c:strRef>
              <c:f>'Ride Count By Park'!$G$3:$G$4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Park'!$G$5:$G$9</c:f>
              <c:numCache>
                <c:formatCode>General</c:formatCode>
                <c:ptCount val="4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F-CE49-B842-73FA3C0FA001}"/>
            </c:ext>
          </c:extLst>
        </c:ser>
        <c:ser>
          <c:idx val="6"/>
          <c:order val="6"/>
          <c:tx>
            <c:strRef>
              <c:f>'Ride Count By Park'!$H$3:$H$4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Park'!$H$5:$H$9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F-CE49-B842-73FA3C0FA001}"/>
            </c:ext>
          </c:extLst>
        </c:ser>
        <c:ser>
          <c:idx val="7"/>
          <c:order val="7"/>
          <c:tx>
            <c:strRef>
              <c:f>'Ride Count By Park'!$I$3:$I$4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Park'!$I$5:$I$9</c:f>
              <c:numCache>
                <c:formatCode>General</c:formatCode>
                <c:ptCount val="4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F-CE49-B842-73FA3C0FA001}"/>
            </c:ext>
          </c:extLst>
        </c:ser>
        <c:ser>
          <c:idx val="8"/>
          <c:order val="8"/>
          <c:tx>
            <c:strRef>
              <c:f>'Ride Count By Park'!$J$3:$J$4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70B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Park'!$J$5:$J$9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F-CE49-B842-73FA3C0FA001}"/>
            </c:ext>
          </c:extLst>
        </c:ser>
        <c:ser>
          <c:idx val="9"/>
          <c:order val="9"/>
          <c:tx>
            <c:strRef>
              <c:f>'Ride Count By Park'!$K$3:$K$4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Park'!$K$5:$K$9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F-CE49-B842-73FA3C0FA001}"/>
            </c:ext>
          </c:extLst>
        </c:ser>
        <c:ser>
          <c:idx val="10"/>
          <c:order val="10"/>
          <c:tx>
            <c:strRef>
              <c:f>'Ride Count By Park'!$L$3:$L$4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Park'!$L$5:$L$9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CF-CE49-B842-73FA3C0FA001}"/>
            </c:ext>
          </c:extLst>
        </c:ser>
        <c:ser>
          <c:idx val="11"/>
          <c:order val="11"/>
          <c:tx>
            <c:strRef>
              <c:f>'Ride Count By Park'!$M$3:$M$4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Park'!$M$5:$M$9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CF-CE49-B842-73FA3C0FA001}"/>
            </c:ext>
          </c:extLst>
        </c:ser>
        <c:ser>
          <c:idx val="12"/>
          <c:order val="12"/>
          <c:tx>
            <c:strRef>
              <c:f>'Ride Count By Park'!$N$3:$N$4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rgbClr val="D302FD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Park'!$N$5:$N$9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CF-CE49-B842-73FA3C0FA001}"/>
            </c:ext>
          </c:extLst>
        </c:ser>
        <c:ser>
          <c:idx val="13"/>
          <c:order val="13"/>
          <c:tx>
            <c:strRef>
              <c:f>'Ride Count By Park'!$O$3:$O$4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Park'!$O$5:$O$9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CF-CE49-B842-73FA3C0FA001}"/>
            </c:ext>
          </c:extLst>
        </c:ser>
        <c:ser>
          <c:idx val="14"/>
          <c:order val="14"/>
          <c:tx>
            <c:strRef>
              <c:f>'Ride Count By Park'!$P$3:$P$4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Park'!$P$5:$P$9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CF-CE49-B842-73FA3C0F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04751"/>
        <c:axId val="484006399"/>
      </c:barChart>
      <c:catAx>
        <c:axId val="4840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39913095731454623"/>
              <c:y val="0.93456924754634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6399"/>
        <c:crosses val="autoZero"/>
        <c:auto val="1"/>
        <c:lblAlgn val="ctr"/>
        <c:lblOffset val="100"/>
        <c:noMultiLvlLbl val="0"/>
      </c:catAx>
      <c:valAx>
        <c:axId val="4840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368421052631579E-2"/>
              <c:y val="0.3773200868975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Age Interest!PivotTable15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for All Ages, Preschool, and Kids</a:t>
            </a:r>
          </a:p>
        </c:rich>
      </c:tx>
      <c:layout>
        <c:manualLayout>
          <c:xMode val="edge"/>
          <c:yMode val="edge"/>
          <c:x val="0.18527879076552103"/>
          <c:y val="3.0581039755351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0B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EC9FE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054403643778929E-2"/>
          <c:y val="2.962797081557466E-2"/>
          <c:w val="0.75898746706756171"/>
          <c:h val="0.8074259754227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Age Interest'!$B$5:$B$6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Interest'!$B$7:$B$11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D343-8B76-F56D3245A4DC}"/>
            </c:ext>
          </c:extLst>
        </c:ser>
        <c:ser>
          <c:idx val="1"/>
          <c:order val="1"/>
          <c:tx>
            <c:strRef>
              <c:f>'Ride Count by Age Interest'!$C$5:$C$6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Interest'!$C$7:$C$11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3-D343-8B76-F56D3245A4DC}"/>
            </c:ext>
          </c:extLst>
        </c:ser>
        <c:ser>
          <c:idx val="2"/>
          <c:order val="2"/>
          <c:tx>
            <c:strRef>
              <c:f>'Ride Count by Age Interest'!$D$5:$D$6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3-D343-8B76-F56D3245A4DC}"/>
            </c:ext>
          </c:extLst>
        </c:ser>
        <c:ser>
          <c:idx val="3"/>
          <c:order val="3"/>
          <c:tx>
            <c:strRef>
              <c:f>'Ride Count by Age Interest'!$E$5:$E$6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Interest'!$E$7:$E$11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3-D343-8B76-F56D3245A4DC}"/>
            </c:ext>
          </c:extLst>
        </c:ser>
        <c:ser>
          <c:idx val="4"/>
          <c:order val="4"/>
          <c:tx>
            <c:strRef>
              <c:f>'Ride Count by Age Interest'!$F$5:$F$6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Interest'!$F$7:$F$11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3-D343-8B76-F56D3245A4DC}"/>
            </c:ext>
          </c:extLst>
        </c:ser>
        <c:ser>
          <c:idx val="5"/>
          <c:order val="5"/>
          <c:tx>
            <c:strRef>
              <c:f>'Ride Count by Age Interest'!$G$5:$G$6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Interest'!$G$7:$G$11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3-D343-8B76-F56D3245A4DC}"/>
            </c:ext>
          </c:extLst>
        </c:ser>
        <c:ser>
          <c:idx val="6"/>
          <c:order val="6"/>
          <c:tx>
            <c:strRef>
              <c:f>'Ride Count by Age Interest'!$H$5:$H$6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Interest'!$H$7:$H$11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3-D343-8B76-F56D3245A4DC}"/>
            </c:ext>
          </c:extLst>
        </c:ser>
        <c:ser>
          <c:idx val="7"/>
          <c:order val="7"/>
          <c:tx>
            <c:strRef>
              <c:f>'Ride Count by Age Interest'!$I$5:$I$6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Interest'!$I$7:$I$11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E3-D343-8B76-F56D3245A4DC}"/>
            </c:ext>
          </c:extLst>
        </c:ser>
        <c:ser>
          <c:idx val="8"/>
          <c:order val="8"/>
          <c:tx>
            <c:strRef>
              <c:f>'Ride Count by Age Interest'!$J$5:$J$6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C9F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Interest'!$J$7:$J$11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E3-D343-8B76-F56D3245A4DC}"/>
            </c:ext>
          </c:extLst>
        </c:ser>
        <c:ser>
          <c:idx val="9"/>
          <c:order val="9"/>
          <c:tx>
            <c:strRef>
              <c:f>'Ride Count by Age Interest'!$K$5:$K$6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E3-D343-8B76-F56D3245A4DC}"/>
            </c:ext>
          </c:extLst>
        </c:ser>
        <c:ser>
          <c:idx val="10"/>
          <c:order val="10"/>
          <c:tx>
            <c:strRef>
              <c:f>'Ride Count by Age Interest'!$L$5:$L$6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Interest'!$L$7:$L$11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3-D343-8B76-F56D3245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1503"/>
        <c:axId val="483883151"/>
      </c:barChart>
      <c:catAx>
        <c:axId val="4838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1319887471532979"/>
              <c:y val="0.926605504587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3151"/>
        <c:crosses val="autoZero"/>
        <c:auto val="1"/>
        <c:lblAlgn val="ctr"/>
        <c:lblOffset val="100"/>
        <c:noMultiLvlLbl val="0"/>
      </c:catAx>
      <c:valAx>
        <c:axId val="483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7958412098298678E-2"/>
              <c:y val="0.38533378281843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Ranking!PivotTable16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Highest Ranked Rides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Without Height Restrictions</a:t>
            </a:r>
          </a:p>
        </c:rich>
      </c:tx>
      <c:layout>
        <c:manualLayout>
          <c:xMode val="edge"/>
          <c:yMode val="edge"/>
          <c:x val="0.18546516651823897"/>
          <c:y val="6.801233623811965E-3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33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00627805063002E-2"/>
          <c:y val="0.13494130202774812"/>
          <c:w val="0.70325779686273815"/>
          <c:h val="0.70940226388457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Ranking'!$B$5:$B$6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Ranking'!$B$7:$B$11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BC-F143-BC27-AB39A043827F}"/>
            </c:ext>
          </c:extLst>
        </c:ser>
        <c:ser>
          <c:idx val="1"/>
          <c:order val="1"/>
          <c:tx>
            <c:strRef>
              <c:f>'Ride Count by Ranking'!$C$5:$C$6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Ranking'!$C$7:$C$11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BC-F143-BC27-AB39A043827F}"/>
            </c:ext>
          </c:extLst>
        </c:ser>
        <c:ser>
          <c:idx val="2"/>
          <c:order val="2"/>
          <c:tx>
            <c:strRef>
              <c:f>'Ride Count by Ranking'!$D$5:$D$6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BC-F143-BC27-AB39A043827F}"/>
            </c:ext>
          </c:extLst>
        </c:ser>
        <c:ser>
          <c:idx val="3"/>
          <c:order val="3"/>
          <c:tx>
            <c:strRef>
              <c:f>'Ride Count by Ranking'!$E$5:$E$6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Ranking'!$E$7:$E$11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BC-F143-BC27-AB39A043827F}"/>
            </c:ext>
          </c:extLst>
        </c:ser>
        <c:ser>
          <c:idx val="4"/>
          <c:order val="4"/>
          <c:tx>
            <c:strRef>
              <c:f>'Ride Count by Ranking'!$F$5:$F$6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Ranking'!$F$7:$F$11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BC-F143-BC27-AB39A043827F}"/>
            </c:ext>
          </c:extLst>
        </c:ser>
        <c:ser>
          <c:idx val="5"/>
          <c:order val="5"/>
          <c:tx>
            <c:strRef>
              <c:f>'Ride Count by Ranking'!$G$5:$G$6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E410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EBC-F143-BC27-AB39A043827F}"/>
              </c:ext>
            </c:extLst>
          </c:dPt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Ranking'!$G$7:$G$11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BC-F143-BC27-AB39A043827F}"/>
            </c:ext>
          </c:extLst>
        </c:ser>
        <c:ser>
          <c:idx val="6"/>
          <c:order val="6"/>
          <c:tx>
            <c:strRef>
              <c:f>'Ride Count by Ranking'!$H$5:$H$6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Ranking'!$H$7:$H$11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BC-F143-BC27-AB39A043827F}"/>
            </c:ext>
          </c:extLst>
        </c:ser>
        <c:ser>
          <c:idx val="7"/>
          <c:order val="7"/>
          <c:tx>
            <c:strRef>
              <c:f>'Ride Count by Ranking'!$I$5:$I$6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Ranking'!$I$7:$I$11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BC-F143-BC27-AB39A043827F}"/>
            </c:ext>
          </c:extLst>
        </c:ser>
        <c:ser>
          <c:idx val="8"/>
          <c:order val="8"/>
          <c:tx>
            <c:strRef>
              <c:f>'Ride Count by Ranking'!$J$5:$J$6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Ranking'!$J$7:$J$11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BC-F143-BC27-AB39A043827F}"/>
            </c:ext>
          </c:extLst>
        </c:ser>
        <c:ser>
          <c:idx val="9"/>
          <c:order val="9"/>
          <c:tx>
            <c:strRef>
              <c:f>'Ride Count by Ranking'!$K$5:$K$6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BC-F143-BC27-AB39A043827F}"/>
            </c:ext>
          </c:extLst>
        </c:ser>
        <c:ser>
          <c:idx val="10"/>
          <c:order val="10"/>
          <c:tx>
            <c:strRef>
              <c:f>'Ride Count by Ranking'!$L$5:$L$6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Ranking'!$L$7:$L$11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BC-F143-BC27-AB39A043827F}"/>
            </c:ext>
          </c:extLst>
        </c:ser>
        <c:ser>
          <c:idx val="11"/>
          <c:order val="11"/>
          <c:tx>
            <c:strRef>
              <c:f>'Ride Count by Ranking'!$M$5:$M$6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Ranking'!$M$7:$M$11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EBC-F143-BC27-AB39A043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625967"/>
        <c:axId val="483627615"/>
      </c:barChart>
      <c:catAx>
        <c:axId val="48362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0156580931302954"/>
              <c:y val="0.925469457726535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7615"/>
        <c:crosses val="autoZero"/>
        <c:auto val="1"/>
        <c:lblAlgn val="ctr"/>
        <c:lblOffset val="100"/>
        <c:noMultiLvlLbl val="0"/>
      </c:catAx>
      <c:valAx>
        <c:axId val="4836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4773346500780346E-2"/>
              <c:y val="0.382005058866040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5967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>
        <c:manualLayout>
          <c:xMode val="edge"/>
          <c:yMode val="edge"/>
          <c:x val="0.79749627461181016"/>
          <c:y val="0.18362255145001219"/>
          <c:w val="0.19578480041618535"/>
          <c:h val="0.6990729333859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9</xdr:row>
      <xdr:rowOff>165100</xdr:rowOff>
    </xdr:from>
    <xdr:to>
      <xdr:col>13</xdr:col>
      <xdr:colOff>431800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AC37-F4F0-2B64-FB1C-8A56A61C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171450</xdr:rowOff>
    </xdr:from>
    <xdr:to>
      <xdr:col>13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4E05-1A45-D99F-276C-22BDFFBC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171450</xdr:rowOff>
    </xdr:from>
    <xdr:to>
      <xdr:col>14</xdr:col>
      <xdr:colOff>12700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FDF96-A7A1-2074-D163-1761A6E7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829.777864467593" createdVersion="8" refreshedVersion="8" minRefreshableVersion="3" recordCount="47" xr:uid="{E82F3E97-774C-C945-AF96-4E47239E0B36}">
  <cacheSource type="worksheet">
    <worksheetSource ref="A1:AB1048576" sheet="WDW_Ride_Data"/>
  </cacheSource>
  <cacheFields count="28">
    <cacheField name="Ride_name" numFmtId="0">
      <sharedItems containsBlank="1" count="47">
        <s v="Alien Swirling Saucers"/>
        <s v="Astro Orbiter"/>
        <s v="Avatar Flight of Passage"/>
        <s v="Big Thunder Mountain Railroad"/>
        <s v="Buzz Lightyear's Space Ranger Spin"/>
        <s v="Dinosaur"/>
        <s v="Dumbo the Flying Elephant"/>
        <s v="Expedition Everest"/>
        <s v="Frozen Ever After"/>
        <s v="Gran Fiesta Tour Starring The Three Caballeros"/>
        <s v="Haunted Mansion"/>
        <s v="It's a Small World"/>
        <s v="Journey Into Imagination with Figment"/>
        <s v="Jungle Cruise"/>
        <s v="Kali River Rapids"/>
        <s v="Kilimanjaro Safaris"/>
        <s v="Living with the Land"/>
        <s v="Mad Tea Party"/>
        <s v="Main Street Vehicles"/>
        <s v="Mission Space"/>
        <s v="Na'vi River Journey"/>
        <s v="Peter Pan's Flight"/>
        <s v="Pirates of the Caribbean"/>
        <s v="Primeval Whirl"/>
        <s v="Prince Charming Regal Carrousel"/>
        <s v="Rock 'n' Roller Coaster"/>
        <s v="Seven Dwarfs Mine Train"/>
        <s v="Slinky Dog Dash"/>
        <s v="Soarin' Around the World"/>
        <s v="Space Mountain"/>
        <s v="Spaceship Earth"/>
        <s v="Splash Mountain"/>
        <s v="Star Tours"/>
        <s v="Test Track"/>
        <s v="The Barnstormer"/>
        <s v="The Magic Carpets of Aladdin"/>
        <s v="The Many Adventures of Winnie the Pooh"/>
        <s v="The Twilight Zone Tower of Terror"/>
        <s v="Tomorrowland Speedway"/>
        <s v="Tomorrowland Transit Authority PeopleMover"/>
        <s v="Toy Story Mania"/>
        <s v="TriceraTop Spin"/>
        <s v="Under the Sea"/>
        <s v="Walt Disney World Railroad"/>
        <s v="Walt Disney's Carousel of Progress"/>
        <s v="Wildlife Express Train"/>
        <m/>
      </sharedItems>
    </cacheField>
    <cacheField name="Park_location" numFmtId="0">
      <sharedItems containsBlank="1" count="5">
        <s v="HS"/>
        <s v="MK"/>
        <s v="AK"/>
        <s v="EC"/>
        <m/>
      </sharedItems>
    </cacheField>
    <cacheField name="Park_area" numFmtId="0">
      <sharedItems containsBlank="1" count="16">
        <s v="Toy Story Land"/>
        <s v="Tomorrowland"/>
        <s v="Pandora"/>
        <s v="Frontierland"/>
        <s v="Dinoland USA"/>
        <s v="Fantasyland"/>
        <s v="Asia"/>
        <s v="World Showcase"/>
        <s v="Liberty Square"/>
        <s v="Future World"/>
        <s v="Adventureland"/>
        <s v="Africa"/>
        <s v="Main Street USA"/>
        <s v="Sunset Boulevard"/>
        <s v="Echo Lake"/>
        <m/>
      </sharedItems>
    </cacheField>
    <cacheField name="Ride_type_all" numFmtId="0">
      <sharedItems containsBlank="1"/>
    </cacheField>
    <cacheField name="Ride_type_thrill" numFmtId="0">
      <sharedItems containsBlank="1"/>
    </cacheField>
    <cacheField name="Ride_type_spinning" numFmtId="0">
      <sharedItems containsBlank="1"/>
    </cacheField>
    <cacheField name="Ride_type_slow" numFmtId="0">
      <sharedItems containsBlank="1"/>
    </cacheField>
    <cacheField name="Ride_type_small_drops" numFmtId="0">
      <sharedItems containsBlank="1"/>
    </cacheField>
    <cacheField name="Ride_type_big_drops" numFmtId="0">
      <sharedItems containsBlank="1"/>
    </cacheField>
    <cacheField name="Ride_type_dark" numFmtId="0">
      <sharedItems containsBlank="1"/>
    </cacheField>
    <cacheField name="Ride_type_scary" numFmtId="0">
      <sharedItems containsBlank="1"/>
    </cacheField>
    <cacheField name="Ride_type_water" numFmtId="0">
      <sharedItems containsBlank="1"/>
    </cacheField>
    <cacheField name="Fast_pass" numFmtId="0">
      <sharedItems containsBlank="1"/>
    </cacheField>
    <cacheField name="Classic" numFmtId="0">
      <sharedItems containsBlank="1"/>
    </cacheField>
    <cacheField name="Age_interest_all" numFmtId="0">
      <sharedItems containsBlank="1" count="4">
        <s v="all ages"/>
        <s v="kids, tweens, teens, adults"/>
        <s v="preschoolers, kids"/>
        <m/>
      </sharedItems>
    </cacheField>
    <cacheField name="Age_interest_preschoolers" numFmtId="0">
      <sharedItems containsBlank="1" count="3">
        <s v="Yes"/>
        <s v="No"/>
        <m/>
      </sharedItems>
    </cacheField>
    <cacheField name="Age_interest_kids" numFmtId="0">
      <sharedItems containsBlank="1" count="2">
        <s v="Yes"/>
        <m/>
      </sharedItems>
    </cacheField>
    <cacheField name="Age_interest_tweens" numFmtId="0">
      <sharedItems containsBlank="1"/>
    </cacheField>
    <cacheField name="Age_interest_teens" numFmtId="0">
      <sharedItems containsBlank="1"/>
    </cacheField>
    <cacheField name="Age_interest_adults" numFmtId="0">
      <sharedItems containsBlank="1"/>
    </cacheField>
    <cacheField name="Height_req_inches" numFmtId="0">
      <sharedItems containsString="0" containsBlank="1" containsNumber="1" containsInteger="1" minValue="0" maxValue="48" count="8">
        <n v="32"/>
        <n v="0"/>
        <n v="44"/>
        <n v="40"/>
        <n v="38"/>
        <n v="48"/>
        <n v="35"/>
        <m/>
      </sharedItems>
    </cacheField>
    <cacheField name="Ride_duration_min" numFmtId="0">
      <sharedItems containsString="0" containsBlank="1" containsNumber="1" minValue="1" maxValue="20.75"/>
    </cacheField>
    <cacheField name="Open_date" numFmtId="0">
      <sharedItems containsNonDate="0" containsDate="1" containsString="0" containsBlank="1" minDate="1971-10-01T00:00:00" maxDate="2018-07-01T00:00:00"/>
    </cacheField>
    <cacheField name="Age_of_ride_days" numFmtId="0">
      <sharedItems containsString="0" containsBlank="1" containsNumber="1" containsInteger="1" minValue="1548" maxValue="18622"/>
    </cacheField>
    <cacheField name="Age_of_ride_years" numFmtId="0">
      <sharedItems containsString="0" containsBlank="1" containsNumber="1" minValue="4.2381930184804926" maxValue="50.984257357973988"/>
    </cacheField>
    <cacheField name="Age_of_ride_total" numFmtId="0">
      <sharedItems containsBlank="1"/>
    </cacheField>
    <cacheField name="TL_rank" numFmtId="0">
      <sharedItems containsBlank="1" containsMixedTypes="1" containsNumber="1" containsInteger="1" minValue="1" maxValue="53" count="46">
        <n v="31"/>
        <n v="43"/>
        <n v="9"/>
        <n v="8"/>
        <n v="32"/>
        <n v="24"/>
        <n v="29"/>
        <n v="1"/>
        <n v="27"/>
        <n v="47"/>
        <n v="2"/>
        <n v="16"/>
        <n v="53"/>
        <n v="19"/>
        <n v="21"/>
        <n v="11"/>
        <n v="42"/>
        <n v="20"/>
        <s v="NA"/>
        <n v="33"/>
        <n v="25"/>
        <n v="18"/>
        <n v="12"/>
        <n v="41"/>
        <n v="51"/>
        <n v="13"/>
        <n v="10"/>
        <n v="14"/>
        <n v="4"/>
        <n v="5"/>
        <n v="22"/>
        <n v="7"/>
        <n v="15"/>
        <n v="23"/>
        <n v="36"/>
        <n v="44"/>
        <n v="28"/>
        <n v="3"/>
        <n v="38"/>
        <n v="30"/>
        <n v="6"/>
        <n v="45"/>
        <n v="34"/>
        <n v="48"/>
        <n v="52"/>
        <m/>
      </sharedItems>
    </cacheField>
    <cacheField name="TA_Stars" numFmtId="0">
      <sharedItems containsBlank="1" containsMixedTypes="1" containsNumber="1" minValue="3" maxValue="5" count="7">
        <s v="NA"/>
        <n v="3.5"/>
        <n v="5"/>
        <n v="4.5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0"/>
    <n v="1.5"/>
    <d v="2018-06-30T00:00:00"/>
    <n v="1548"/>
    <n v="4.2381930184804926"/>
    <s v="4 years 2 months 27 days"/>
    <x v="0"/>
    <x v="0"/>
  </r>
  <r>
    <x v="1"/>
    <x v="1"/>
    <x v="1"/>
    <s v="spinning, slow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1.5"/>
    <d v="1995-02-25T00:00:00"/>
    <n v="10074"/>
    <n v="27.581108829568787"/>
    <s v="27 years 6 months 31 days"/>
    <x v="1"/>
    <x v="1"/>
  </r>
  <r>
    <x v="2"/>
    <x v="2"/>
    <x v="2"/>
    <s v="thrill"/>
    <s v="Yes"/>
    <s v="No"/>
    <s v="No"/>
    <s v="No"/>
    <s v="No"/>
    <s v="No"/>
    <s v="No"/>
    <s v="No"/>
    <s v="Yes"/>
    <s v="No"/>
    <x v="1"/>
    <x v="1"/>
    <x v="0"/>
    <s v="Yes"/>
    <s v="Yes"/>
    <s v="Yes"/>
    <x v="2"/>
    <n v="5"/>
    <d v="2017-05-27T00:00:00"/>
    <n v="1947"/>
    <n v="5.330595482546201"/>
    <s v="5 years 3 months 30 days"/>
    <x v="2"/>
    <x v="2"/>
  </r>
  <r>
    <x v="3"/>
    <x v="1"/>
    <x v="3"/>
    <s v="thirll, small drops"/>
    <s v="Yes"/>
    <s v="No"/>
    <s v="No"/>
    <s v="Yes"/>
    <s v="No"/>
    <s v="No"/>
    <s v="No"/>
    <s v="No"/>
    <s v="Yes"/>
    <s v="Yes"/>
    <x v="1"/>
    <x v="1"/>
    <x v="0"/>
    <s v="Yes"/>
    <s v="Yes"/>
    <s v="Yes"/>
    <x v="3"/>
    <n v="3.5"/>
    <d v="1980-09-23T00:00:00"/>
    <n v="15342"/>
    <n v="42.004106776180699"/>
    <s v="42 years 0 months 1 days"/>
    <x v="3"/>
    <x v="3"/>
  </r>
  <r>
    <x v="4"/>
    <x v="1"/>
    <x v="1"/>
    <s v="spinning, slow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4"/>
    <d v="1998-10-07T00:00:00"/>
    <n v="8754"/>
    <n v="23.967145790554415"/>
    <s v="23 years 11 months 19 days"/>
    <x v="4"/>
    <x v="3"/>
  </r>
  <r>
    <x v="5"/>
    <x v="2"/>
    <x v="4"/>
    <s v="thrill, small drops, dark, scary"/>
    <s v="Yes"/>
    <s v="No"/>
    <s v="No"/>
    <s v="Yes"/>
    <s v="No"/>
    <s v="Yes"/>
    <s v="Yes"/>
    <s v="No"/>
    <s v="Yes"/>
    <s v="No"/>
    <x v="1"/>
    <x v="1"/>
    <x v="0"/>
    <s v="Yes"/>
    <s v="Yes"/>
    <s v="Yes"/>
    <x v="3"/>
    <n v="3.25"/>
    <d v="1998-04-22T00:00:00"/>
    <n v="8922"/>
    <n v="24.427104722792606"/>
    <s v="24 years 5 months 4 days"/>
    <x v="5"/>
    <x v="4"/>
  </r>
  <r>
    <x v="6"/>
    <x v="1"/>
    <x v="5"/>
    <s v="spinning, slow"/>
    <s v="No"/>
    <s v="Yes"/>
    <s v="Yes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6"/>
    <x v="3"/>
  </r>
  <r>
    <x v="7"/>
    <x v="2"/>
    <x v="6"/>
    <s v="thrill, big drops, dark"/>
    <s v="Yes"/>
    <s v="No"/>
    <s v="No"/>
    <s v="No"/>
    <s v="Yes"/>
    <s v="Yes"/>
    <s v="No"/>
    <s v="No"/>
    <s v="Yes"/>
    <s v="No"/>
    <x v="1"/>
    <x v="1"/>
    <x v="0"/>
    <s v="Yes"/>
    <s v="Yes"/>
    <s v="Yes"/>
    <x v="2"/>
    <n v="2.75"/>
    <d v="2006-04-07T00:00:00"/>
    <n v="6015"/>
    <n v="16.468172484599588"/>
    <s v="16 years 5 months 19 days"/>
    <x v="7"/>
    <x v="2"/>
  </r>
  <r>
    <x v="8"/>
    <x v="3"/>
    <x v="7"/>
    <s v="slow, small drops, dark"/>
    <s v="No"/>
    <s v="No"/>
    <s v="Yes"/>
    <s v="Yes"/>
    <s v="No"/>
    <s v="Yes"/>
    <s v="No"/>
    <s v="No"/>
    <s v="Yes"/>
    <s v="No"/>
    <x v="0"/>
    <x v="0"/>
    <x v="0"/>
    <s v="Yes"/>
    <s v="Yes"/>
    <s v="Yes"/>
    <x v="1"/>
    <n v="5"/>
    <d v="2016-06-21T00:00:00"/>
    <n v="2287"/>
    <n v="6.2614647501711156"/>
    <s v="6 years 3 months 5 days"/>
    <x v="8"/>
    <x v="4"/>
  </r>
  <r>
    <x v="9"/>
    <x v="3"/>
    <x v="7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8"/>
    <d v="2007-04-02T00:00:00"/>
    <n v="5655"/>
    <n v="15.482546201232033"/>
    <s v="15 years 5 months 25 days"/>
    <x v="9"/>
    <x v="4"/>
  </r>
  <r>
    <x v="10"/>
    <x v="1"/>
    <x v="8"/>
    <s v="slow, dark"/>
    <s v="No"/>
    <s v="No"/>
    <s v="Yes"/>
    <s v="No"/>
    <s v="No"/>
    <s v="Yes"/>
    <s v="No"/>
    <s v="No"/>
    <s v="Yes"/>
    <s v="Yes"/>
    <x v="0"/>
    <x v="0"/>
    <x v="0"/>
    <s v="Yes"/>
    <s v="Yes"/>
    <s v="Yes"/>
    <x v="1"/>
    <n v="7.5"/>
    <d v="1971-10-01T00:00:00"/>
    <n v="18622"/>
    <n v="50.984257357973988"/>
    <s v="50 years 11 months 25 days"/>
    <x v="10"/>
    <x v="3"/>
  </r>
  <r>
    <x v="11"/>
    <x v="1"/>
    <x v="5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0.5"/>
    <d v="1971-10-01T00:00:00"/>
    <n v="18622"/>
    <n v="50.984257357973988"/>
    <s v="50 years 11 months 25 days"/>
    <x v="11"/>
    <x v="4"/>
  </r>
  <r>
    <x v="12"/>
    <x v="3"/>
    <x v="9"/>
    <s v="slow, dark"/>
    <s v="No"/>
    <s v="No"/>
    <s v="Yes"/>
    <s v="No"/>
    <s v="No"/>
    <s v="Yes"/>
    <s v="No"/>
    <s v="No"/>
    <s v="Yes"/>
    <s v="No"/>
    <x v="0"/>
    <x v="0"/>
    <x v="0"/>
    <s v="Yes"/>
    <s v="Yes"/>
    <s v="Yes"/>
    <x v="1"/>
    <n v="11"/>
    <d v="2002-06-01T00:00:00"/>
    <n v="7421"/>
    <n v="20.317590691307323"/>
    <s v="20 years 3 months 25 days"/>
    <x v="12"/>
    <x v="5"/>
  </r>
  <r>
    <x v="13"/>
    <x v="1"/>
    <x v="10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9"/>
    <d v="1971-10-01T00:00:00"/>
    <n v="18622"/>
    <n v="50.984257357973988"/>
    <s v="50 years 11 months 25 days"/>
    <x v="13"/>
    <x v="4"/>
  </r>
  <r>
    <x v="14"/>
    <x v="2"/>
    <x v="6"/>
    <s v="thrill, water, small drops, spinning"/>
    <s v="Yes"/>
    <s v="Yes"/>
    <s v="No"/>
    <s v="Yes"/>
    <s v="No"/>
    <s v="No"/>
    <s v="No"/>
    <s v="Yes"/>
    <s v="Yes"/>
    <s v="No"/>
    <x v="1"/>
    <x v="1"/>
    <x v="0"/>
    <s v="Yes"/>
    <s v="Yes"/>
    <s v="Yes"/>
    <x v="4"/>
    <n v="3.5"/>
    <d v="1999-02-15T00:00:00"/>
    <n v="8623"/>
    <n v="23.60848733744011"/>
    <s v="23 years 7 months 10 days"/>
    <x v="14"/>
    <x v="3"/>
  </r>
  <r>
    <x v="15"/>
    <x v="2"/>
    <x v="11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8.5"/>
    <d v="1998-04-22T00:00:00"/>
    <n v="8922"/>
    <n v="24.427104722792606"/>
    <s v="24 years 5 months 4 days"/>
    <x v="15"/>
    <x v="3"/>
  </r>
  <r>
    <x v="16"/>
    <x v="3"/>
    <x v="9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13.75"/>
    <d v="1982-10-01T00:00:00"/>
    <n v="14604"/>
    <n v="39.983572895277206"/>
    <s v="39 years 11 months 25 days"/>
    <x v="16"/>
    <x v="4"/>
  </r>
  <r>
    <x v="17"/>
    <x v="1"/>
    <x v="5"/>
    <s v="spinning"/>
    <s v="No"/>
    <s v="Yes"/>
    <s v="No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17"/>
    <x v="4"/>
  </r>
  <r>
    <x v="18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3"/>
    <d v="1971-10-01T00:00:00"/>
    <n v="18622"/>
    <n v="50.984257357973988"/>
    <s v="50 years 11 months 25 days"/>
    <x v="18"/>
    <x v="3"/>
  </r>
  <r>
    <x v="19"/>
    <x v="3"/>
    <x v="9"/>
    <s v="thrill, spinning, dark"/>
    <s v="Yes"/>
    <s v="Yes"/>
    <s v="No"/>
    <s v="No"/>
    <s v="No"/>
    <s v="Yes"/>
    <s v="No"/>
    <s v="No"/>
    <s v="Yes"/>
    <s v="No"/>
    <x v="1"/>
    <x v="1"/>
    <x v="0"/>
    <s v="Yes"/>
    <s v="Yes"/>
    <s v="Yes"/>
    <x v="3"/>
    <n v="5.75"/>
    <d v="2003-10-01T00:00:00"/>
    <n v="6934"/>
    <n v="18.984257357973991"/>
    <s v="18 years 11 months 25 days"/>
    <x v="19"/>
    <x v="1"/>
  </r>
  <r>
    <x v="20"/>
    <x v="2"/>
    <x v="2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5"/>
    <d v="2017-05-27T00:00:00"/>
    <n v="1947"/>
    <n v="5.330595482546201"/>
    <s v="5 years 3 months 30 days"/>
    <x v="20"/>
    <x v="4"/>
  </r>
  <r>
    <x v="21"/>
    <x v="1"/>
    <x v="5"/>
    <s v="slow, small drops"/>
    <s v="No"/>
    <s v="No"/>
    <s v="Yes"/>
    <s v="Yes"/>
    <s v="No"/>
    <s v="No"/>
    <s v="No"/>
    <s v="No"/>
    <s v="Yes"/>
    <s v="Yes"/>
    <x v="0"/>
    <x v="0"/>
    <x v="0"/>
    <s v="Yes"/>
    <s v="Yes"/>
    <s v="Yes"/>
    <x v="1"/>
    <n v="2.75"/>
    <d v="1971-10-01T00:00:00"/>
    <n v="18622"/>
    <n v="50.984257357973988"/>
    <s v="50 years 11 months 25 days"/>
    <x v="21"/>
    <x v="4"/>
  </r>
  <r>
    <x v="22"/>
    <x v="1"/>
    <x v="10"/>
    <s v="slow, small drops, dark"/>
    <s v="No"/>
    <s v="No"/>
    <s v="Yes"/>
    <s v="Yes"/>
    <s v="No"/>
    <s v="Yes"/>
    <s v="No"/>
    <s v="No"/>
    <s v="Yes"/>
    <s v="Yes"/>
    <x v="0"/>
    <x v="0"/>
    <x v="0"/>
    <s v="Yes"/>
    <s v="Yes"/>
    <s v="Yes"/>
    <x v="1"/>
    <n v="8.5"/>
    <d v="1973-12-17T00:00:00"/>
    <n v="17814"/>
    <n v="48.772073921971256"/>
    <s v="48 years 9 months 8 days"/>
    <x v="22"/>
    <x v="3"/>
  </r>
  <r>
    <x v="23"/>
    <x v="2"/>
    <x v="4"/>
    <s v="thrill, small drops, spinning"/>
    <s v="Yes"/>
    <s v="Yes"/>
    <s v="No"/>
    <s v="Yes"/>
    <s v="No"/>
    <s v="No"/>
    <s v="No"/>
    <s v="No"/>
    <s v="Yes"/>
    <s v="No"/>
    <x v="1"/>
    <x v="1"/>
    <x v="0"/>
    <s v="Yes"/>
    <s v="Yes"/>
    <s v="Yes"/>
    <x v="5"/>
    <n v="1.25"/>
    <d v="2002-04-18T00:00:00"/>
    <n v="7465"/>
    <n v="20.438056125941138"/>
    <s v="20 years 5 months 8 days"/>
    <x v="23"/>
    <x v="4"/>
  </r>
  <r>
    <x v="24"/>
    <x v="1"/>
    <x v="5"/>
    <s v="slow, spinning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2"/>
    <d v="1971-10-01T00:00:00"/>
    <n v="18622"/>
    <n v="50.984257357973988"/>
    <s v="50 years 11 months 25 days"/>
    <x v="24"/>
    <x v="3"/>
  </r>
  <r>
    <x v="25"/>
    <x v="0"/>
    <x v="13"/>
    <s v="thrill, big drops"/>
    <s v="Yes"/>
    <s v="No"/>
    <s v="No"/>
    <s v="No"/>
    <s v="Yes"/>
    <s v="No"/>
    <s v="No"/>
    <s v="No"/>
    <s v="Yes"/>
    <s v="No"/>
    <x v="1"/>
    <x v="1"/>
    <x v="0"/>
    <s v="Yes"/>
    <s v="Yes"/>
    <s v="Yes"/>
    <x v="5"/>
    <n v="1.25"/>
    <d v="1999-07-29T00:00:00"/>
    <n v="8459"/>
    <n v="23.159479808350444"/>
    <s v="23 years 1 months 27 days"/>
    <x v="25"/>
    <x v="2"/>
  </r>
  <r>
    <x v="26"/>
    <x v="1"/>
    <x v="5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.5"/>
    <d v="2014-05-28T00:00:00"/>
    <n v="3042"/>
    <n v="8.3285420944558517"/>
    <s v="8 years 3 months 29 days"/>
    <x v="26"/>
    <x v="3"/>
  </r>
  <r>
    <x v="27"/>
    <x v="0"/>
    <x v="0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"/>
    <d v="2018-06-30T00:00:00"/>
    <n v="1548"/>
    <n v="4.2381930184804926"/>
    <s v="4 years 2 months 27 days"/>
    <x v="27"/>
    <x v="0"/>
  </r>
  <r>
    <x v="28"/>
    <x v="3"/>
    <x v="9"/>
    <s v="slow, small drops"/>
    <s v="No"/>
    <s v="No"/>
    <s v="Yes"/>
    <s v="Yes"/>
    <s v="No"/>
    <s v="No"/>
    <s v="No"/>
    <s v="No"/>
    <s v="Yes"/>
    <s v="No"/>
    <x v="1"/>
    <x v="1"/>
    <x v="0"/>
    <s v="Yes"/>
    <s v="Yes"/>
    <s v="Yes"/>
    <x v="3"/>
    <n v="5"/>
    <d v="2005-05-05T00:00:00"/>
    <n v="6352"/>
    <n v="17.390828199863108"/>
    <s v="17 years 4 months 22 days"/>
    <x v="28"/>
    <x v="3"/>
  </r>
  <r>
    <x v="29"/>
    <x v="1"/>
    <x v="1"/>
    <s v="thrill, big drops, dark"/>
    <s v="Yes"/>
    <s v="No"/>
    <s v="No"/>
    <s v="No"/>
    <s v="Yes"/>
    <s v="Yes"/>
    <s v="No"/>
    <s v="No"/>
    <s v="Yes"/>
    <s v="Yes"/>
    <x v="1"/>
    <x v="1"/>
    <x v="0"/>
    <s v="Yes"/>
    <s v="Yes"/>
    <s v="Yes"/>
    <x v="2"/>
    <n v="2.5"/>
    <d v="1975-01-15T00:00:00"/>
    <n v="17420"/>
    <n v="47.693360711841201"/>
    <s v="47 years 8 months 10 days"/>
    <x v="29"/>
    <x v="3"/>
  </r>
  <r>
    <x v="30"/>
    <x v="3"/>
    <x v="9"/>
    <s v="slow, dark"/>
    <s v="No"/>
    <s v="No"/>
    <s v="Yes"/>
    <s v="No"/>
    <s v="No"/>
    <s v="Yes"/>
    <s v="No"/>
    <s v="No"/>
    <s v="No"/>
    <s v="No"/>
    <x v="0"/>
    <x v="0"/>
    <x v="0"/>
    <s v="Yes"/>
    <s v="Yes"/>
    <s v="Yes"/>
    <x v="1"/>
    <n v="15"/>
    <d v="1982-10-01T00:00:00"/>
    <n v="14604"/>
    <n v="39.983572895277206"/>
    <s v="39 years 11 months 25 days"/>
    <x v="30"/>
    <x v="3"/>
  </r>
  <r>
    <x v="31"/>
    <x v="1"/>
    <x v="3"/>
    <s v="thrill, water, big drops"/>
    <s v="Yes"/>
    <s v="No"/>
    <s v="No"/>
    <s v="No"/>
    <s v="Yes"/>
    <s v="No"/>
    <s v="No"/>
    <s v="Yes"/>
    <s v="Yes"/>
    <s v="No"/>
    <x v="1"/>
    <x v="1"/>
    <x v="0"/>
    <s v="Yes"/>
    <s v="Yes"/>
    <s v="Yes"/>
    <x v="3"/>
    <n v="11"/>
    <d v="1992-07-17T00:00:00"/>
    <n v="11027"/>
    <n v="30.190280629705683"/>
    <s v="30 years 2 months 10 days"/>
    <x v="31"/>
    <x v="3"/>
  </r>
  <r>
    <x v="32"/>
    <x v="0"/>
    <x v="14"/>
    <s v="small drops"/>
    <s v="No"/>
    <s v="No"/>
    <s v="No"/>
    <s v="Yes"/>
    <s v="No"/>
    <s v="No"/>
    <s v="No"/>
    <s v="No"/>
    <s v="Yes"/>
    <s v="No"/>
    <x v="1"/>
    <x v="1"/>
    <x v="0"/>
    <s v="Yes"/>
    <s v="Yes"/>
    <s v="Yes"/>
    <x v="3"/>
    <n v="5"/>
    <d v="1989-12-15T00:00:00"/>
    <n v="11972"/>
    <n v="32.777549623545518"/>
    <s v="32 years 9 months 10 days"/>
    <x v="32"/>
    <x v="3"/>
  </r>
  <r>
    <x v="33"/>
    <x v="3"/>
    <x v="9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3"/>
    <n v="4"/>
    <d v="1999-03-16T00:00:00"/>
    <n v="8594"/>
    <n v="23.529089664613277"/>
    <s v="23 years 6 months 12 days"/>
    <x v="33"/>
    <x v="3"/>
  </r>
  <r>
    <x v="34"/>
    <x v="1"/>
    <x v="5"/>
    <s v="small drops"/>
    <s v="No"/>
    <s v="No"/>
    <s v="No"/>
    <s v="Yes"/>
    <s v="No"/>
    <s v="No"/>
    <s v="No"/>
    <s v="No"/>
    <s v="Yes"/>
    <s v="No"/>
    <x v="2"/>
    <x v="0"/>
    <x v="0"/>
    <s v="No"/>
    <s v="No"/>
    <s v="No"/>
    <x v="6"/>
    <n v="1"/>
    <d v="1996-10-01T00:00:00"/>
    <n v="9490"/>
    <n v="25.982203969883642"/>
    <s v="25 years 11 months 24 days"/>
    <x v="34"/>
    <x v="1"/>
  </r>
  <r>
    <x v="35"/>
    <x v="1"/>
    <x v="10"/>
    <s v="slow, spinning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1.5"/>
    <d v="2001-05-23T00:00:00"/>
    <n v="7795"/>
    <n v="21.341546885694729"/>
    <s v="21 years 4 months 4 days"/>
    <x v="35"/>
    <x v="4"/>
  </r>
  <r>
    <x v="36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3.25"/>
    <d v="1999-06-05T00:00:00"/>
    <n v="8513"/>
    <n v="23.307323750855577"/>
    <s v="23 years 3 months 22 days"/>
    <x v="36"/>
    <x v="4"/>
  </r>
  <r>
    <x v="37"/>
    <x v="0"/>
    <x v="13"/>
    <s v="thrill, big drops, dark, scary"/>
    <s v="Yes"/>
    <s v="No"/>
    <s v="No"/>
    <s v="No"/>
    <s v="Yes"/>
    <s v="Yes"/>
    <s v="Yes"/>
    <s v="No"/>
    <s v="Yes"/>
    <s v="No"/>
    <x v="1"/>
    <x v="1"/>
    <x v="0"/>
    <s v="Yes"/>
    <s v="Yes"/>
    <s v="Yes"/>
    <x v="3"/>
    <n v="5"/>
    <d v="1994-07-22T00:00:00"/>
    <n v="10292"/>
    <n v="28.177960301163587"/>
    <s v="28 years 2 months 5 days"/>
    <x v="37"/>
    <x v="2"/>
  </r>
  <r>
    <x v="38"/>
    <x v="1"/>
    <x v="1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0"/>
    <n v="4.75"/>
    <d v="1971-10-01T00:00:00"/>
    <n v="18622"/>
    <n v="50.984257357973988"/>
    <s v="50 years 11 months 25 days"/>
    <x v="38"/>
    <x v="1"/>
  </r>
  <r>
    <x v="39"/>
    <x v="1"/>
    <x v="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0"/>
    <d v="1975-07-01T00:00:00"/>
    <n v="17253"/>
    <n v="47.236139630390142"/>
    <s v="47 years 2 months 27 days"/>
    <x v="39"/>
    <x v="4"/>
  </r>
  <r>
    <x v="4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1"/>
    <n v="8"/>
    <d v="2008-05-31T00:00:00"/>
    <n v="5230"/>
    <n v="14.318959616700889"/>
    <s v="14 years 3 months 26 days"/>
    <x v="40"/>
    <x v="3"/>
  </r>
  <r>
    <x v="41"/>
    <x v="2"/>
    <x v="4"/>
    <s v="slow, spinning"/>
    <s v="No"/>
    <s v="Yes"/>
    <s v="Yes"/>
    <s v="No"/>
    <s v="No"/>
    <s v="No"/>
    <s v="No"/>
    <s v="No"/>
    <s v="No"/>
    <s v="No"/>
    <x v="0"/>
    <x v="0"/>
    <x v="0"/>
    <s v="Yes"/>
    <s v="Yes"/>
    <s v="Yes"/>
    <x v="1"/>
    <n v="1.5"/>
    <d v="2002-03-31T00:00:00"/>
    <n v="7483"/>
    <n v="20.487337440109513"/>
    <s v="20 years 5 months 26 days"/>
    <x v="41"/>
    <x v="4"/>
  </r>
  <r>
    <x v="42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6.25"/>
    <d v="2012-12-06T00:00:00"/>
    <n v="3580"/>
    <n v="9.801505817932922"/>
    <s v="9 years 9 months 19 days"/>
    <x v="42"/>
    <x v="3"/>
  </r>
  <r>
    <x v="43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20"/>
    <d v="1971-10-01T00:00:00"/>
    <n v="18622"/>
    <n v="50.984257357973988"/>
    <s v="50 years 11 months 25 days"/>
    <x v="43"/>
    <x v="4"/>
  </r>
  <r>
    <x v="44"/>
    <x v="1"/>
    <x v="1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20.75"/>
    <d v="1975-01-15T00:00:00"/>
    <n v="17420"/>
    <n v="47.693360711841201"/>
    <s v="47 years 8 months 10 days"/>
    <x v="44"/>
    <x v="4"/>
  </r>
  <r>
    <x v="45"/>
    <x v="2"/>
    <x v="1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2"/>
    <d v="1998-04-22T00:00:00"/>
    <n v="8922"/>
    <n v="24.427104722792606"/>
    <s v="24 years 5 months 4 days"/>
    <x v="18"/>
    <x v="1"/>
  </r>
  <r>
    <x v="46"/>
    <x v="4"/>
    <x v="15"/>
    <m/>
    <m/>
    <m/>
    <m/>
    <m/>
    <m/>
    <m/>
    <m/>
    <m/>
    <m/>
    <m/>
    <x v="3"/>
    <x v="2"/>
    <x v="1"/>
    <m/>
    <m/>
    <m/>
    <x v="7"/>
    <m/>
    <m/>
    <m/>
    <m/>
    <m/>
    <x v="4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108B-95BE-FD43-9069-0A375719EE0F}" name="PivotTable13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Q9" firstHeaderRow="1" firstDataRow="2" firstDataCol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ide_name" fld="0" subtotal="count" baseField="0" baseItem="0"/>
  </dataFields>
  <chartFormats count="4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A0F0-3002-A549-AEF9-70F5FDD0E229}" name="PivotTable1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M11" firstHeaderRow="1" firstDataRow="2" firstDataCol="1" rowPageCount="3" colPageCount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3">
    <pageField fld="14" hier="-1"/>
    <pageField fld="15" hier="-1"/>
    <pageField fld="16" hier="-1"/>
  </pageFields>
  <dataFields count="1">
    <dataField name="Count of Ride_name" fld="0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C9369-5218-5E4F-AE39-6A452B943816}" name="PivotTable16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:N11" firstHeaderRow="1" firstDataRow="2" firstDataCol="1" rowPageCount="3" colPageCount="1"/>
  <pivotFields count="28"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1"/>
        <item x="0"/>
        <item x="6"/>
        <item x="4"/>
        <item x="3"/>
        <item x="2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7">
        <item x="7"/>
        <item x="10"/>
        <item x="37"/>
        <item x="28"/>
        <item x="29"/>
        <item x="40"/>
        <item x="31"/>
        <item x="3"/>
        <item x="2"/>
        <item x="26"/>
        <item x="15"/>
        <item x="22"/>
        <item x="25"/>
        <item x="27"/>
        <item x="32"/>
        <item h="1" x="11"/>
        <item h="1" x="21"/>
        <item h="1" x="13"/>
        <item h="1" x="17"/>
        <item h="1" x="14"/>
        <item h="1" x="30"/>
        <item h="1" x="33"/>
        <item h="1" x="5"/>
        <item h="1" x="20"/>
        <item h="1" x="8"/>
        <item h="1" x="36"/>
        <item h="1" x="6"/>
        <item h="1" x="39"/>
        <item h="1" x="0"/>
        <item h="1" x="4"/>
        <item h="1" x="19"/>
        <item h="1" x="42"/>
        <item h="1" x="34"/>
        <item h="1" x="38"/>
        <item h="1" x="23"/>
        <item h="1" x="16"/>
        <item h="1" x="1"/>
        <item h="1" x="35"/>
        <item h="1" x="41"/>
        <item h="1" x="9"/>
        <item h="1" x="43"/>
        <item h="1" x="24"/>
        <item h="1" x="44"/>
        <item h="1" x="12"/>
        <item h="1" x="18"/>
        <item h="1" x="45"/>
        <item t="default"/>
      </items>
    </pivotField>
    <pivotField axis="axisPage" multipleItemSelectionAllowed="1" showAll="0">
      <items count="8">
        <item h="1" x="5"/>
        <item h="1" x="1"/>
        <item x="4"/>
        <item x="3"/>
        <item x="2"/>
        <item h="1" x="0"/>
        <item h="1"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colItems>
  <pageFields count="3">
    <pageField fld="26" hier="-1"/>
    <pageField fld="27" hier="-1"/>
    <pageField fld="20" hier="-1"/>
  </pageFields>
  <dataFields count="1">
    <dataField name="Count of Ride_name" fld="0" subtotal="count" baseField="0" baseItem="0"/>
  </dataFields>
  <chartFormats count="26"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workbookViewId="0">
      <selection sqref="A1:XFD1048576"/>
    </sheetView>
  </sheetViews>
  <sheetFormatPr baseColWidth="10" defaultColWidth="8.83203125" defaultRowHeight="15" x14ac:dyDescent="0.15"/>
  <cols>
    <col min="1" max="1" width="19.6640625" customWidth="1"/>
    <col min="2" max="3" width="13.1640625" customWidth="1"/>
    <col min="4" max="4" width="31.83203125" customWidth="1"/>
    <col min="5" max="14" width="10" customWidth="1"/>
    <col min="15" max="15" width="25" customWidth="1"/>
    <col min="16" max="25" width="13.6640625" customWidth="1"/>
    <col min="26" max="26" width="25.83203125" customWidth="1"/>
    <col min="27" max="27" width="9.1640625" customWidth="1"/>
  </cols>
  <sheetData>
    <row r="1" spans="1:28" ht="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4" x14ac:dyDescent="0.1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34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>
        <v>32</v>
      </c>
      <c r="V2">
        <v>1.5</v>
      </c>
      <c r="W2" s="1">
        <v>43281</v>
      </c>
      <c r="X2" s="2">
        <f ca="1">TODAY()-W2</f>
        <v>1548</v>
      </c>
      <c r="Y2" s="2">
        <f ca="1">X2/365.25</f>
        <v>4.2381930184804926</v>
      </c>
      <c r="Z2" s="3" t="str">
        <f ca="1">DATEDIF(0,X2,"y")&amp;" years " &amp;DATEDIF(0,X2,"ym")&amp;" months "&amp;DATEDIF(0,X2,"md")&amp;" days"</f>
        <v>4 years 2 months 27 days</v>
      </c>
      <c r="AA2">
        <v>31</v>
      </c>
      <c r="AB2" t="s">
        <v>35</v>
      </c>
    </row>
    <row r="3" spans="1:28" ht="14" x14ac:dyDescent="0.15">
      <c r="A3" t="s">
        <v>36</v>
      </c>
      <c r="B3" t="s">
        <v>37</v>
      </c>
      <c r="C3" t="s">
        <v>38</v>
      </c>
      <c r="D3" t="s">
        <v>39</v>
      </c>
      <c r="E3" t="s">
        <v>32</v>
      </c>
      <c r="F3" t="s">
        <v>33</v>
      </c>
      <c r="G3" t="s">
        <v>33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33</v>
      </c>
      <c r="O3" t="s">
        <v>34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v>0</v>
      </c>
      <c r="V3">
        <v>1.5</v>
      </c>
      <c r="W3" s="1">
        <v>34755</v>
      </c>
      <c r="X3" s="2">
        <f t="shared" ref="X3:X47" ca="1" si="0">TODAY()-W3</f>
        <v>10074</v>
      </c>
      <c r="Y3" s="2">
        <f t="shared" ref="Y3:Y47" ca="1" si="1">X3/365.25</f>
        <v>27.581108829568787</v>
      </c>
      <c r="Z3" s="3" t="str">
        <f t="shared" ref="Z3:Z47" ca="1" si="2">DATEDIF(0,X3,"y")&amp;" years " &amp;DATEDIF(0,X3,"ym")&amp;" months "&amp;DATEDIF(0,X3,"md")&amp;" days"</f>
        <v>27 years 6 months 31 days</v>
      </c>
      <c r="AA3">
        <v>43</v>
      </c>
      <c r="AB3">
        <v>3.5</v>
      </c>
    </row>
    <row r="4" spans="1:28" ht="14" x14ac:dyDescent="0.15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5</v>
      </c>
      <c r="W4" s="1">
        <v>42882</v>
      </c>
      <c r="X4" s="2">
        <f t="shared" ca="1" si="0"/>
        <v>1947</v>
      </c>
      <c r="Y4" s="2">
        <f t="shared" ca="1" si="1"/>
        <v>5.330595482546201</v>
      </c>
      <c r="Z4" s="3" t="str">
        <f t="shared" ca="1" si="2"/>
        <v>5 years 3 months 30 days</v>
      </c>
      <c r="AA4">
        <v>9</v>
      </c>
      <c r="AB4">
        <v>5</v>
      </c>
    </row>
    <row r="5" spans="1:28" ht="14" x14ac:dyDescent="0.15">
      <c r="A5" t="s">
        <v>45</v>
      </c>
      <c r="B5" t="s">
        <v>37</v>
      </c>
      <c r="C5" t="s">
        <v>46</v>
      </c>
      <c r="D5" t="s">
        <v>47</v>
      </c>
      <c r="E5" t="s">
        <v>33</v>
      </c>
      <c r="F5" t="s">
        <v>32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32</v>
      </c>
      <c r="M5" t="s">
        <v>33</v>
      </c>
      <c r="N5" t="s">
        <v>33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40</v>
      </c>
      <c r="V5">
        <v>3.5</v>
      </c>
      <c r="W5" s="1">
        <v>29487</v>
      </c>
      <c r="X5" s="2">
        <f t="shared" ca="1" si="0"/>
        <v>15342</v>
      </c>
      <c r="Y5" s="2">
        <f t="shared" ca="1" si="1"/>
        <v>42.004106776180699</v>
      </c>
      <c r="Z5" s="3" t="str">
        <f t="shared" ca="1" si="2"/>
        <v>42 years 0 months 1 days</v>
      </c>
      <c r="AA5">
        <v>8</v>
      </c>
      <c r="AB5">
        <v>4.5</v>
      </c>
    </row>
    <row r="6" spans="1:28" ht="14" x14ac:dyDescent="0.15">
      <c r="A6" t="s">
        <v>48</v>
      </c>
      <c r="B6" t="s">
        <v>37</v>
      </c>
      <c r="C6" t="s">
        <v>38</v>
      </c>
      <c r="D6" t="s">
        <v>39</v>
      </c>
      <c r="E6" t="s">
        <v>32</v>
      </c>
      <c r="F6" t="s">
        <v>33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32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4</v>
      </c>
      <c r="W6" s="1">
        <v>36075</v>
      </c>
      <c r="X6" s="2">
        <f t="shared" ca="1" si="0"/>
        <v>8754</v>
      </c>
      <c r="Y6" s="2">
        <f t="shared" ca="1" si="1"/>
        <v>23.967145790554415</v>
      </c>
      <c r="Z6" s="3" t="str">
        <f t="shared" ca="1" si="2"/>
        <v>23 years 11 months 19 days</v>
      </c>
      <c r="AA6">
        <v>32</v>
      </c>
      <c r="AB6">
        <v>4.5</v>
      </c>
    </row>
    <row r="7" spans="1:28" ht="14" x14ac:dyDescent="0.15">
      <c r="A7" t="s">
        <v>49</v>
      </c>
      <c r="B7" t="s">
        <v>41</v>
      </c>
      <c r="C7" t="s">
        <v>50</v>
      </c>
      <c r="D7" t="s">
        <v>51</v>
      </c>
      <c r="E7" t="s">
        <v>33</v>
      </c>
      <c r="F7" t="s">
        <v>32</v>
      </c>
      <c r="G7" t="s">
        <v>32</v>
      </c>
      <c r="H7" t="s">
        <v>33</v>
      </c>
      <c r="I7" t="s">
        <v>32</v>
      </c>
      <c r="J7" t="s">
        <v>33</v>
      </c>
      <c r="K7" t="s">
        <v>33</v>
      </c>
      <c r="L7" t="s">
        <v>32</v>
      </c>
      <c r="M7" t="s">
        <v>33</v>
      </c>
      <c r="N7" t="s">
        <v>32</v>
      </c>
      <c r="O7" t="s">
        <v>44</v>
      </c>
      <c r="P7" t="s">
        <v>32</v>
      </c>
      <c r="Q7" t="s">
        <v>33</v>
      </c>
      <c r="R7" t="s">
        <v>33</v>
      </c>
      <c r="S7" t="s">
        <v>33</v>
      </c>
      <c r="T7" t="s">
        <v>33</v>
      </c>
      <c r="U7">
        <v>40</v>
      </c>
      <c r="V7">
        <v>3.25</v>
      </c>
      <c r="W7" s="1">
        <v>35907</v>
      </c>
      <c r="X7" s="2">
        <f t="shared" ca="1" si="0"/>
        <v>8922</v>
      </c>
      <c r="Y7" s="2">
        <f t="shared" ca="1" si="1"/>
        <v>24.427104722792606</v>
      </c>
      <c r="Z7" s="3" t="str">
        <f t="shared" ca="1" si="2"/>
        <v>24 years 5 months 4 days</v>
      </c>
      <c r="AA7">
        <v>24</v>
      </c>
      <c r="AB7">
        <v>4</v>
      </c>
    </row>
    <row r="8" spans="1:28" ht="14" x14ac:dyDescent="0.15">
      <c r="A8" t="s">
        <v>52</v>
      </c>
      <c r="B8" t="s">
        <v>37</v>
      </c>
      <c r="C8" t="s">
        <v>53</v>
      </c>
      <c r="D8" t="s">
        <v>39</v>
      </c>
      <c r="E8" t="s">
        <v>32</v>
      </c>
      <c r="F8" t="s">
        <v>33</v>
      </c>
      <c r="G8" t="s">
        <v>33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34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>
        <v>0</v>
      </c>
      <c r="V8">
        <v>1.5</v>
      </c>
      <c r="W8" s="1">
        <v>26207</v>
      </c>
      <c r="X8" s="2">
        <f t="shared" ca="1" si="0"/>
        <v>18622</v>
      </c>
      <c r="Y8" s="2">
        <f t="shared" ca="1" si="1"/>
        <v>50.984257357973988</v>
      </c>
      <c r="Z8" s="3" t="str">
        <f t="shared" ca="1" si="2"/>
        <v>50 years 11 months 25 days</v>
      </c>
      <c r="AA8">
        <v>29</v>
      </c>
      <c r="AB8">
        <v>4.5</v>
      </c>
    </row>
    <row r="9" spans="1:28" ht="14" x14ac:dyDescent="0.15">
      <c r="A9" t="s">
        <v>54</v>
      </c>
      <c r="B9" t="s">
        <v>41</v>
      </c>
      <c r="C9" t="s">
        <v>55</v>
      </c>
      <c r="D9" t="s">
        <v>56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33</v>
      </c>
      <c r="K9" t="s">
        <v>32</v>
      </c>
      <c r="L9" t="s">
        <v>32</v>
      </c>
      <c r="M9" t="s">
        <v>33</v>
      </c>
      <c r="N9" t="s">
        <v>32</v>
      </c>
      <c r="O9" t="s">
        <v>44</v>
      </c>
      <c r="P9" t="s">
        <v>32</v>
      </c>
      <c r="Q9" t="s">
        <v>33</v>
      </c>
      <c r="R9" t="s">
        <v>33</v>
      </c>
      <c r="S9" t="s">
        <v>33</v>
      </c>
      <c r="T9" t="s">
        <v>33</v>
      </c>
      <c r="U9">
        <v>44</v>
      </c>
      <c r="V9">
        <v>2.75</v>
      </c>
      <c r="W9" s="1">
        <v>38814</v>
      </c>
      <c r="X9" s="2">
        <f t="shared" ca="1" si="0"/>
        <v>6015</v>
      </c>
      <c r="Y9" s="2">
        <f t="shared" ca="1" si="1"/>
        <v>16.468172484599588</v>
      </c>
      <c r="Z9" s="3" t="str">
        <f t="shared" ca="1" si="2"/>
        <v>16 years 5 months 19 days</v>
      </c>
      <c r="AA9">
        <v>1</v>
      </c>
      <c r="AB9">
        <v>5</v>
      </c>
    </row>
    <row r="10" spans="1:28" ht="14" x14ac:dyDescent="0.15">
      <c r="A10" t="s">
        <v>57</v>
      </c>
      <c r="B10" t="s">
        <v>58</v>
      </c>
      <c r="C10" t="s">
        <v>59</v>
      </c>
      <c r="D10" t="s">
        <v>60</v>
      </c>
      <c r="E10" t="s">
        <v>32</v>
      </c>
      <c r="F10" t="s">
        <v>32</v>
      </c>
      <c r="G10" t="s">
        <v>33</v>
      </c>
      <c r="H10" t="s">
        <v>33</v>
      </c>
      <c r="I10" t="s">
        <v>32</v>
      </c>
      <c r="J10" t="s">
        <v>33</v>
      </c>
      <c r="K10" t="s">
        <v>32</v>
      </c>
      <c r="L10" t="s">
        <v>32</v>
      </c>
      <c r="M10" t="s">
        <v>33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5</v>
      </c>
      <c r="W10" s="1">
        <v>42542</v>
      </c>
      <c r="X10" s="2">
        <f t="shared" ca="1" si="0"/>
        <v>2287</v>
      </c>
      <c r="Y10" s="2">
        <f t="shared" ca="1" si="1"/>
        <v>6.2614647501711156</v>
      </c>
      <c r="Z10" s="3" t="str">
        <f t="shared" ca="1" si="2"/>
        <v>6 years 3 months 5 days</v>
      </c>
      <c r="AA10">
        <v>27</v>
      </c>
      <c r="AB10">
        <v>4</v>
      </c>
    </row>
    <row r="11" spans="1:28" ht="14" x14ac:dyDescent="0.15">
      <c r="A11" t="s">
        <v>61</v>
      </c>
      <c r="B11" t="s">
        <v>58</v>
      </c>
      <c r="C11" t="s">
        <v>59</v>
      </c>
      <c r="D11" t="s">
        <v>62</v>
      </c>
      <c r="E11" t="s">
        <v>32</v>
      </c>
      <c r="F11" t="s">
        <v>32</v>
      </c>
      <c r="G11" t="s">
        <v>33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33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8</v>
      </c>
      <c r="W11" s="1">
        <v>39174</v>
      </c>
      <c r="X11" s="2">
        <f t="shared" ca="1" si="0"/>
        <v>5655</v>
      </c>
      <c r="Y11" s="2">
        <f t="shared" ca="1" si="1"/>
        <v>15.482546201232033</v>
      </c>
      <c r="Z11" s="3" t="str">
        <f t="shared" ca="1" si="2"/>
        <v>15 years 5 months 25 days</v>
      </c>
      <c r="AA11">
        <v>47</v>
      </c>
      <c r="AB11">
        <v>4</v>
      </c>
    </row>
    <row r="12" spans="1:28" ht="14" x14ac:dyDescent="0.15">
      <c r="A12" t="s">
        <v>63</v>
      </c>
      <c r="B12" t="s">
        <v>37</v>
      </c>
      <c r="C12" t="s">
        <v>64</v>
      </c>
      <c r="D12" t="s">
        <v>65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7.5</v>
      </c>
      <c r="W12" s="1">
        <v>26207</v>
      </c>
      <c r="X12" s="2">
        <f t="shared" ca="1" si="0"/>
        <v>18622</v>
      </c>
      <c r="Y12" s="2">
        <f t="shared" ca="1" si="1"/>
        <v>50.984257357973988</v>
      </c>
      <c r="Z12" s="3" t="str">
        <f t="shared" ca="1" si="2"/>
        <v>50 years 11 months 25 days</v>
      </c>
      <c r="AA12">
        <v>2</v>
      </c>
      <c r="AB12">
        <v>4.5</v>
      </c>
    </row>
    <row r="13" spans="1:28" ht="14" x14ac:dyDescent="0.15">
      <c r="A13" t="s">
        <v>66</v>
      </c>
      <c r="B13" t="s">
        <v>37</v>
      </c>
      <c r="C13" t="s">
        <v>53</v>
      </c>
      <c r="D13" t="s">
        <v>62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10.5</v>
      </c>
      <c r="W13" s="1">
        <v>26207</v>
      </c>
      <c r="X13" s="2">
        <f t="shared" ca="1" si="0"/>
        <v>18622</v>
      </c>
      <c r="Y13" s="2">
        <f t="shared" ca="1" si="1"/>
        <v>50.984257357973988</v>
      </c>
      <c r="Z13" s="3" t="str">
        <f t="shared" ca="1" si="2"/>
        <v>50 years 11 months 25 days</v>
      </c>
      <c r="AA13">
        <v>16</v>
      </c>
      <c r="AB13">
        <v>4</v>
      </c>
    </row>
    <row r="14" spans="1:28" ht="14" x14ac:dyDescent="0.15">
      <c r="A14" t="s">
        <v>67</v>
      </c>
      <c r="B14" t="s">
        <v>58</v>
      </c>
      <c r="C14" t="s">
        <v>68</v>
      </c>
      <c r="D14" t="s">
        <v>65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33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11</v>
      </c>
      <c r="W14" s="1">
        <v>37408</v>
      </c>
      <c r="X14" s="2">
        <f t="shared" ca="1" si="0"/>
        <v>7421</v>
      </c>
      <c r="Y14" s="2">
        <f t="shared" ca="1" si="1"/>
        <v>20.317590691307323</v>
      </c>
      <c r="Z14" s="3" t="str">
        <f t="shared" ca="1" si="2"/>
        <v>20 years 3 months 25 days</v>
      </c>
      <c r="AA14">
        <v>53</v>
      </c>
      <c r="AB14">
        <v>3</v>
      </c>
    </row>
    <row r="15" spans="1:28" ht="14" x14ac:dyDescent="0.15">
      <c r="A15" t="s">
        <v>69</v>
      </c>
      <c r="B15" t="s">
        <v>37</v>
      </c>
      <c r="C15" t="s">
        <v>70</v>
      </c>
      <c r="D15" t="s">
        <v>62</v>
      </c>
      <c r="E15" t="s">
        <v>32</v>
      </c>
      <c r="F15" t="s">
        <v>32</v>
      </c>
      <c r="G15" t="s">
        <v>33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>
        <v>0</v>
      </c>
      <c r="V15">
        <v>9</v>
      </c>
      <c r="W15" s="1">
        <v>26207</v>
      </c>
      <c r="X15" s="2">
        <f t="shared" ca="1" si="0"/>
        <v>18622</v>
      </c>
      <c r="Y15" s="2">
        <f t="shared" ca="1" si="1"/>
        <v>50.984257357973988</v>
      </c>
      <c r="Z15" s="3" t="str">
        <f t="shared" ca="1" si="2"/>
        <v>50 years 11 months 25 days</v>
      </c>
      <c r="AA15">
        <v>19</v>
      </c>
      <c r="AB15">
        <v>4</v>
      </c>
    </row>
    <row r="16" spans="1:28" ht="14" x14ac:dyDescent="0.15">
      <c r="A16" t="s">
        <v>71</v>
      </c>
      <c r="B16" t="s">
        <v>41</v>
      </c>
      <c r="C16" t="s">
        <v>55</v>
      </c>
      <c r="D16" t="s">
        <v>72</v>
      </c>
      <c r="E16" t="s">
        <v>33</v>
      </c>
      <c r="F16" t="s">
        <v>33</v>
      </c>
      <c r="G16" t="s">
        <v>32</v>
      </c>
      <c r="H16" t="s">
        <v>33</v>
      </c>
      <c r="I16" t="s">
        <v>32</v>
      </c>
      <c r="J16" t="s">
        <v>32</v>
      </c>
      <c r="K16" t="s">
        <v>32</v>
      </c>
      <c r="L16" t="s">
        <v>33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38</v>
      </c>
      <c r="V16">
        <v>3.5</v>
      </c>
      <c r="W16" s="1">
        <v>36206</v>
      </c>
      <c r="X16" s="2">
        <f t="shared" ca="1" si="0"/>
        <v>8623</v>
      </c>
      <c r="Y16" s="2">
        <f t="shared" ca="1" si="1"/>
        <v>23.60848733744011</v>
      </c>
      <c r="Z16" s="3" t="str">
        <f t="shared" ca="1" si="2"/>
        <v>23 years 7 months 10 days</v>
      </c>
      <c r="AA16">
        <v>21</v>
      </c>
      <c r="AB16">
        <v>4.5</v>
      </c>
    </row>
    <row r="17" spans="1:28" ht="14" x14ac:dyDescent="0.15">
      <c r="A17" t="s">
        <v>73</v>
      </c>
      <c r="B17" t="s">
        <v>41</v>
      </c>
      <c r="C17" t="s">
        <v>74</v>
      </c>
      <c r="D17" t="s">
        <v>62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33</v>
      </c>
      <c r="N17" t="s">
        <v>33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18.5</v>
      </c>
      <c r="W17" s="1">
        <v>35907</v>
      </c>
      <c r="X17" s="2">
        <f t="shared" ca="1" si="0"/>
        <v>8922</v>
      </c>
      <c r="Y17" s="2">
        <f t="shared" ca="1" si="1"/>
        <v>24.427104722792606</v>
      </c>
      <c r="Z17" s="3" t="str">
        <f t="shared" ca="1" si="2"/>
        <v>24 years 5 months 4 days</v>
      </c>
      <c r="AA17">
        <v>11</v>
      </c>
      <c r="AB17">
        <v>4.5</v>
      </c>
    </row>
    <row r="18" spans="1:28" ht="14" x14ac:dyDescent="0.15">
      <c r="A18" t="s">
        <v>75</v>
      </c>
      <c r="B18" t="s">
        <v>58</v>
      </c>
      <c r="C18" t="s">
        <v>68</v>
      </c>
      <c r="D18" t="s">
        <v>62</v>
      </c>
      <c r="E18" t="s">
        <v>32</v>
      </c>
      <c r="F18" t="s">
        <v>32</v>
      </c>
      <c r="G18" t="s">
        <v>33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34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>
        <v>0</v>
      </c>
      <c r="V18">
        <v>13.75</v>
      </c>
      <c r="W18" s="1">
        <v>30225</v>
      </c>
      <c r="X18" s="2">
        <f t="shared" ca="1" si="0"/>
        <v>14604</v>
      </c>
      <c r="Y18" s="2">
        <f t="shared" ca="1" si="1"/>
        <v>39.983572895277206</v>
      </c>
      <c r="Z18" s="3" t="str">
        <f t="shared" ca="1" si="2"/>
        <v>39 years 11 months 25 days</v>
      </c>
      <c r="AA18">
        <v>42</v>
      </c>
      <c r="AB18">
        <v>4</v>
      </c>
    </row>
    <row r="19" spans="1:28" ht="14" x14ac:dyDescent="0.15">
      <c r="A19" t="s">
        <v>76</v>
      </c>
      <c r="B19" t="s">
        <v>37</v>
      </c>
      <c r="C19" t="s">
        <v>53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33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0</v>
      </c>
      <c r="V19">
        <v>1.5</v>
      </c>
      <c r="W19" s="1">
        <v>26207</v>
      </c>
      <c r="X19" s="2">
        <f t="shared" ca="1" si="0"/>
        <v>18622</v>
      </c>
      <c r="Y19" s="2">
        <f t="shared" ca="1" si="1"/>
        <v>50.984257357973988</v>
      </c>
      <c r="Z19" s="3" t="str">
        <f t="shared" ca="1" si="2"/>
        <v>50 years 11 months 25 days</v>
      </c>
      <c r="AA19">
        <v>20</v>
      </c>
      <c r="AB19">
        <v>4</v>
      </c>
    </row>
    <row r="20" spans="1:28" ht="14" x14ac:dyDescent="0.15">
      <c r="A20" t="s">
        <v>77</v>
      </c>
      <c r="B20" t="s">
        <v>37</v>
      </c>
      <c r="C20" t="s">
        <v>78</v>
      </c>
      <c r="D20" t="s">
        <v>62</v>
      </c>
      <c r="E20" t="s">
        <v>32</v>
      </c>
      <c r="F20" t="s">
        <v>32</v>
      </c>
      <c r="G20" t="s">
        <v>33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34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>
        <v>0</v>
      </c>
      <c r="V20">
        <v>3</v>
      </c>
      <c r="W20" s="1">
        <v>26207</v>
      </c>
      <c r="X20" s="2">
        <f t="shared" ca="1" si="0"/>
        <v>18622</v>
      </c>
      <c r="Y20" s="2">
        <f t="shared" ca="1" si="1"/>
        <v>50.984257357973988</v>
      </c>
      <c r="Z20" s="3" t="str">
        <f t="shared" ca="1" si="2"/>
        <v>50 years 11 months 25 days</v>
      </c>
      <c r="AA20" t="s">
        <v>35</v>
      </c>
      <c r="AB20">
        <v>4.5</v>
      </c>
    </row>
    <row r="21" spans="1:28" ht="14" x14ac:dyDescent="0.15">
      <c r="A21" t="s">
        <v>79</v>
      </c>
      <c r="B21" t="s">
        <v>58</v>
      </c>
      <c r="C21" t="s">
        <v>68</v>
      </c>
      <c r="D21" t="s">
        <v>80</v>
      </c>
      <c r="E21" t="s">
        <v>33</v>
      </c>
      <c r="F21" t="s">
        <v>33</v>
      </c>
      <c r="G21" t="s">
        <v>32</v>
      </c>
      <c r="H21" t="s">
        <v>32</v>
      </c>
      <c r="I21" t="s">
        <v>32</v>
      </c>
      <c r="J21" t="s">
        <v>33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40</v>
      </c>
      <c r="V21">
        <v>5.75</v>
      </c>
      <c r="W21" s="1">
        <v>37895</v>
      </c>
      <c r="X21" s="2">
        <f t="shared" ca="1" si="0"/>
        <v>6934</v>
      </c>
      <c r="Y21" s="2">
        <f t="shared" ca="1" si="1"/>
        <v>18.984257357973991</v>
      </c>
      <c r="Z21" s="3" t="str">
        <f t="shared" ca="1" si="2"/>
        <v>18 years 11 months 25 days</v>
      </c>
      <c r="AA21">
        <v>33</v>
      </c>
      <c r="AB21">
        <v>3.5</v>
      </c>
    </row>
    <row r="22" spans="1:28" ht="14" x14ac:dyDescent="0.15">
      <c r="A22" t="s">
        <v>81</v>
      </c>
      <c r="B22" t="s">
        <v>41</v>
      </c>
      <c r="C22" t="s">
        <v>42</v>
      </c>
      <c r="D22" t="s">
        <v>62</v>
      </c>
      <c r="E22" t="s">
        <v>32</v>
      </c>
      <c r="F22" t="s">
        <v>32</v>
      </c>
      <c r="G22" t="s">
        <v>33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34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>
        <v>0</v>
      </c>
      <c r="V22">
        <v>5</v>
      </c>
      <c r="W22" s="1">
        <v>42882</v>
      </c>
      <c r="X22" s="2">
        <f t="shared" ca="1" si="0"/>
        <v>1947</v>
      </c>
      <c r="Y22" s="2">
        <f t="shared" ca="1" si="1"/>
        <v>5.330595482546201</v>
      </c>
      <c r="Z22" s="3" t="str">
        <f t="shared" ca="1" si="2"/>
        <v>5 years 3 months 30 days</v>
      </c>
      <c r="AA22">
        <v>25</v>
      </c>
      <c r="AB22">
        <v>4</v>
      </c>
    </row>
    <row r="23" spans="1:28" ht="14" x14ac:dyDescent="0.15">
      <c r="A23" t="s">
        <v>82</v>
      </c>
      <c r="B23" t="s">
        <v>37</v>
      </c>
      <c r="C23" t="s">
        <v>53</v>
      </c>
      <c r="D23" t="s">
        <v>83</v>
      </c>
      <c r="E23" t="s">
        <v>32</v>
      </c>
      <c r="F23" t="s">
        <v>32</v>
      </c>
      <c r="G23" t="s">
        <v>33</v>
      </c>
      <c r="H23" t="s">
        <v>33</v>
      </c>
      <c r="I23" t="s">
        <v>32</v>
      </c>
      <c r="J23" t="s">
        <v>32</v>
      </c>
      <c r="K23" t="s">
        <v>32</v>
      </c>
      <c r="L23" t="s">
        <v>32</v>
      </c>
      <c r="M23" t="s">
        <v>33</v>
      </c>
      <c r="N23" t="s">
        <v>33</v>
      </c>
      <c r="O23" t="s">
        <v>34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>
        <v>0</v>
      </c>
      <c r="V23">
        <v>2.75</v>
      </c>
      <c r="W23" s="1">
        <v>26207</v>
      </c>
      <c r="X23" s="2">
        <f t="shared" ca="1" si="0"/>
        <v>18622</v>
      </c>
      <c r="Y23" s="2">
        <f t="shared" ca="1" si="1"/>
        <v>50.984257357973988</v>
      </c>
      <c r="Z23" s="3" t="str">
        <f t="shared" ca="1" si="2"/>
        <v>50 years 11 months 25 days</v>
      </c>
      <c r="AA23">
        <v>18</v>
      </c>
      <c r="AB23">
        <v>4</v>
      </c>
    </row>
    <row r="24" spans="1:28" ht="14" x14ac:dyDescent="0.15">
      <c r="A24" t="s">
        <v>84</v>
      </c>
      <c r="B24" t="s">
        <v>37</v>
      </c>
      <c r="C24" t="s">
        <v>70</v>
      </c>
      <c r="D24" t="s">
        <v>60</v>
      </c>
      <c r="E24" t="s">
        <v>32</v>
      </c>
      <c r="F24" t="s">
        <v>32</v>
      </c>
      <c r="G24" t="s">
        <v>33</v>
      </c>
      <c r="H24" t="s">
        <v>33</v>
      </c>
      <c r="I24" t="s">
        <v>32</v>
      </c>
      <c r="J24" t="s">
        <v>33</v>
      </c>
      <c r="K24" t="s">
        <v>32</v>
      </c>
      <c r="L24" t="s">
        <v>32</v>
      </c>
      <c r="M24" t="s">
        <v>33</v>
      </c>
      <c r="N24" t="s">
        <v>33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8.5</v>
      </c>
      <c r="W24" s="1">
        <v>27015</v>
      </c>
      <c r="X24" s="2">
        <f t="shared" ca="1" si="0"/>
        <v>17814</v>
      </c>
      <c r="Y24" s="2">
        <f t="shared" ca="1" si="1"/>
        <v>48.772073921971256</v>
      </c>
      <c r="Z24" s="3" t="str">
        <f t="shared" ca="1" si="2"/>
        <v>48 years 9 months 8 days</v>
      </c>
      <c r="AA24">
        <v>12</v>
      </c>
      <c r="AB24">
        <v>4.5</v>
      </c>
    </row>
    <row r="25" spans="1:28" ht="14" x14ac:dyDescent="0.15">
      <c r="A25" t="s">
        <v>85</v>
      </c>
      <c r="B25" t="s">
        <v>41</v>
      </c>
      <c r="C25" t="s">
        <v>50</v>
      </c>
      <c r="D25" t="s">
        <v>86</v>
      </c>
      <c r="E25" t="s">
        <v>33</v>
      </c>
      <c r="F25" t="s">
        <v>33</v>
      </c>
      <c r="G25" t="s">
        <v>32</v>
      </c>
      <c r="H25" t="s">
        <v>33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32</v>
      </c>
      <c r="O25" t="s">
        <v>44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>
        <v>48</v>
      </c>
      <c r="V25">
        <v>1.25</v>
      </c>
      <c r="W25" s="1">
        <v>37364</v>
      </c>
      <c r="X25" s="2">
        <f t="shared" ca="1" si="0"/>
        <v>7465</v>
      </c>
      <c r="Y25" s="2">
        <f t="shared" ca="1" si="1"/>
        <v>20.438056125941138</v>
      </c>
      <c r="Z25" s="3" t="str">
        <f t="shared" ca="1" si="2"/>
        <v>20 years 5 months 8 days</v>
      </c>
      <c r="AA25">
        <v>41</v>
      </c>
      <c r="AB25">
        <v>4</v>
      </c>
    </row>
    <row r="26" spans="1:28" ht="14" x14ac:dyDescent="0.15">
      <c r="A26" t="s">
        <v>87</v>
      </c>
      <c r="B26" t="s">
        <v>37</v>
      </c>
      <c r="C26" t="s">
        <v>53</v>
      </c>
      <c r="D26" t="s">
        <v>88</v>
      </c>
      <c r="E26" t="s">
        <v>32</v>
      </c>
      <c r="F26" t="s">
        <v>33</v>
      </c>
      <c r="G26" t="s">
        <v>33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33</v>
      </c>
      <c r="O26" t="s">
        <v>34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>
        <v>0</v>
      </c>
      <c r="V26">
        <v>2</v>
      </c>
      <c r="W26" s="1">
        <v>26207</v>
      </c>
      <c r="X26" s="2">
        <f t="shared" ca="1" si="0"/>
        <v>18622</v>
      </c>
      <c r="Y26" s="2">
        <f t="shared" ca="1" si="1"/>
        <v>50.984257357973988</v>
      </c>
      <c r="Z26" s="3" t="str">
        <f t="shared" ca="1" si="2"/>
        <v>50 years 11 months 25 days</v>
      </c>
      <c r="AA26">
        <v>51</v>
      </c>
      <c r="AB26">
        <v>4.5</v>
      </c>
    </row>
    <row r="27" spans="1:28" ht="14" x14ac:dyDescent="0.15">
      <c r="A27" t="s">
        <v>89</v>
      </c>
      <c r="B27" t="s">
        <v>29</v>
      </c>
      <c r="C27" t="s">
        <v>90</v>
      </c>
      <c r="D27" t="s">
        <v>91</v>
      </c>
      <c r="E27" t="s">
        <v>33</v>
      </c>
      <c r="F27" t="s">
        <v>32</v>
      </c>
      <c r="G27" t="s">
        <v>32</v>
      </c>
      <c r="H27" t="s">
        <v>32</v>
      </c>
      <c r="I27" t="s">
        <v>33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44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>
        <v>48</v>
      </c>
      <c r="V27">
        <v>1.25</v>
      </c>
      <c r="W27" s="1">
        <v>36370</v>
      </c>
      <c r="X27" s="2">
        <f t="shared" ca="1" si="0"/>
        <v>8459</v>
      </c>
      <c r="Y27" s="2">
        <f t="shared" ca="1" si="1"/>
        <v>23.159479808350444</v>
      </c>
      <c r="Z27" s="3" t="str">
        <f t="shared" ca="1" si="2"/>
        <v>23 years 1 months 27 days</v>
      </c>
      <c r="AA27">
        <v>13</v>
      </c>
      <c r="AB27">
        <v>5</v>
      </c>
    </row>
    <row r="28" spans="1:28" ht="14" x14ac:dyDescent="0.15">
      <c r="A28" t="s">
        <v>92</v>
      </c>
      <c r="B28" t="s">
        <v>37</v>
      </c>
      <c r="C28" t="s">
        <v>53</v>
      </c>
      <c r="D28" t="s">
        <v>93</v>
      </c>
      <c r="E28" t="s">
        <v>33</v>
      </c>
      <c r="F28" t="s">
        <v>32</v>
      </c>
      <c r="G28" t="s">
        <v>32</v>
      </c>
      <c r="H28" t="s">
        <v>33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32</v>
      </c>
      <c r="O28" t="s">
        <v>44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>
        <v>38</v>
      </c>
      <c r="V28">
        <v>2.5</v>
      </c>
      <c r="W28" s="1">
        <v>41787</v>
      </c>
      <c r="X28" s="2">
        <f t="shared" ca="1" si="0"/>
        <v>3042</v>
      </c>
      <c r="Y28" s="2">
        <f t="shared" ca="1" si="1"/>
        <v>8.3285420944558517</v>
      </c>
      <c r="Z28" s="3" t="str">
        <f t="shared" ca="1" si="2"/>
        <v>8 years 3 months 29 days</v>
      </c>
      <c r="AA28">
        <v>10</v>
      </c>
      <c r="AB28">
        <v>4.5</v>
      </c>
    </row>
    <row r="29" spans="1:28" ht="14" x14ac:dyDescent="0.15">
      <c r="A29" t="s">
        <v>94</v>
      </c>
      <c r="B29" t="s">
        <v>29</v>
      </c>
      <c r="C29" t="s">
        <v>30</v>
      </c>
      <c r="D29" t="s">
        <v>93</v>
      </c>
      <c r="E29" t="s">
        <v>33</v>
      </c>
      <c r="F29" t="s">
        <v>32</v>
      </c>
      <c r="G29" t="s">
        <v>32</v>
      </c>
      <c r="H29" t="s">
        <v>33</v>
      </c>
      <c r="I29" t="s">
        <v>32</v>
      </c>
      <c r="J29" t="s">
        <v>32</v>
      </c>
      <c r="K29" t="s">
        <v>32</v>
      </c>
      <c r="L29" t="s">
        <v>32</v>
      </c>
      <c r="M29" t="s">
        <v>33</v>
      </c>
      <c r="N29" t="s">
        <v>32</v>
      </c>
      <c r="O29" t="s">
        <v>44</v>
      </c>
      <c r="P29" t="s">
        <v>32</v>
      </c>
      <c r="Q29" t="s">
        <v>33</v>
      </c>
      <c r="R29" t="s">
        <v>33</v>
      </c>
      <c r="S29" t="s">
        <v>33</v>
      </c>
      <c r="T29" t="s">
        <v>33</v>
      </c>
      <c r="U29">
        <v>38</v>
      </c>
      <c r="V29">
        <v>2</v>
      </c>
      <c r="W29" s="1">
        <v>43281</v>
      </c>
      <c r="X29" s="2">
        <f t="shared" ca="1" si="0"/>
        <v>1548</v>
      </c>
      <c r="Y29" s="2">
        <f t="shared" ca="1" si="1"/>
        <v>4.2381930184804926</v>
      </c>
      <c r="Z29" s="3" t="str">
        <f t="shared" ca="1" si="2"/>
        <v>4 years 2 months 27 days</v>
      </c>
      <c r="AA29">
        <v>14</v>
      </c>
      <c r="AB29" t="s">
        <v>35</v>
      </c>
    </row>
    <row r="30" spans="1:28" ht="14" x14ac:dyDescent="0.15">
      <c r="A30" t="s">
        <v>95</v>
      </c>
      <c r="B30" t="s">
        <v>58</v>
      </c>
      <c r="C30" t="s">
        <v>68</v>
      </c>
      <c r="D30" t="s">
        <v>83</v>
      </c>
      <c r="E30" t="s">
        <v>32</v>
      </c>
      <c r="F30" t="s">
        <v>32</v>
      </c>
      <c r="G30" t="s">
        <v>33</v>
      </c>
      <c r="H30" t="s">
        <v>33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32</v>
      </c>
      <c r="O30" t="s">
        <v>44</v>
      </c>
      <c r="P30" t="s">
        <v>32</v>
      </c>
      <c r="Q30" t="s">
        <v>33</v>
      </c>
      <c r="R30" t="s">
        <v>33</v>
      </c>
      <c r="S30" t="s">
        <v>33</v>
      </c>
      <c r="T30" t="s">
        <v>33</v>
      </c>
      <c r="U30">
        <v>40</v>
      </c>
      <c r="V30">
        <v>5</v>
      </c>
      <c r="W30" s="1">
        <v>38477</v>
      </c>
      <c r="X30" s="2">
        <f t="shared" ca="1" si="0"/>
        <v>6352</v>
      </c>
      <c r="Y30" s="2">
        <f t="shared" ca="1" si="1"/>
        <v>17.390828199863108</v>
      </c>
      <c r="Z30" s="3" t="str">
        <f t="shared" ca="1" si="2"/>
        <v>17 years 4 months 22 days</v>
      </c>
      <c r="AA30">
        <v>4</v>
      </c>
      <c r="AB30">
        <v>4.5</v>
      </c>
    </row>
    <row r="31" spans="1:28" ht="14" x14ac:dyDescent="0.15">
      <c r="A31" t="s">
        <v>96</v>
      </c>
      <c r="B31" t="s">
        <v>37</v>
      </c>
      <c r="C31" t="s">
        <v>38</v>
      </c>
      <c r="D31" t="s">
        <v>56</v>
      </c>
      <c r="E31" t="s">
        <v>33</v>
      </c>
      <c r="F31" t="s">
        <v>32</v>
      </c>
      <c r="G31" t="s">
        <v>32</v>
      </c>
      <c r="H31" t="s">
        <v>32</v>
      </c>
      <c r="I31" t="s">
        <v>33</v>
      </c>
      <c r="J31" t="s">
        <v>33</v>
      </c>
      <c r="K31" t="s">
        <v>32</v>
      </c>
      <c r="L31" t="s">
        <v>32</v>
      </c>
      <c r="M31" t="s">
        <v>33</v>
      </c>
      <c r="N31" t="s">
        <v>33</v>
      </c>
      <c r="O31" t="s">
        <v>44</v>
      </c>
      <c r="P31" t="s">
        <v>32</v>
      </c>
      <c r="Q31" t="s">
        <v>33</v>
      </c>
      <c r="R31" t="s">
        <v>33</v>
      </c>
      <c r="S31" t="s">
        <v>33</v>
      </c>
      <c r="T31" t="s">
        <v>33</v>
      </c>
      <c r="U31">
        <v>44</v>
      </c>
      <c r="V31">
        <v>2.5</v>
      </c>
      <c r="W31" s="1">
        <v>27409</v>
      </c>
      <c r="X31" s="2">
        <f t="shared" ca="1" si="0"/>
        <v>17420</v>
      </c>
      <c r="Y31" s="2">
        <f t="shared" ca="1" si="1"/>
        <v>47.693360711841201</v>
      </c>
      <c r="Z31" s="3" t="str">
        <f t="shared" ca="1" si="2"/>
        <v>47 years 8 months 10 days</v>
      </c>
      <c r="AA31">
        <v>5</v>
      </c>
      <c r="AB31">
        <v>4.5</v>
      </c>
    </row>
    <row r="32" spans="1:28" ht="14" x14ac:dyDescent="0.15">
      <c r="A32" t="s">
        <v>97</v>
      </c>
      <c r="B32" t="s">
        <v>58</v>
      </c>
      <c r="C32" t="s">
        <v>68</v>
      </c>
      <c r="D32" t="s">
        <v>65</v>
      </c>
      <c r="E32" t="s">
        <v>32</v>
      </c>
      <c r="F32" t="s">
        <v>32</v>
      </c>
      <c r="G32" t="s">
        <v>33</v>
      </c>
      <c r="H32" t="s">
        <v>32</v>
      </c>
      <c r="I32" t="s">
        <v>32</v>
      </c>
      <c r="J32" t="s">
        <v>33</v>
      </c>
      <c r="K32" t="s">
        <v>32</v>
      </c>
      <c r="L32" t="s">
        <v>32</v>
      </c>
      <c r="M32" t="s">
        <v>32</v>
      </c>
      <c r="N32" t="s">
        <v>32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15</v>
      </c>
      <c r="W32" s="1">
        <v>30225</v>
      </c>
      <c r="X32" s="2">
        <f t="shared" ca="1" si="0"/>
        <v>14604</v>
      </c>
      <c r="Y32" s="2">
        <f t="shared" ca="1" si="1"/>
        <v>39.983572895277206</v>
      </c>
      <c r="Z32" s="3" t="str">
        <f t="shared" ca="1" si="2"/>
        <v>39 years 11 months 25 days</v>
      </c>
      <c r="AA32">
        <v>22</v>
      </c>
      <c r="AB32">
        <v>4.5</v>
      </c>
    </row>
    <row r="33" spans="1:28" ht="14" x14ac:dyDescent="0.15">
      <c r="A33" t="s">
        <v>98</v>
      </c>
      <c r="B33" t="s">
        <v>37</v>
      </c>
      <c r="C33" t="s">
        <v>46</v>
      </c>
      <c r="D33" t="s">
        <v>99</v>
      </c>
      <c r="E33" t="s">
        <v>33</v>
      </c>
      <c r="F33" t="s">
        <v>32</v>
      </c>
      <c r="G33" t="s">
        <v>32</v>
      </c>
      <c r="H33" t="s">
        <v>32</v>
      </c>
      <c r="I33" t="s">
        <v>33</v>
      </c>
      <c r="J33" t="s">
        <v>32</v>
      </c>
      <c r="K33" t="s">
        <v>32</v>
      </c>
      <c r="L33" t="s">
        <v>33</v>
      </c>
      <c r="M33" t="s">
        <v>33</v>
      </c>
      <c r="N33" t="s">
        <v>32</v>
      </c>
      <c r="O33" t="s">
        <v>44</v>
      </c>
      <c r="P33" t="s">
        <v>32</v>
      </c>
      <c r="Q33" t="s">
        <v>33</v>
      </c>
      <c r="R33" t="s">
        <v>33</v>
      </c>
      <c r="S33" t="s">
        <v>33</v>
      </c>
      <c r="T33" t="s">
        <v>33</v>
      </c>
      <c r="U33">
        <v>40</v>
      </c>
      <c r="V33">
        <v>11</v>
      </c>
      <c r="W33" s="1">
        <v>33802</v>
      </c>
      <c r="X33" s="2">
        <f t="shared" ca="1" si="0"/>
        <v>11027</v>
      </c>
      <c r="Y33" s="2">
        <f t="shared" ca="1" si="1"/>
        <v>30.190280629705683</v>
      </c>
      <c r="Z33" s="3" t="str">
        <f t="shared" ca="1" si="2"/>
        <v>30 years 2 months 10 days</v>
      </c>
      <c r="AA33">
        <v>7</v>
      </c>
      <c r="AB33">
        <v>4.5</v>
      </c>
    </row>
    <row r="34" spans="1:28" ht="14" x14ac:dyDescent="0.15">
      <c r="A34" t="s">
        <v>100</v>
      </c>
      <c r="B34" t="s">
        <v>29</v>
      </c>
      <c r="C34" t="s">
        <v>101</v>
      </c>
      <c r="D34" t="s">
        <v>102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32</v>
      </c>
      <c r="O34" t="s">
        <v>44</v>
      </c>
      <c r="P34" t="s">
        <v>32</v>
      </c>
      <c r="Q34" t="s">
        <v>33</v>
      </c>
      <c r="R34" t="s">
        <v>33</v>
      </c>
      <c r="S34" t="s">
        <v>33</v>
      </c>
      <c r="T34" t="s">
        <v>33</v>
      </c>
      <c r="U34">
        <v>40</v>
      </c>
      <c r="V34">
        <v>5</v>
      </c>
      <c r="W34" s="1">
        <v>32857</v>
      </c>
      <c r="X34" s="2">
        <f t="shared" ca="1" si="0"/>
        <v>11972</v>
      </c>
      <c r="Y34" s="2">
        <f t="shared" ca="1" si="1"/>
        <v>32.777549623545518</v>
      </c>
      <c r="Z34" s="3" t="str">
        <f t="shared" ca="1" si="2"/>
        <v>32 years 9 months 10 days</v>
      </c>
      <c r="AA34">
        <v>15</v>
      </c>
      <c r="AB34">
        <v>4.5</v>
      </c>
    </row>
    <row r="35" spans="1:28" ht="14" x14ac:dyDescent="0.15">
      <c r="A35" t="s">
        <v>103</v>
      </c>
      <c r="B35" t="s">
        <v>58</v>
      </c>
      <c r="C35" t="s">
        <v>68</v>
      </c>
      <c r="D35" t="s">
        <v>93</v>
      </c>
      <c r="E35" t="s">
        <v>33</v>
      </c>
      <c r="F35" t="s">
        <v>32</v>
      </c>
      <c r="G35" t="s">
        <v>32</v>
      </c>
      <c r="H35" t="s">
        <v>33</v>
      </c>
      <c r="I35" t="s">
        <v>32</v>
      </c>
      <c r="J35" t="s">
        <v>32</v>
      </c>
      <c r="K35" t="s">
        <v>32</v>
      </c>
      <c r="L35" t="s">
        <v>32</v>
      </c>
      <c r="M35" t="s">
        <v>33</v>
      </c>
      <c r="N35" t="s">
        <v>32</v>
      </c>
      <c r="O35" t="s">
        <v>44</v>
      </c>
      <c r="P35" t="s">
        <v>32</v>
      </c>
      <c r="Q35" t="s">
        <v>33</v>
      </c>
      <c r="R35" t="s">
        <v>33</v>
      </c>
      <c r="S35" t="s">
        <v>33</v>
      </c>
      <c r="T35" t="s">
        <v>33</v>
      </c>
      <c r="U35">
        <v>40</v>
      </c>
      <c r="V35">
        <v>4</v>
      </c>
      <c r="W35" s="1">
        <v>36235</v>
      </c>
      <c r="X35" s="2">
        <f t="shared" ca="1" si="0"/>
        <v>8594</v>
      </c>
      <c r="Y35" s="2">
        <f t="shared" ca="1" si="1"/>
        <v>23.529089664613277</v>
      </c>
      <c r="Z35" s="3" t="str">
        <f t="shared" ca="1" si="2"/>
        <v>23 years 6 months 12 days</v>
      </c>
      <c r="AA35">
        <v>23</v>
      </c>
      <c r="AB35">
        <v>4.5</v>
      </c>
    </row>
    <row r="36" spans="1:28" ht="14" x14ac:dyDescent="0.15">
      <c r="A36" t="s">
        <v>104</v>
      </c>
      <c r="B36" t="s">
        <v>37</v>
      </c>
      <c r="C36" t="s">
        <v>53</v>
      </c>
      <c r="D36" t="s">
        <v>102</v>
      </c>
      <c r="E36" t="s">
        <v>32</v>
      </c>
      <c r="F36" t="s">
        <v>32</v>
      </c>
      <c r="G36" t="s">
        <v>32</v>
      </c>
      <c r="H36" t="s">
        <v>33</v>
      </c>
      <c r="I36" t="s">
        <v>32</v>
      </c>
      <c r="J36" t="s">
        <v>32</v>
      </c>
      <c r="K36" t="s">
        <v>32</v>
      </c>
      <c r="L36" t="s">
        <v>32</v>
      </c>
      <c r="M36" t="s">
        <v>33</v>
      </c>
      <c r="N36" t="s">
        <v>32</v>
      </c>
      <c r="O36" t="s">
        <v>105</v>
      </c>
      <c r="P36" t="s">
        <v>33</v>
      </c>
      <c r="Q36" t="s">
        <v>33</v>
      </c>
      <c r="R36" t="s">
        <v>32</v>
      </c>
      <c r="S36" t="s">
        <v>32</v>
      </c>
      <c r="T36" t="s">
        <v>32</v>
      </c>
      <c r="U36">
        <v>35</v>
      </c>
      <c r="V36">
        <v>1</v>
      </c>
      <c r="W36" s="1">
        <v>35339</v>
      </c>
      <c r="X36" s="2">
        <f t="shared" ca="1" si="0"/>
        <v>9490</v>
      </c>
      <c r="Y36" s="2">
        <f t="shared" ca="1" si="1"/>
        <v>25.982203969883642</v>
      </c>
      <c r="Z36" s="3" t="str">
        <f t="shared" ca="1" si="2"/>
        <v>25 years 11 months 24 days</v>
      </c>
      <c r="AA36">
        <v>36</v>
      </c>
      <c r="AB36">
        <v>3.5</v>
      </c>
    </row>
    <row r="37" spans="1:28" ht="14" x14ac:dyDescent="0.15">
      <c r="A37" t="s">
        <v>106</v>
      </c>
      <c r="B37" t="s">
        <v>37</v>
      </c>
      <c r="C37" t="s">
        <v>70</v>
      </c>
      <c r="D37" t="s">
        <v>88</v>
      </c>
      <c r="E37" t="s">
        <v>32</v>
      </c>
      <c r="F37" t="s">
        <v>33</v>
      </c>
      <c r="G37" t="s">
        <v>33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34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>
        <v>0</v>
      </c>
      <c r="V37">
        <v>1.5</v>
      </c>
      <c r="W37" s="1">
        <v>37034</v>
      </c>
      <c r="X37" s="2">
        <f t="shared" ca="1" si="0"/>
        <v>7795</v>
      </c>
      <c r="Y37" s="2">
        <f t="shared" ca="1" si="1"/>
        <v>21.341546885694729</v>
      </c>
      <c r="Z37" s="3" t="str">
        <f t="shared" ca="1" si="2"/>
        <v>21 years 4 months 4 days</v>
      </c>
      <c r="AA37">
        <v>44</v>
      </c>
      <c r="AB37">
        <v>4</v>
      </c>
    </row>
    <row r="38" spans="1:28" ht="14" x14ac:dyDescent="0.15">
      <c r="A38" t="s">
        <v>107</v>
      </c>
      <c r="B38" t="s">
        <v>37</v>
      </c>
      <c r="C38" t="s">
        <v>53</v>
      </c>
      <c r="D38" t="s">
        <v>62</v>
      </c>
      <c r="E38" t="s">
        <v>32</v>
      </c>
      <c r="F38" t="s">
        <v>32</v>
      </c>
      <c r="G38" t="s">
        <v>33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33</v>
      </c>
      <c r="N38" t="s">
        <v>32</v>
      </c>
      <c r="O38" t="s">
        <v>34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>
        <v>0</v>
      </c>
      <c r="V38">
        <v>3.25</v>
      </c>
      <c r="W38" s="1">
        <v>36316</v>
      </c>
      <c r="X38" s="2">
        <f t="shared" ca="1" si="0"/>
        <v>8513</v>
      </c>
      <c r="Y38" s="2">
        <f t="shared" ca="1" si="1"/>
        <v>23.307323750855577</v>
      </c>
      <c r="Z38" s="3" t="str">
        <f t="shared" ca="1" si="2"/>
        <v>23 years 3 months 22 days</v>
      </c>
      <c r="AA38">
        <v>28</v>
      </c>
      <c r="AB38">
        <v>4</v>
      </c>
    </row>
    <row r="39" spans="1:28" ht="14" x14ac:dyDescent="0.15">
      <c r="A39" t="s">
        <v>108</v>
      </c>
      <c r="B39" t="s">
        <v>29</v>
      </c>
      <c r="C39" t="s">
        <v>90</v>
      </c>
      <c r="D39" t="s">
        <v>109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33</v>
      </c>
      <c r="K39" t="s">
        <v>33</v>
      </c>
      <c r="L39" t="s">
        <v>32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5</v>
      </c>
      <c r="W39" s="1">
        <v>34537</v>
      </c>
      <c r="X39" s="2">
        <f t="shared" ca="1" si="0"/>
        <v>10292</v>
      </c>
      <c r="Y39" s="2">
        <f t="shared" ca="1" si="1"/>
        <v>28.177960301163587</v>
      </c>
      <c r="Z39" s="3" t="str">
        <f t="shared" ca="1" si="2"/>
        <v>28 years 2 months 5 days</v>
      </c>
      <c r="AA39">
        <v>3</v>
      </c>
      <c r="AB39">
        <v>5</v>
      </c>
    </row>
    <row r="40" spans="1:28" ht="14" x14ac:dyDescent="0.15">
      <c r="A40" t="s">
        <v>110</v>
      </c>
      <c r="B40" t="s">
        <v>37</v>
      </c>
      <c r="C40" t="s">
        <v>38</v>
      </c>
      <c r="D40" t="s">
        <v>62</v>
      </c>
      <c r="E40" t="s">
        <v>32</v>
      </c>
      <c r="F40" t="s">
        <v>32</v>
      </c>
      <c r="G40" t="s">
        <v>33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34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v>32</v>
      </c>
      <c r="V40">
        <v>4.75</v>
      </c>
      <c r="W40" s="1">
        <v>26207</v>
      </c>
      <c r="X40" s="2">
        <f t="shared" ca="1" si="0"/>
        <v>18622</v>
      </c>
      <c r="Y40" s="2">
        <f t="shared" ca="1" si="1"/>
        <v>50.984257357973988</v>
      </c>
      <c r="Z40" s="3" t="str">
        <f t="shared" ca="1" si="2"/>
        <v>50 years 11 months 25 days</v>
      </c>
      <c r="AA40">
        <v>38</v>
      </c>
      <c r="AB40">
        <v>3.5</v>
      </c>
    </row>
    <row r="41" spans="1:28" ht="14" x14ac:dyDescent="0.15">
      <c r="A41" t="s">
        <v>111</v>
      </c>
      <c r="B41" t="s">
        <v>37</v>
      </c>
      <c r="C41" t="s">
        <v>38</v>
      </c>
      <c r="D41" t="s">
        <v>62</v>
      </c>
      <c r="E41" t="s">
        <v>32</v>
      </c>
      <c r="F41" t="s">
        <v>32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10</v>
      </c>
      <c r="W41" s="1">
        <v>27576</v>
      </c>
      <c r="X41" s="2">
        <f t="shared" ca="1" si="0"/>
        <v>17253</v>
      </c>
      <c r="Y41" s="2">
        <f t="shared" ca="1" si="1"/>
        <v>47.236139630390142</v>
      </c>
      <c r="Z41" s="3" t="str">
        <f t="shared" ca="1" si="2"/>
        <v>47 years 2 months 27 days</v>
      </c>
      <c r="AA41">
        <v>30</v>
      </c>
      <c r="AB41">
        <v>4</v>
      </c>
    </row>
    <row r="42" spans="1:28" ht="14" x14ac:dyDescent="0.15">
      <c r="A42" t="s">
        <v>112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8</v>
      </c>
      <c r="W42" s="1">
        <v>39599</v>
      </c>
      <c r="X42" s="2">
        <f t="shared" ca="1" si="0"/>
        <v>5230</v>
      </c>
      <c r="Y42" s="2">
        <f t="shared" ca="1" si="1"/>
        <v>14.318959616700889</v>
      </c>
      <c r="Z42" s="3" t="str">
        <f t="shared" ca="1" si="2"/>
        <v>14 years 3 months 26 days</v>
      </c>
      <c r="AA42">
        <v>6</v>
      </c>
      <c r="AB42">
        <v>4.5</v>
      </c>
    </row>
    <row r="43" spans="1:28" ht="14" x14ac:dyDescent="0.15">
      <c r="A43" t="s">
        <v>113</v>
      </c>
      <c r="B43" t="s">
        <v>41</v>
      </c>
      <c r="C43" t="s">
        <v>50</v>
      </c>
      <c r="D43" t="s">
        <v>88</v>
      </c>
      <c r="E43" t="s">
        <v>32</v>
      </c>
      <c r="F43" t="s">
        <v>33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0</v>
      </c>
      <c r="V43">
        <v>1.5</v>
      </c>
      <c r="W43" s="1">
        <v>37346</v>
      </c>
      <c r="X43" s="2">
        <f t="shared" ca="1" si="0"/>
        <v>7483</v>
      </c>
      <c r="Y43" s="2">
        <f t="shared" ca="1" si="1"/>
        <v>20.487337440109513</v>
      </c>
      <c r="Z43" s="3" t="str">
        <f t="shared" ca="1" si="2"/>
        <v>20 years 5 months 26 days</v>
      </c>
      <c r="AA43">
        <v>45</v>
      </c>
      <c r="AB43">
        <v>4</v>
      </c>
    </row>
    <row r="44" spans="1:28" ht="14" x14ac:dyDescent="0.15">
      <c r="A44" t="s">
        <v>114</v>
      </c>
      <c r="B44" t="s">
        <v>37</v>
      </c>
      <c r="C44" t="s">
        <v>53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33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6.25</v>
      </c>
      <c r="W44" s="1">
        <v>41249</v>
      </c>
      <c r="X44" s="2">
        <f t="shared" ca="1" si="0"/>
        <v>3580</v>
      </c>
      <c r="Y44" s="2">
        <f t="shared" ca="1" si="1"/>
        <v>9.801505817932922</v>
      </c>
      <c r="Z44" s="3" t="str">
        <f t="shared" ca="1" si="2"/>
        <v>9 years 9 months 19 days</v>
      </c>
      <c r="AA44">
        <v>34</v>
      </c>
      <c r="AB44">
        <v>4.5</v>
      </c>
    </row>
    <row r="45" spans="1:28" ht="14" x14ac:dyDescent="0.15">
      <c r="A45" t="s">
        <v>115</v>
      </c>
      <c r="B45" t="s">
        <v>37</v>
      </c>
      <c r="C45" t="s">
        <v>78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20</v>
      </c>
      <c r="W45" s="1">
        <v>26207</v>
      </c>
      <c r="X45" s="2">
        <f t="shared" ca="1" si="0"/>
        <v>18622</v>
      </c>
      <c r="Y45" s="2">
        <f t="shared" ca="1" si="1"/>
        <v>50.984257357973988</v>
      </c>
      <c r="Z45" s="3" t="str">
        <f t="shared" ca="1" si="2"/>
        <v>50 years 11 months 25 days</v>
      </c>
      <c r="AA45">
        <v>48</v>
      </c>
      <c r="AB45">
        <v>4</v>
      </c>
    </row>
    <row r="46" spans="1:28" ht="14" x14ac:dyDescent="0.15">
      <c r="A46" t="s">
        <v>116</v>
      </c>
      <c r="B46" t="s">
        <v>37</v>
      </c>
      <c r="C46" t="s">
        <v>38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33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20.75</v>
      </c>
      <c r="W46" s="1">
        <v>27409</v>
      </c>
      <c r="X46" s="2">
        <f t="shared" ca="1" si="0"/>
        <v>17420</v>
      </c>
      <c r="Y46" s="2">
        <f t="shared" ca="1" si="1"/>
        <v>47.693360711841201</v>
      </c>
      <c r="Z46" s="3" t="str">
        <f t="shared" ca="1" si="2"/>
        <v>47 years 8 months 10 days</v>
      </c>
      <c r="AA46">
        <v>52</v>
      </c>
      <c r="AB46">
        <v>4</v>
      </c>
    </row>
    <row r="47" spans="1:28" ht="14" x14ac:dyDescent="0.15">
      <c r="A47" t="s">
        <v>117</v>
      </c>
      <c r="B47" t="s">
        <v>41</v>
      </c>
      <c r="C47" t="s">
        <v>74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12</v>
      </c>
      <c r="W47" s="1">
        <v>35907</v>
      </c>
      <c r="X47" s="2">
        <f t="shared" ca="1" si="0"/>
        <v>8922</v>
      </c>
      <c r="Y47" s="2">
        <f t="shared" ca="1" si="1"/>
        <v>24.427104722792606</v>
      </c>
      <c r="Z47" s="3" t="str">
        <f t="shared" ca="1" si="2"/>
        <v>24 years 5 months 4 days</v>
      </c>
      <c r="AA47" t="s">
        <v>35</v>
      </c>
      <c r="AB47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AC84-8230-6341-80A7-244484ABFB2B}">
  <dimension ref="A3:Q9"/>
  <sheetViews>
    <sheetView topLeftCell="A8" workbookViewId="0">
      <selection activeCell="N39" sqref="N39"/>
    </sheetView>
  </sheetViews>
  <sheetFormatPr baseColWidth="10" defaultRowHeight="14" x14ac:dyDescent="0.15"/>
  <cols>
    <col min="1" max="1" width="19.5" bestFit="1" customWidth="1"/>
    <col min="2" max="2" width="17" bestFit="1" customWidth="1"/>
    <col min="3" max="3" width="6.5" bestFit="1" customWidth="1"/>
    <col min="4" max="4" width="5" bestFit="1" customWidth="1"/>
    <col min="5" max="5" width="13.33203125" bestFit="1" customWidth="1"/>
    <col min="6" max="6" width="10.33203125" bestFit="1" customWidth="1"/>
    <col min="7" max="8" width="11.83203125" bestFit="1" customWidth="1"/>
    <col min="9" max="9" width="12.33203125" bestFit="1" customWidth="1"/>
    <col min="10" max="10" width="13.83203125" bestFit="1" customWidth="1"/>
    <col min="11" max="11" width="15.1640625" bestFit="1" customWidth="1"/>
    <col min="12" max="12" width="8.6640625" bestFit="1" customWidth="1"/>
    <col min="13" max="13" width="16.6640625" bestFit="1" customWidth="1"/>
    <col min="14" max="14" width="14" bestFit="1" customWidth="1"/>
    <col min="15" max="15" width="13.83203125" bestFit="1" customWidth="1"/>
    <col min="16" max="16" width="16" bestFit="1" customWidth="1"/>
    <col min="17" max="17" width="11.5" bestFit="1" customWidth="1"/>
    <col min="18" max="18" width="15.1640625" bestFit="1" customWidth="1"/>
    <col min="19" max="19" width="14" bestFit="1" customWidth="1"/>
    <col min="20" max="20" width="8.6640625" bestFit="1" customWidth="1"/>
    <col min="21" max="21" width="11.5" bestFit="1" customWidth="1"/>
  </cols>
  <sheetData>
    <row r="3" spans="1:17" x14ac:dyDescent="0.15">
      <c r="A3" s="4" t="s">
        <v>121</v>
      </c>
      <c r="B3" s="4" t="s">
        <v>120</v>
      </c>
    </row>
    <row r="4" spans="1:17" x14ac:dyDescent="0.15">
      <c r="A4" s="4" t="s">
        <v>118</v>
      </c>
      <c r="B4" t="s">
        <v>70</v>
      </c>
      <c r="C4" t="s">
        <v>74</v>
      </c>
      <c r="D4" t="s">
        <v>55</v>
      </c>
      <c r="E4" t="s">
        <v>50</v>
      </c>
      <c r="F4" t="s">
        <v>101</v>
      </c>
      <c r="G4" t="s">
        <v>53</v>
      </c>
      <c r="H4" t="s">
        <v>46</v>
      </c>
      <c r="I4" t="s">
        <v>68</v>
      </c>
      <c r="J4" t="s">
        <v>64</v>
      </c>
      <c r="K4" t="s">
        <v>78</v>
      </c>
      <c r="L4" t="s">
        <v>42</v>
      </c>
      <c r="M4" t="s">
        <v>90</v>
      </c>
      <c r="N4" t="s">
        <v>38</v>
      </c>
      <c r="O4" t="s">
        <v>30</v>
      </c>
      <c r="P4" t="s">
        <v>59</v>
      </c>
      <c r="Q4" t="s">
        <v>119</v>
      </c>
    </row>
    <row r="5" spans="1:17" x14ac:dyDescent="0.15">
      <c r="A5" s="5" t="s">
        <v>41</v>
      </c>
      <c r="B5" s="6"/>
      <c r="C5" s="6">
        <v>2</v>
      </c>
      <c r="D5" s="6">
        <v>2</v>
      </c>
      <c r="E5" s="6">
        <v>3</v>
      </c>
      <c r="F5" s="6"/>
      <c r="G5" s="6"/>
      <c r="H5" s="6"/>
      <c r="I5" s="6"/>
      <c r="J5" s="6"/>
      <c r="K5" s="6"/>
      <c r="L5" s="6">
        <v>2</v>
      </c>
      <c r="M5" s="6"/>
      <c r="N5" s="6"/>
      <c r="O5" s="6"/>
      <c r="P5" s="6"/>
      <c r="Q5" s="6">
        <v>9</v>
      </c>
    </row>
    <row r="6" spans="1:17" x14ac:dyDescent="0.15">
      <c r="A6" s="5" t="s">
        <v>58</v>
      </c>
      <c r="B6" s="6"/>
      <c r="C6" s="6"/>
      <c r="D6" s="6"/>
      <c r="E6" s="6"/>
      <c r="F6" s="6"/>
      <c r="G6" s="6"/>
      <c r="H6" s="6"/>
      <c r="I6" s="6">
        <v>6</v>
      </c>
      <c r="J6" s="6"/>
      <c r="K6" s="6"/>
      <c r="L6" s="6"/>
      <c r="M6" s="6"/>
      <c r="N6" s="6"/>
      <c r="O6" s="6"/>
      <c r="P6" s="6">
        <v>2</v>
      </c>
      <c r="Q6" s="6">
        <v>8</v>
      </c>
    </row>
    <row r="7" spans="1:17" x14ac:dyDescent="0.15">
      <c r="A7" s="5" t="s">
        <v>29</v>
      </c>
      <c r="B7" s="6"/>
      <c r="C7" s="6"/>
      <c r="D7" s="6"/>
      <c r="E7" s="6"/>
      <c r="F7" s="6">
        <v>1</v>
      </c>
      <c r="G7" s="6"/>
      <c r="H7" s="6"/>
      <c r="I7" s="6"/>
      <c r="J7" s="6"/>
      <c r="K7" s="6"/>
      <c r="L7" s="6"/>
      <c r="M7" s="6">
        <v>2</v>
      </c>
      <c r="N7" s="6"/>
      <c r="O7" s="6">
        <v>3</v>
      </c>
      <c r="P7" s="6"/>
      <c r="Q7" s="6">
        <v>6</v>
      </c>
    </row>
    <row r="8" spans="1:17" x14ac:dyDescent="0.15">
      <c r="A8" s="5" t="s">
        <v>37</v>
      </c>
      <c r="B8" s="6">
        <v>3</v>
      </c>
      <c r="C8" s="6"/>
      <c r="D8" s="6"/>
      <c r="E8" s="6"/>
      <c r="F8" s="6"/>
      <c r="G8" s="6">
        <v>9</v>
      </c>
      <c r="H8" s="6">
        <v>2</v>
      </c>
      <c r="I8" s="6"/>
      <c r="J8" s="6">
        <v>1</v>
      </c>
      <c r="K8" s="6">
        <v>2</v>
      </c>
      <c r="L8" s="6"/>
      <c r="M8" s="6"/>
      <c r="N8" s="6">
        <v>6</v>
      </c>
      <c r="O8" s="6"/>
      <c r="P8" s="6"/>
      <c r="Q8" s="6">
        <v>23</v>
      </c>
    </row>
    <row r="9" spans="1:17" x14ac:dyDescent="0.15">
      <c r="A9" s="5" t="s">
        <v>119</v>
      </c>
      <c r="B9" s="6">
        <v>3</v>
      </c>
      <c r="C9" s="6">
        <v>2</v>
      </c>
      <c r="D9" s="6">
        <v>2</v>
      </c>
      <c r="E9" s="6">
        <v>3</v>
      </c>
      <c r="F9" s="6">
        <v>1</v>
      </c>
      <c r="G9" s="6">
        <v>9</v>
      </c>
      <c r="H9" s="6">
        <v>2</v>
      </c>
      <c r="I9" s="6">
        <v>6</v>
      </c>
      <c r="J9" s="6">
        <v>1</v>
      </c>
      <c r="K9" s="6">
        <v>2</v>
      </c>
      <c r="L9" s="6">
        <v>2</v>
      </c>
      <c r="M9" s="6">
        <v>2</v>
      </c>
      <c r="N9" s="6">
        <v>6</v>
      </c>
      <c r="O9" s="6">
        <v>3</v>
      </c>
      <c r="P9" s="6">
        <v>2</v>
      </c>
      <c r="Q9" s="6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645-5904-1C4A-B555-D8D9628685D0}">
  <dimension ref="A1:M11"/>
  <sheetViews>
    <sheetView tabSelected="1" workbookViewId="0">
      <selection sqref="A1:XFD1048576"/>
    </sheetView>
  </sheetViews>
  <sheetFormatPr baseColWidth="10" defaultRowHeight="14" x14ac:dyDescent="0.15"/>
  <cols>
    <col min="1" max="1" width="24.5" bestFit="1" customWidth="1"/>
    <col min="2" max="2" width="17" bestFit="1" customWidth="1"/>
    <col min="3" max="3" width="6.5" bestFit="1" customWidth="1"/>
    <col min="4" max="4" width="13.33203125" bestFit="1" customWidth="1"/>
    <col min="5" max="5" width="11.83203125" bestFit="1" customWidth="1"/>
    <col min="6" max="6" width="12.33203125" bestFit="1" customWidth="1"/>
    <col min="7" max="7" width="13.83203125" bestFit="1" customWidth="1"/>
    <col min="8" max="8" width="15.1640625" bestFit="1" customWidth="1"/>
    <col min="9" max="9" width="8.6640625" bestFit="1" customWidth="1"/>
    <col min="10" max="10" width="14" bestFit="1" customWidth="1"/>
    <col min="11" max="11" width="13.83203125" bestFit="1" customWidth="1"/>
    <col min="12" max="12" width="16" bestFit="1" customWidth="1"/>
    <col min="13" max="13" width="11.5" bestFit="1" customWidth="1"/>
    <col min="14" max="14" width="15.1640625" bestFit="1" customWidth="1"/>
    <col min="15" max="15" width="14" bestFit="1" customWidth="1"/>
    <col min="16" max="16" width="8.6640625" bestFit="1" customWidth="1"/>
    <col min="17" max="17" width="11.5" bestFit="1" customWidth="1"/>
  </cols>
  <sheetData>
    <row r="1" spans="1:13" x14ac:dyDescent="0.15">
      <c r="A1" s="4" t="s">
        <v>14</v>
      </c>
      <c r="B1" t="s">
        <v>122</v>
      </c>
    </row>
    <row r="2" spans="1:13" x14ac:dyDescent="0.15">
      <c r="A2" s="4" t="s">
        <v>15</v>
      </c>
      <c r="B2" t="s">
        <v>33</v>
      </c>
    </row>
    <row r="3" spans="1:13" x14ac:dyDescent="0.15">
      <c r="A3" s="4" t="s">
        <v>16</v>
      </c>
      <c r="B3" t="s">
        <v>33</v>
      </c>
    </row>
    <row r="5" spans="1:13" x14ac:dyDescent="0.15">
      <c r="A5" s="4" t="s">
        <v>121</v>
      </c>
      <c r="B5" s="4" t="s">
        <v>120</v>
      </c>
    </row>
    <row r="6" spans="1:13" x14ac:dyDescent="0.15">
      <c r="A6" s="4" t="s">
        <v>118</v>
      </c>
      <c r="B6" t="s">
        <v>70</v>
      </c>
      <c r="C6" t="s">
        <v>74</v>
      </c>
      <c r="D6" t="s">
        <v>50</v>
      </c>
      <c r="E6" t="s">
        <v>53</v>
      </c>
      <c r="F6" t="s">
        <v>68</v>
      </c>
      <c r="G6" t="s">
        <v>64</v>
      </c>
      <c r="H6" t="s">
        <v>78</v>
      </c>
      <c r="I6" t="s">
        <v>42</v>
      </c>
      <c r="J6" t="s">
        <v>38</v>
      </c>
      <c r="K6" t="s">
        <v>30</v>
      </c>
      <c r="L6" t="s">
        <v>59</v>
      </c>
      <c r="M6" t="s">
        <v>119</v>
      </c>
    </row>
    <row r="7" spans="1:13" x14ac:dyDescent="0.15">
      <c r="A7" s="5" t="s">
        <v>41</v>
      </c>
      <c r="B7" s="6"/>
      <c r="C7" s="6">
        <v>2</v>
      </c>
      <c r="D7" s="6">
        <v>1</v>
      </c>
      <c r="E7" s="6"/>
      <c r="F7" s="6"/>
      <c r="G7" s="6"/>
      <c r="H7" s="6"/>
      <c r="I7" s="6">
        <v>1</v>
      </c>
      <c r="J7" s="6"/>
      <c r="K7" s="6"/>
      <c r="L7" s="6"/>
      <c r="M7" s="6">
        <v>4</v>
      </c>
    </row>
    <row r="8" spans="1:13" x14ac:dyDescent="0.15">
      <c r="A8" s="5" t="s">
        <v>58</v>
      </c>
      <c r="B8" s="6"/>
      <c r="C8" s="6"/>
      <c r="D8" s="6"/>
      <c r="E8" s="6"/>
      <c r="F8" s="6">
        <v>3</v>
      </c>
      <c r="G8" s="6"/>
      <c r="H8" s="6"/>
      <c r="I8" s="6"/>
      <c r="J8" s="6"/>
      <c r="K8" s="6"/>
      <c r="L8" s="6">
        <v>2</v>
      </c>
      <c r="M8" s="6">
        <v>5</v>
      </c>
    </row>
    <row r="9" spans="1:13" x14ac:dyDescent="0.15">
      <c r="A9" s="5" t="s">
        <v>29</v>
      </c>
      <c r="B9" s="6"/>
      <c r="C9" s="6"/>
      <c r="D9" s="6"/>
      <c r="E9" s="6"/>
      <c r="F9" s="6"/>
      <c r="G9" s="6"/>
      <c r="H9" s="6"/>
      <c r="I9" s="6"/>
      <c r="J9" s="6"/>
      <c r="K9" s="6">
        <v>2</v>
      </c>
      <c r="L9" s="6"/>
      <c r="M9" s="6">
        <v>2</v>
      </c>
    </row>
    <row r="10" spans="1:13" x14ac:dyDescent="0.15">
      <c r="A10" s="5" t="s">
        <v>37</v>
      </c>
      <c r="B10" s="6">
        <v>3</v>
      </c>
      <c r="C10" s="6"/>
      <c r="D10" s="6"/>
      <c r="E10" s="6">
        <v>8</v>
      </c>
      <c r="F10" s="6"/>
      <c r="G10" s="6">
        <v>1</v>
      </c>
      <c r="H10" s="6">
        <v>2</v>
      </c>
      <c r="I10" s="6"/>
      <c r="J10" s="6">
        <v>5</v>
      </c>
      <c r="K10" s="6"/>
      <c r="L10" s="6"/>
      <c r="M10" s="6">
        <v>19</v>
      </c>
    </row>
    <row r="11" spans="1:13" x14ac:dyDescent="0.15">
      <c r="A11" s="5" t="s">
        <v>119</v>
      </c>
      <c r="B11" s="6">
        <v>3</v>
      </c>
      <c r="C11" s="6">
        <v>2</v>
      </c>
      <c r="D11" s="6">
        <v>1</v>
      </c>
      <c r="E11" s="6">
        <v>8</v>
      </c>
      <c r="F11" s="6">
        <v>3</v>
      </c>
      <c r="G11" s="6">
        <v>1</v>
      </c>
      <c r="H11" s="6">
        <v>2</v>
      </c>
      <c r="I11" s="6">
        <v>1</v>
      </c>
      <c r="J11" s="6">
        <v>5</v>
      </c>
      <c r="K11" s="6">
        <v>2</v>
      </c>
      <c r="L11" s="6">
        <v>2</v>
      </c>
      <c r="M11" s="6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595D-ABB3-754C-98B7-B1A9D9B6090B}">
  <dimension ref="A1:N11"/>
  <sheetViews>
    <sheetView topLeftCell="A13" workbookViewId="0">
      <selection activeCell="P20" sqref="P20"/>
    </sheetView>
  </sheetViews>
  <sheetFormatPr baseColWidth="10" defaultRowHeight="14" x14ac:dyDescent="0.15"/>
  <cols>
    <col min="1" max="1" width="16.83203125" customWidth="1"/>
    <col min="2" max="2" width="15.6640625" customWidth="1"/>
    <col min="3" max="3" width="5.6640625" customWidth="1"/>
    <col min="4" max="4" width="4.33203125" customWidth="1"/>
    <col min="5" max="5" width="8.6640625" customWidth="1"/>
    <col min="6" max="6" width="10.1640625" customWidth="1"/>
    <col min="7" max="7" width="10.83203125" customWidth="1"/>
    <col min="8" max="8" width="11.5" customWidth="1"/>
    <col min="9" max="9" width="12.33203125" customWidth="1"/>
    <col min="10" max="10" width="7.5" customWidth="1"/>
    <col min="11" max="11" width="14.5" customWidth="1"/>
    <col min="12" max="12" width="12.5" customWidth="1"/>
    <col min="13" max="13" width="12.1640625" customWidth="1"/>
    <col min="14" max="14" width="10" customWidth="1"/>
    <col min="15" max="15" width="12.33203125" customWidth="1"/>
    <col min="16" max="16" width="12.5" customWidth="1"/>
    <col min="17" max="17" width="8" customWidth="1"/>
    <col min="18" max="18" width="10" customWidth="1"/>
    <col min="19" max="19" width="16.6640625" customWidth="1"/>
    <col min="20" max="20" width="15.5" customWidth="1"/>
    <col min="21" max="21" width="18.1640625" customWidth="1"/>
    <col min="22" max="22" width="9.1640625" customWidth="1"/>
    <col min="23" max="23" width="11.6640625" customWidth="1"/>
    <col min="24" max="24" width="16.1640625" customWidth="1"/>
    <col min="25" max="25" width="18.83203125" customWidth="1"/>
    <col min="26" max="26" width="14.1640625" customWidth="1"/>
    <col min="27" max="27" width="16.83203125" customWidth="1"/>
    <col min="28" max="28" width="13.83203125" customWidth="1"/>
    <col min="29" max="29" width="16.5" customWidth="1"/>
    <col min="30" max="30" width="15.5" customWidth="1"/>
    <col min="31" max="31" width="18.1640625" customWidth="1"/>
    <col min="32" max="32" width="8" customWidth="1"/>
    <col min="33" max="33" width="10.5" customWidth="1"/>
    <col min="34" max="34" width="10" customWidth="1"/>
  </cols>
  <sheetData>
    <row r="1" spans="1:14" x14ac:dyDescent="0.15">
      <c r="A1" s="4" t="s">
        <v>26</v>
      </c>
      <c r="B1" t="s">
        <v>122</v>
      </c>
    </row>
    <row r="2" spans="1:14" x14ac:dyDescent="0.15">
      <c r="A2" s="4" t="s">
        <v>27</v>
      </c>
      <c r="B2" t="s">
        <v>122</v>
      </c>
    </row>
    <row r="3" spans="1:14" x14ac:dyDescent="0.15">
      <c r="A3" s="4" t="s">
        <v>20</v>
      </c>
      <c r="B3" t="s">
        <v>122</v>
      </c>
    </row>
    <row r="5" spans="1:14" x14ac:dyDescent="0.15">
      <c r="A5" s="4" t="s">
        <v>121</v>
      </c>
      <c r="B5" s="4" t="s">
        <v>120</v>
      </c>
    </row>
    <row r="6" spans="1:14" x14ac:dyDescent="0.15">
      <c r="A6" s="4" t="s">
        <v>118</v>
      </c>
      <c r="B6" t="s">
        <v>70</v>
      </c>
      <c r="C6" t="s">
        <v>74</v>
      </c>
      <c r="D6" t="s">
        <v>55</v>
      </c>
      <c r="E6" t="s">
        <v>101</v>
      </c>
      <c r="F6" t="s">
        <v>53</v>
      </c>
      <c r="G6" t="s">
        <v>46</v>
      </c>
      <c r="H6" t="s">
        <v>68</v>
      </c>
      <c r="I6" t="s">
        <v>64</v>
      </c>
      <c r="J6" t="s">
        <v>42</v>
      </c>
      <c r="K6" t="s">
        <v>90</v>
      </c>
      <c r="L6" t="s">
        <v>38</v>
      </c>
      <c r="M6" t="s">
        <v>30</v>
      </c>
      <c r="N6" t="s">
        <v>119</v>
      </c>
    </row>
    <row r="7" spans="1:14" x14ac:dyDescent="0.15">
      <c r="A7" s="5" t="s">
        <v>41</v>
      </c>
      <c r="B7" s="6"/>
      <c r="C7" s="6">
        <v>1</v>
      </c>
      <c r="D7" s="6">
        <v>1</v>
      </c>
      <c r="E7" s="6"/>
      <c r="F7" s="6"/>
      <c r="G7" s="6"/>
      <c r="H7" s="6"/>
      <c r="I7" s="6"/>
      <c r="J7" s="6">
        <v>1</v>
      </c>
      <c r="K7" s="6"/>
      <c r="L7" s="6"/>
      <c r="M7" s="6"/>
      <c r="N7" s="6">
        <v>3</v>
      </c>
    </row>
    <row r="8" spans="1:14" x14ac:dyDescent="0.15">
      <c r="A8" s="5" t="s">
        <v>58</v>
      </c>
      <c r="B8" s="6"/>
      <c r="C8" s="6"/>
      <c r="D8" s="6"/>
      <c r="E8" s="6"/>
      <c r="F8" s="6"/>
      <c r="G8" s="6"/>
      <c r="H8" s="6">
        <v>1</v>
      </c>
      <c r="I8" s="6"/>
      <c r="J8" s="6"/>
      <c r="K8" s="6"/>
      <c r="L8" s="6"/>
      <c r="M8" s="6"/>
      <c r="N8" s="6">
        <v>1</v>
      </c>
    </row>
    <row r="9" spans="1:14" x14ac:dyDescent="0.15">
      <c r="A9" s="5" t="s">
        <v>29</v>
      </c>
      <c r="B9" s="6"/>
      <c r="C9" s="6"/>
      <c r="D9" s="6"/>
      <c r="E9" s="6">
        <v>1</v>
      </c>
      <c r="F9" s="6"/>
      <c r="G9" s="6"/>
      <c r="H9" s="6"/>
      <c r="I9" s="6"/>
      <c r="J9" s="6"/>
      <c r="K9" s="6">
        <v>2</v>
      </c>
      <c r="L9" s="6"/>
      <c r="M9" s="6">
        <v>1</v>
      </c>
      <c r="N9" s="6">
        <v>4</v>
      </c>
    </row>
    <row r="10" spans="1:14" x14ac:dyDescent="0.15">
      <c r="A10" s="5" t="s">
        <v>37</v>
      </c>
      <c r="B10" s="6">
        <v>1</v>
      </c>
      <c r="C10" s="6"/>
      <c r="D10" s="6"/>
      <c r="E10" s="6"/>
      <c r="F10" s="6">
        <v>1</v>
      </c>
      <c r="G10" s="6">
        <v>2</v>
      </c>
      <c r="H10" s="6"/>
      <c r="I10" s="6">
        <v>1</v>
      </c>
      <c r="J10" s="6"/>
      <c r="K10" s="6"/>
      <c r="L10" s="6">
        <v>1</v>
      </c>
      <c r="M10" s="6"/>
      <c r="N10" s="6">
        <v>6</v>
      </c>
    </row>
    <row r="11" spans="1:14" x14ac:dyDescent="0.15">
      <c r="A11" s="5" t="s">
        <v>119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2</v>
      </c>
      <c r="H11" s="6">
        <v>1</v>
      </c>
      <c r="I11" s="6">
        <v>1</v>
      </c>
      <c r="J11" s="6">
        <v>1</v>
      </c>
      <c r="K11" s="6">
        <v>2</v>
      </c>
      <c r="L11" s="6">
        <v>1</v>
      </c>
      <c r="M11" s="6">
        <v>1</v>
      </c>
      <c r="N11" s="6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WDW_Ride_Data</vt:lpstr>
      <vt:lpstr>Ride Count By Park</vt:lpstr>
      <vt:lpstr>Ride Count by Age Interest</vt:lpstr>
      <vt:lpstr>Ride Count by 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Kristina Mulholland</cp:lastModifiedBy>
  <cp:revision/>
  <dcterms:created xsi:type="dcterms:W3CDTF">2018-09-03T19:43:03Z</dcterms:created>
  <dcterms:modified xsi:type="dcterms:W3CDTF">2022-09-26T01:02:21Z</dcterms:modified>
  <cp:category/>
  <cp:contentStatus/>
</cp:coreProperties>
</file>