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lee Shah\Documents\Cambridge\Part II\Project\SimCLR HCHS\"/>
    </mc:Choice>
  </mc:AlternateContent>
  <xr:revisionPtr revIDLastSave="0" documentId="13_ncr:1_{C3F67F9E-09C3-455E-BBC1-27CF50BD9F6E}" xr6:coauthVersionLast="46" xr6:coauthVersionMax="46" xr10:uidLastSave="{00000000-0000-0000-0000-000000000000}"/>
  <bookViews>
    <workbookView xWindow="30" yWindow="480" windowWidth="14550" windowHeight="15345" firstSheet="7" activeTab="8" xr2:uid="{AA6AE55E-2CA6-4CDB-8576-9BF510AB1313}"/>
  </bookViews>
  <sheets>
    <sheet name="ChapmanSimCLR" sheetId="1" r:id="rId1"/>
    <sheet name="HandM SimCLR - Old method wake" sheetId="6" r:id="rId2"/>
    <sheet name="Chapman BYOL " sheetId="8" r:id="rId3"/>
    <sheet name="HCHSMesaBYOL" sheetId="9" r:id="rId4"/>
    <sheet name="CNN" sheetId="4" r:id="rId5"/>
    <sheet name="HchsSimCLR - new method" sheetId="5" r:id="rId6"/>
    <sheet name="MesaSimCLR - new method" sheetId="3" r:id="rId7"/>
    <sheet name="CollatedResults" sheetId="2" r:id="rId8"/>
    <sheet name="alldoubletransforms" sheetId="10" r:id="rId9"/>
  </sheets>
  <definedNames>
    <definedName name="_xlnm._FilterDatabase" localSheetId="0" hidden="1">ChapmanSimCLR!$C$4:$F$101</definedName>
    <definedName name="_xlnm._FilterDatabase" localSheetId="4" hidden="1">CNN!$D$5:$K$11</definedName>
    <definedName name="_xlnm._FilterDatabase" localSheetId="1" hidden="1">'HandM SimCLR - Old method wake'!$A$4:$V$105</definedName>
    <definedName name="_xlnm._FilterDatabase" localSheetId="3" hidden="1">HCHSMesaBYOL!$A$4:$Q$30</definedName>
    <definedName name="_xlnm._FilterDatabase" localSheetId="5" hidden="1">'HchsSimCLR - new method'!$B$4:$N$24</definedName>
    <definedName name="_xlnm._FilterDatabase" localSheetId="6" hidden="1">'MesaSimCLR - new method'!$B$5:$J$26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2" l="1"/>
  <c r="Y46" i="2"/>
  <c r="X46" i="2"/>
  <c r="W46" i="2"/>
  <c r="V46" i="2"/>
  <c r="U46" i="2"/>
  <c r="Z43" i="2"/>
  <c r="Y43" i="2"/>
  <c r="X43" i="2"/>
  <c r="W43" i="2"/>
  <c r="Z41" i="2"/>
  <c r="Y41" i="2"/>
  <c r="X41" i="2"/>
  <c r="W41" i="2"/>
  <c r="V41" i="2"/>
  <c r="U41" i="2"/>
  <c r="N41" i="2"/>
  <c r="M41" i="2"/>
  <c r="R41" i="2"/>
  <c r="Q41" i="2"/>
  <c r="T41" i="2"/>
  <c r="S41" i="2"/>
  <c r="P41" i="2"/>
  <c r="O41" i="2"/>
</calcChain>
</file>

<file path=xl/sharedStrings.xml><?xml version="1.0" encoding="utf-8"?>
<sst xmlns="http://schemas.openxmlformats.org/spreadsheetml/2006/main" count="1745" uniqueCount="793">
  <si>
    <t>Transformations</t>
  </si>
  <si>
    <t>Learning Rate</t>
  </si>
  <si>
    <t xml:space="preserve">Batch Size </t>
  </si>
  <si>
    <t>AUC</t>
  </si>
  <si>
    <t>LR = 0.1</t>
  </si>
  <si>
    <t>Batch Size</t>
  </si>
  <si>
    <t>LR=0.1</t>
  </si>
  <si>
    <t>LR=0.01</t>
  </si>
  <si>
    <t>HCHS</t>
  </si>
  <si>
    <t>MESA</t>
  </si>
  <si>
    <t>SimCLR</t>
  </si>
  <si>
    <t>BYOL</t>
  </si>
  <si>
    <t>Chapman</t>
  </si>
  <si>
    <t>Diabetes</t>
  </si>
  <si>
    <t>Sleep Apnea</t>
  </si>
  <si>
    <t>Hypertension</t>
  </si>
  <si>
    <t>Insomnia</t>
  </si>
  <si>
    <t>Metabolic Syndrome</t>
  </si>
  <si>
    <t>F1 Micro</t>
  </si>
  <si>
    <t>F1 Macro</t>
  </si>
  <si>
    <t>Heart Rhythm</t>
  </si>
  <si>
    <t>MyResults</t>
  </si>
  <si>
    <t>Paper Results</t>
  </si>
  <si>
    <t>Approach</t>
  </si>
  <si>
    <t>HEAT MAPS FOR CHAPMAN</t>
  </si>
  <si>
    <t>check table 1 is correct one</t>
  </si>
  <si>
    <t>Other Methods</t>
  </si>
  <si>
    <t xml:space="preserve">*Adversarial Unsupervised Representation Learning for Activity Time-Series - for hchs </t>
  </si>
  <si>
    <t>SimCLR For Chapman</t>
  </si>
  <si>
    <t>SimCLR for MESA</t>
  </si>
  <si>
    <t>Epochs</t>
  </si>
  <si>
    <t>Disease</t>
  </si>
  <si>
    <t>CNN Method</t>
  </si>
  <si>
    <t>Optimizer</t>
  </si>
  <si>
    <t>SGD</t>
  </si>
  <si>
    <t>Dataset</t>
  </si>
  <si>
    <t>BS</t>
  </si>
  <si>
    <t>LR</t>
  </si>
  <si>
    <t>hchs</t>
  </si>
  <si>
    <t>mesa</t>
  </si>
  <si>
    <t>04613</t>
  </si>
  <si>
    <t>MT-SSL ---- CLOCS</t>
  </si>
  <si>
    <t>*</t>
  </si>
  <si>
    <t>0.667     ----  0.896</t>
  </si>
  <si>
    <t xml:space="preserve">better cnn results </t>
  </si>
  <si>
    <t>Method Name</t>
  </si>
  <si>
    <t xml:space="preserve">Result </t>
  </si>
  <si>
    <t>010203</t>
  </si>
  <si>
    <t>53612</t>
  </si>
  <si>
    <t>0.738 - Clocs implementation of SimCLR</t>
  </si>
  <si>
    <t>0.643 - Clocs implementation of BYOL</t>
  </si>
  <si>
    <t>Temperature</t>
  </si>
  <si>
    <t>23561</t>
  </si>
  <si>
    <t>With Wake</t>
  </si>
  <si>
    <t>No</t>
  </si>
  <si>
    <t>Yes</t>
  </si>
  <si>
    <t>23461</t>
  </si>
  <si>
    <t>Window Size</t>
  </si>
  <si>
    <t>Ep1</t>
  </si>
  <si>
    <t xml:space="preserve">Transformtions </t>
  </si>
  <si>
    <t>Ep2</t>
  </si>
  <si>
    <t>Plot</t>
  </si>
  <si>
    <t>Predict</t>
  </si>
  <si>
    <t>aggregate</t>
  </si>
  <si>
    <t>temp</t>
  </si>
  <si>
    <t>F</t>
  </si>
  <si>
    <t>T</t>
  </si>
  <si>
    <t>mean</t>
  </si>
  <si>
    <t>012</t>
  </si>
  <si>
    <t>Number of Cols</t>
  </si>
  <si>
    <t>sleep apnea</t>
  </si>
  <si>
    <t>insomnia</t>
  </si>
  <si>
    <t xml:space="preserve">new method means cropping all data to the right length and no windowing </t>
  </si>
  <si>
    <t>Windows Size</t>
  </si>
  <si>
    <t>Epochs1</t>
  </si>
  <si>
    <t>Aggregate</t>
  </si>
  <si>
    <t xml:space="preserve">Disease </t>
  </si>
  <si>
    <t>Epochs2</t>
  </si>
  <si>
    <t>metabolic syndrome</t>
  </si>
  <si>
    <t>diabetes</t>
  </si>
  <si>
    <t>hypertension</t>
  </si>
  <si>
    <t>This method is done using the encoder without the projection head</t>
  </si>
  <si>
    <t>Latent Dim</t>
  </si>
  <si>
    <t>Projection Dim</t>
  </si>
  <si>
    <t>Normal or MS</t>
  </si>
  <si>
    <t>AUC OVR</t>
  </si>
  <si>
    <t>AUC OVO</t>
  </si>
  <si>
    <t xml:space="preserve">SLURM </t>
  </si>
  <si>
    <t>Normal</t>
  </si>
  <si>
    <t>MS</t>
  </si>
  <si>
    <t>66.7     ----  89.6</t>
  </si>
  <si>
    <t>slurm_submit_chapman_alternate_23461_01_8_100</t>
  </si>
  <si>
    <t>slurm_submit_hchs_mesa_old_method_with_wake_512_512_50_3124_01_50_F_T_mean_001_mesa_sleep_apnea</t>
  </si>
  <si>
    <t>slurm_submit_hchs_mesa_old_method_with_wake_512_512_50_3124_01_50_F_T_mean_001_mesa_insomnia</t>
  </si>
  <si>
    <t>Epoch</t>
  </si>
  <si>
    <t>Segment Number</t>
  </si>
  <si>
    <t>Main Type</t>
  </si>
  <si>
    <t>SLURM</t>
  </si>
  <si>
    <t>Script</t>
  </si>
  <si>
    <t>normal</t>
  </si>
  <si>
    <t>38503195</t>
  </si>
  <si>
    <t>Macro 90% Range</t>
  </si>
  <si>
    <t>Micro 90% Range</t>
  </si>
  <si>
    <t>Micro Mean Std</t>
  </si>
  <si>
    <t>Macro Mean Std</t>
  </si>
  <si>
    <t xml:space="preserve"> 0.48 +/- 0.01</t>
  </si>
  <si>
    <t>0.93 +/- 0.02</t>
  </si>
  <si>
    <t xml:space="preserve"> 0.93 +/- 0.01</t>
  </si>
  <si>
    <t>0.48 +/- 0.00</t>
  </si>
  <si>
    <t>38477751</t>
  </si>
  <si>
    <t>38477763</t>
  </si>
  <si>
    <t>0.91 +/- 0.02</t>
  </si>
  <si>
    <t>0.91 +/- 0.01</t>
  </si>
  <si>
    <t>slurm_submit_hchs_mesa_old_method_with_wake_512_512_50_3124_01_50_F_T_mean_001_hchs_diabetes</t>
  </si>
  <si>
    <t>slurm_submit_hchs_mesa_old_method_with_wake_512_512_50_3124_01_50_F_T_mean_001_hchs_insomnia</t>
  </si>
  <si>
    <t>slurm_submit_hchs_mesa_old_method_with_wake_512_512_50_3124_01_50_F_T_mean_001_hchs_sleep_apnea</t>
  </si>
  <si>
    <t>slurm_submit_hchs_mesa_old_method_with_wake_512_512_50_3124_01_50_F_T_mean_001_hchs_hypertension</t>
  </si>
  <si>
    <t>slurm_submit_hchs_mesa_old_method_with_wake_512_512_50_3124_01_50_F_T_mean_001_hchs_metabolic_syndrome</t>
  </si>
  <si>
    <t>38503497</t>
  </si>
  <si>
    <t>38503512</t>
  </si>
  <si>
    <t>38503516</t>
  </si>
  <si>
    <t>38503523</t>
  </si>
  <si>
    <t>38503530</t>
  </si>
  <si>
    <t xml:space="preserve">slurm script </t>
  </si>
  <si>
    <t>OVR 90%</t>
  </si>
  <si>
    <t>OVO 90%</t>
  </si>
  <si>
    <t>OVR Mean Std</t>
  </si>
  <si>
    <t>OVO Mean Std</t>
  </si>
  <si>
    <t xml:space="preserve"> 0.50 +/- 0.00</t>
  </si>
  <si>
    <t>slurm_submit_chapman_ms_compare_2048_100_512_128</t>
  </si>
  <si>
    <t>encoder type</t>
  </si>
  <si>
    <t>old</t>
  </si>
  <si>
    <t>new</t>
  </si>
  <si>
    <t>slurm_submit_hchs_mesa_old_method_with_wake_512_512_50_23641_01_50_F_T_mean_01_hchs_metabolic_syndrome</t>
  </si>
  <si>
    <t>slurm_submit_hchs_mesa_old_method_with_wake_512_512_50_23641_01_50_F_T_mean_01_hchs_hypertension</t>
  </si>
  <si>
    <t>slurm_submit_hchs_mesa_old_method_with_wake_512_512_50_23641_01_50_F_T_mean_01_hchs_insomnia</t>
  </si>
  <si>
    <t>38536565</t>
  </si>
  <si>
    <t>38536570</t>
  </si>
  <si>
    <t>38536574</t>
  </si>
  <si>
    <t>38536578</t>
  </si>
  <si>
    <t>38536580</t>
  </si>
  <si>
    <t>slurm_submit_hchs_mesa_old_method_with_wake_512_512_50_23641_01_50_F_T_mean_01_hchs_diabetes</t>
  </si>
  <si>
    <t>slurm_submit_hchs_mesa_old_method_with_wake_512_512_50_23641_01_50_F_T_mean_01_hchs_sleep_apnea</t>
  </si>
  <si>
    <t>slurm_submit_hchs_mesa_old_method_with_wake_512_512_50_23641_01_50_F_T_mean_01_mesa_insomnia</t>
  </si>
  <si>
    <t>slurm_submit_hchs_mesa_old_method_with_wake_512_512_50_23641_01_50_F_T_mean_01_mesa_sleep_apnea</t>
  </si>
  <si>
    <t>38536603</t>
  </si>
  <si>
    <t>38536613</t>
  </si>
  <si>
    <t xml:space="preserve"> 0.49 +/- 0.04</t>
  </si>
  <si>
    <t xml:space="preserve"> 0.66 +/- 0.04</t>
  </si>
  <si>
    <t>0.66 +/- 0.02</t>
  </si>
  <si>
    <t xml:space="preserve"> 0.49 +/- 0.02</t>
  </si>
  <si>
    <t>Percentage Macros</t>
  </si>
  <si>
    <t xml:space="preserve">Percentage Micros </t>
  </si>
  <si>
    <t>[0.5426234802265805, 0.5141752577319587, 0.4499799273467869, 0.4737535388486946, 0.49875100725221594, 0.4978895172526842, 0.4964576074332172, 0.47790409260024797, 0.4811317735172679, 0.4889681348014681]</t>
  </si>
  <si>
    <t>[0.6312997347480106, 0.6286472148541115, 0.6047745358090185, 0.623342175066313, 0.649867374005305, 0.6551724137931034, 0.6339522546419099, 0.6445623342175066, 0.6578249336870027, 0.6551724137931034]</t>
  </si>
  <si>
    <t>[0.49653418124006365, 0.5044990395308867, 0.5191140659425612, 0.5225542804172706, 0.46211856510598653, 0.5127100387763894, 0.4743141938066904, 0.49974590626764537, 0.4812521499828001, 0.4966622162883846]</t>
  </si>
  <si>
    <t>[0.7214854111405835, 0.7241379310344829, 0.7374005305039789, 0.7427055702917771, 0.7400530503978779, 0.7374005305039789, 0.7320954907161805, 0.7506631299734748, 0.7453580901856764, 0.7453580901856764]</t>
  </si>
  <si>
    <t xml:space="preserve"> 0.74 +/- 0.03</t>
  </si>
  <si>
    <t>0.46 +/- 0.03</t>
  </si>
  <si>
    <t>0.74 +/- 0.02</t>
  </si>
  <si>
    <t xml:space="preserve"> 0.45 +/- 0.02</t>
  </si>
  <si>
    <t>[0.31573306956143715, 0.33816254324421297, 0.27860561922805854, 0.36578546009150986, 0.28087488427802565, 0.3025175751094321, 0.2575768279759802, 0.27763350912287077, 0.2813367905502737, 0.28737330681064693]</t>
  </si>
  <si>
    <t>[0.5384615384615384, 0.53315649867374, 0.5570291777188329, 0.596816976127321, 0.5702917771883289, 0.5782493368700266, 0.596816976127321, 0.5782493368700266, 0.6127320954907162, 0.6047745358090185]</t>
  </si>
  <si>
    <t xml:space="preserve"> 0.60 +/- 0.05</t>
  </si>
  <si>
    <t xml:space="preserve"> 0.32 +/- 0.04</t>
  </si>
  <si>
    <t>0.60 +/- 0.03</t>
  </si>
  <si>
    <t>0.31 +/- 0.02</t>
  </si>
  <si>
    <t>[0.4964131994261119, 0.4977793696275072, 0.4751066856330014, 0.4758522727272727, 0.5035612535612536, 0.4743589743589744, 0.4743589743589744, 0.4743589743589744, 0.4743589743589744, 0.47285714285714286]</t>
  </si>
  <si>
    <t>[0.8943089430894309, 0.897018970189702, 0.9051490514905149, 0.907859078590786, 0.907859078590786, 0.9024390243902439, 0.9024390243902439, 0.9024390243902439, 0.9024390243902439, 0.897018970189702]</t>
  </si>
  <si>
    <t xml:space="preserve"> 0.90 +/- 0.03</t>
  </si>
  <si>
    <t xml:space="preserve"> 0.90 +/- 0.02</t>
  </si>
  <si>
    <t>0.47 +/- 0.01</t>
  </si>
  <si>
    <t>0.47 +/- 0.00</t>
  </si>
  <si>
    <t>[0.3496297899809316, 0.3999339811578025, 0.37857142857142856, 0.35362121950921616, 0.38916634108184217, 0.3853969658038654, 0.3683548086696173, 0.3784954427156262, 0.3622765693109704, 0.37935241665937486]</t>
  </si>
  <si>
    <t>[0.41644562334217505, 0.4297082228116711, 0.47214854111405835, 0.46949602122015915, 0.47480106100795755, 0.4907161803713528, 0.4880636604774536, 0.4960212201591512, 0.4880636604774536, 0.5039787798408488]</t>
  </si>
  <si>
    <t>0.48 +/- 0.04</t>
  </si>
  <si>
    <t>0.48 +/- 0.03</t>
  </si>
  <si>
    <t>0.38 +/- 0.05</t>
  </si>
  <si>
    <t>0.38 +/- 0.03</t>
  </si>
  <si>
    <t>0.48 +/- 0.01</t>
  </si>
  <si>
    <t xml:space="preserve"> 0.93 +/- 0.02</t>
  </si>
  <si>
    <t>[0.47980416156670747, 0.4823386114494519, 0.5098039215686275, 0.5145535468116114, 0.4823386114494519, 0.4823386114494519, 0.4823386114494519, 0.4823386114494519, 0.4823386114494519, 0.4823386114494519]</t>
  </si>
  <si>
    <t>[0.9223529411764706, 0.9317647058823529, 0.9247058823529412, 0.9317647058823529, 0.9317647058823529, 0.9317647058823529, 0.9317647058823529, 0.9317647058823529, 0.9317647058823529, 0.9317647058823529]</t>
  </si>
  <si>
    <t>[0.47466007416563655, 0.47900434249620805, 0.47335811648079307, 0.474009900990099, 0.4727047146401985, 0.49905704856199906, 0.47530864197530864, 0.47335811648079307, 0.47466007416563655, 0.47530864197530864]</t>
  </si>
  <si>
    <t>[0.9035294117647059, 0.8611764705882353, 0.8988235294117647, 0.9011764705882352, 0.8964705882352941, 0.9058823529411765, 0.9058823529411765, 0.8988235294117647, 0.9035294117647059, 0.9058823529411765]</t>
  </si>
  <si>
    <t xml:space="preserve"> 0.91 +/- 0.02</t>
  </si>
  <si>
    <t xml:space="preserve"> 0.91 +/- 0.01</t>
  </si>
  <si>
    <t>0.3*bs/256 with cosine decay</t>
  </si>
  <si>
    <t>slurm_submit_hchs_mesa_old_method_with_wake_512_2048_100_23461_01_100_F_T_mean_01_hchs_diabetes</t>
  </si>
  <si>
    <t>slurm_submit_hchs_mesa_old_method_with_wake_512_2048_100_23461_01_100_F_T_mean_01_hchs_insomnia</t>
  </si>
  <si>
    <t>slurm_submit_hchs_mesa_old_method_with_wake_512_2048_100_23461_01_100_F_T_mean_01_hchs_sleep_apnea</t>
  </si>
  <si>
    <t>slurm_submit_hchs_mesa_old_method_with_wake_512_2048_100_23461_01_100_F_T_mean_01_hchs_hypertension</t>
  </si>
  <si>
    <t>slurm_submit_hchs_mesa_old_method_with_wake_512_2048_100_23461_01_100_F_T_mean_01_hchs_metabolic_syndrome</t>
  </si>
  <si>
    <t>slurm_submit_hchs_mesa_old_method_with_wake_512_2048_100_23461_01_100_F_T_mean_01_mesa_insomnia</t>
  </si>
  <si>
    <t>slurm_submit_hchs_mesa_old_method_with_wake_512_2048_100_23461_01_100_F_T_mean_01_mesa_sleep_apnea</t>
  </si>
  <si>
    <t>38567689</t>
  </si>
  <si>
    <t>38567696</t>
  </si>
  <si>
    <t>38567705</t>
  </si>
  <si>
    <t>38567709</t>
  </si>
  <si>
    <t>38567721</t>
  </si>
  <si>
    <t>38567748</t>
  </si>
  <si>
    <t>38567753</t>
  </si>
  <si>
    <t>[0.47530864197530864, 0.474009900990099, 0.47466007416563655, 0.47530864197530864, 0.47530864197530864, 0.47530864197530864, 0.47530864197530864, 0.47530864197530864, 0.47530864197530864, 0.47530864197530864]</t>
  </si>
  <si>
    <t>[0.9058823529411765, 0.9011764705882352, 0.9035294117647059, 0.9058823529411765, 0.9058823529411765, 0.9058823529411765, 0.9058823529411765, 0.9058823529411765, 0.9058823529411765, 0.9058823529411765]</t>
  </si>
  <si>
    <t>[0.4823386114494519, 0.4823386114494519, 0.4823386114494519, 0.4823386114494519, 0.4823386114494519, 0.4823386114494519, 0.4823386114494519, 0.4823386114494519, 0.4823386114494519, 0.4823386114494519]</t>
  </si>
  <si>
    <t>[0.9317647058823529, 0.9317647058823529, 0.9317647058823529, 0.9317647058823529, 0.9317647058823529, 0.9317647058823529, 0.9317647058823529, 0.9317647058823529, 0.9317647058823529, 0.9317647058823529]</t>
  </si>
  <si>
    <t xml:space="preserve"> 0.47 +/- 0.03</t>
  </si>
  <si>
    <t>0.65 +/- 0.02</t>
  </si>
  <si>
    <t>0.47 +/- 0.04</t>
  </si>
  <si>
    <t xml:space="preserve"> 0.65 +/- 0.04</t>
  </si>
  <si>
    <t>[0.49016474059503323, 0.48850850258596945, 0.4737535388486946, 0.47638888888888886, 0.4945148707947343, 0.4824399639373822, 0.5238081250183592, 0.49283366206443124, 0.5098326019827727, 0.5133390705679862]</t>
  </si>
  <si>
    <t>[0.649867374005305, 0.6472148541114059, 0.623342175066313, 0.649867374005305, 0.649867374005305, 0.6445623342175066, 0.6578249336870027, 0.6472148541114059, 0.6604774535809018, 0.6657824933687002]</t>
  </si>
  <si>
    <t>90% Interval Macro</t>
  </si>
  <si>
    <t>90% Interval Micro</t>
  </si>
  <si>
    <t>Mean Std Macro</t>
  </si>
  <si>
    <t xml:space="preserve">Mean Std Micro </t>
  </si>
  <si>
    <t xml:space="preserve">this is using the encoder only without projector and better encoder we are using LARS optimizer, and saving embeddings </t>
  </si>
  <si>
    <t>None</t>
  </si>
  <si>
    <t>slurm_submit_1024_100_256_128_normal_hchs_diabetes</t>
  </si>
  <si>
    <t>slurm_submit_800_100_256_128_normal_hchs_diabetes</t>
  </si>
  <si>
    <t>slurm_submit_512_100_256_128_normal_hchs_diabetes</t>
  </si>
  <si>
    <t>slurm_submit_512_100_256_128_normal_hchs_insomnia</t>
  </si>
  <si>
    <t>slurm_submit_512_100_256_128_normal_hchs_sleep_apnea</t>
  </si>
  <si>
    <t>slurm_submit_512_100_256_128_normal_hchs_hypertension</t>
  </si>
  <si>
    <t>slurm_submit_512_100_256_128_normal_hchs_metabolic_syndrome</t>
  </si>
  <si>
    <t>slurm_submit_512_100_256_128_normal_mesa_insomnia</t>
  </si>
  <si>
    <t>slurm_submit_512_100_256_128_normal_mesa_sleep_apnea</t>
  </si>
  <si>
    <t>38607127</t>
  </si>
  <si>
    <t>38607128</t>
  </si>
  <si>
    <t>38607129</t>
  </si>
  <si>
    <t>38607133</t>
  </si>
  <si>
    <t>script</t>
  </si>
  <si>
    <t>slurm_submit_512_01_5_True_hchs_diabetes</t>
  </si>
  <si>
    <t>slurm_submit_512_01_5_True_hchs_insomnia</t>
  </si>
  <si>
    <t>slurm_submit_512_01_5_True_hchs_sleep_apnea</t>
  </si>
  <si>
    <t>slurm_submit_512_01_5_True_hchs_hypertension</t>
  </si>
  <si>
    <t>slurm_submit_512_01_5_True_hchs_metabolic_syndrome</t>
  </si>
  <si>
    <t>slurm_submit_512_01_5_True_mesa_insomnia</t>
  </si>
  <si>
    <t>slurm_submit_512_01_5_True_mesa_sleep_apnea</t>
  </si>
  <si>
    <t>slurm_submit_512_01_5_True_chapman_cardiac</t>
  </si>
  <si>
    <t>Cardiac</t>
  </si>
  <si>
    <t>chapman</t>
  </si>
  <si>
    <t xml:space="preserve"> 0.48 +/- 0.00</t>
  </si>
  <si>
    <t>0.93 +/- 0.01</t>
  </si>
  <si>
    <t>38638984</t>
  </si>
  <si>
    <t>38638985</t>
  </si>
  <si>
    <t>38638986</t>
  </si>
  <si>
    <t>Macro/OVR</t>
  </si>
  <si>
    <t>Micro/OVO</t>
  </si>
  <si>
    <t>Macro/OVR 90%</t>
  </si>
  <si>
    <t>Macro/OVR Mean Std</t>
  </si>
  <si>
    <t>0.453 +/- -0.003</t>
  </si>
  <si>
    <t xml:space="preserve"> 0.456 +/- 0.007</t>
  </si>
  <si>
    <t xml:space="preserve"> 0.463 +/- 0.010</t>
  </si>
  <si>
    <t xml:space="preserve"> 0.464 +/- 0.006</t>
  </si>
  <si>
    <t>Embeddings Path</t>
  </si>
  <si>
    <t>Train Percentages Path</t>
  </si>
  <si>
    <t>/home/ks877/project/SimCLR_HCHS/embeddings/chapman/cardiac/cnn/20210425-022227_testing-False_bs-512_lr-0.1_eps-5_embeddings.pickle</t>
  </si>
  <si>
    <t>/home/ks877/project/SimCLR_HCHS/training_percentage/chapman/cardiac/cnn/20210425-021855_testing-False_bs-512_lr-0.1_eps-5_different_training_percentages.pickle</t>
  </si>
  <si>
    <t xml:space="preserve"> 0.475 +/- 0.006</t>
  </si>
  <si>
    <t>Micro/OVO 90%</t>
  </si>
  <si>
    <t>Micro/OVO Mean Std</t>
  </si>
  <si>
    <t xml:space="preserve"> 0.475 +/- 0.004</t>
  </si>
  <si>
    <t>0.905 +/- 0.022</t>
  </si>
  <si>
    <t>0.906 +/- 0.014</t>
  </si>
  <si>
    <t>FAILED</t>
  </si>
  <si>
    <t xml:space="preserve"> 0.482 +/- 0.006</t>
  </si>
  <si>
    <t>0.482 +/- 0.003</t>
  </si>
  <si>
    <t>0.932 +/- 0.021</t>
  </si>
  <si>
    <t>0.931 +/- 0.013</t>
  </si>
  <si>
    <t xml:space="preserve">FAILED </t>
  </si>
  <si>
    <t>38647076</t>
  </si>
  <si>
    <t>0.223 +/- 0.013</t>
  </si>
  <si>
    <t>0.222 +/- 0.007</t>
  </si>
  <si>
    <t>0.504 +/- 0.042</t>
  </si>
  <si>
    <t xml:space="preserve"> 0.501 +/- 0.025</t>
  </si>
  <si>
    <t>38650070</t>
  </si>
  <si>
    <t>38650109</t>
  </si>
  <si>
    <t>38650166</t>
  </si>
  <si>
    <t>38650167</t>
  </si>
  <si>
    <t>38650225</t>
  </si>
  <si>
    <t>38650227</t>
  </si>
  <si>
    <t>38650229</t>
  </si>
  <si>
    <t>38650231</t>
  </si>
  <si>
    <t>38650236</t>
  </si>
  <si>
    <t>0.41 +/- 0.02</t>
  </si>
  <si>
    <t>0.41 +/- 0.01</t>
  </si>
  <si>
    <t xml:space="preserve"> 0.66 +/- 0.02</t>
  </si>
  <si>
    <t>20210425-141306-False-512-50-256-128-hchs-metabolic_syndrome-train_test.pickle</t>
  </si>
  <si>
    <t xml:space="preserve"> 0.43 +/- 0.01</t>
  </si>
  <si>
    <t xml:space="preserve"> 0.76 +/- 0.04</t>
  </si>
  <si>
    <t>0.43 +/- 0.01</t>
  </si>
  <si>
    <t xml:space="preserve"> 0.76 +/- 0.02</t>
  </si>
  <si>
    <t>20210425-141306-False-512-50-256-128-hchs-hypertension-train_test.pickle</t>
  </si>
  <si>
    <t>RESULTS EXIST JUST CBA TO TYPE OUT LOOK AT SLURM</t>
  </si>
  <si>
    <t>20210425-141314-False-512-50-256-128-hchs-sleep_apnea-train_test.pickle</t>
  </si>
  <si>
    <t>20210425-141306-False-512-50-256-128-hchs-insomnia-train_test.pickle</t>
  </si>
  <si>
    <t>0.22 +/- 0.01</t>
  </si>
  <si>
    <t xml:space="preserve"> 0.50 +/- 0.04</t>
  </si>
  <si>
    <t xml:space="preserve"> 0.50 +/- 0.03</t>
  </si>
  <si>
    <t>20210425-141306-False-512-50-256-128-hchs-diabetes-train_test.pickle</t>
  </si>
  <si>
    <t>0.252 +/- 0.010</t>
  </si>
  <si>
    <t>0.252 +/- 0.006</t>
  </si>
  <si>
    <t xml:space="preserve"> 0.610 +/- 0.040</t>
  </si>
  <si>
    <t xml:space="preserve"> 0.610 +/- 0.025</t>
  </si>
  <si>
    <t>/home/ks877/project/SimCLR_HCHS/embeddings/hchs/insomnia/cnn/20210425-143622_testing-False_bs-512_lr-0.1_eps-5_embeddings.pickle</t>
  </si>
  <si>
    <t>/home/ks877/project/SimCLR_HCHS/training_percentage/hchs/insomnia/cnn/20210425-142619_testing-False_bs-512_lr-0.1_eps-5_different_training_percentages.pickle</t>
  </si>
  <si>
    <t xml:space="preserve"> 0.477 +/- 0.006</t>
  </si>
  <si>
    <t>0.477 +/- 0.004</t>
  </si>
  <si>
    <t>0.912 +/- 0.023</t>
  </si>
  <si>
    <t>0.912 +/- 0.015</t>
  </si>
  <si>
    <t>/home/ks877/project/SimCLR_HCHS/training_percentage/hchs/sleep_apnea/cnn/20210425-144011_testing-False_bs-512_lr-0.1_eps-5_different_training_percentages.pickle</t>
  </si>
  <si>
    <t>/home/ks877/project/SimCLR_HCHS/embeddings/hchs/sleep_apnea/cnn/20210425-145022_testing-False_bs-512_lr-0.1_eps-5_embeddings.pickle</t>
  </si>
  <si>
    <t>0.431 +/- 0.012</t>
  </si>
  <si>
    <t>0.431 +/- 0.007</t>
  </si>
  <si>
    <t>0.759 +/- 0.037</t>
  </si>
  <si>
    <t>0.759 +/- 0.022</t>
  </si>
  <si>
    <t>/home/ks877/project/SimCLR_HCHS/training_percentage/hchs/hypertension/cnn/20210425-144058_testing-False_bs-512_lr-0.1_eps-5_different_training_percentages.pickle</t>
  </si>
  <si>
    <t>/home/ks877/project/SimCLR_HCHS/embeddings/hchs/hypertension/cnn/20210425-145150_testing-False_bs-512_lr-0.1_eps-5_embeddings.pickle</t>
  </si>
  <si>
    <t>0.396 +/- 0.014</t>
  </si>
  <si>
    <t>0.397 +/- 0.009</t>
  </si>
  <si>
    <t>0.658 +/- 0.040</t>
  </si>
  <si>
    <t>0.658 +/- 0.026</t>
  </si>
  <si>
    <t>/home/ks877/project/SimCLR_HCHS/embeddings/hchs/metabolic_syndrome/cnn/20210425-145116_testing-False_bs-512_lr-0.1_eps-5_embeddings.pickle</t>
  </si>
  <si>
    <t>/home/ks877/project/SimCLR_HCHS/training_percentage/hchs/metabolic_syndrome/cnn/20210425-144052_testing-False_bs-512_lr-0.1_eps-5_different_training_percentages.pickle</t>
  </si>
  <si>
    <t>38698356</t>
  </si>
  <si>
    <t>38698363</t>
  </si>
  <si>
    <t>slurm_submit_800_200_256_128_normal_hchs_diabetes</t>
  </si>
  <si>
    <t xml:space="preserve">normal </t>
  </si>
  <si>
    <t>0.482 +/- 0.006</t>
  </si>
  <si>
    <t xml:space="preserve"> 0.482 +/- 0.003</t>
  </si>
  <si>
    <t xml:space="preserve"> 0.932 +/- 0.021</t>
  </si>
  <si>
    <t xml:space="preserve"> 0.932 +/- 0.012</t>
  </si>
  <si>
    <t>/home/ks877/project/SimCLR_HCHS/training_percentage/mesa/insomnia/cnn/20210426-1             10908_testing-False_bs-512_lr-0.1_eps-5_different_training_percentages.pickle</t>
  </si>
  <si>
    <t xml:space="preserve"> 0.906 +/- 0.024</t>
  </si>
  <si>
    <t>/home/ks877/project/SimCLR_HCHS/embeddings/mesa/sleep_apnea/cnn/20210426-111826_testing-False_bs-512_lr-0.1_eps-5_embeddings.pickle</t>
  </si>
  <si>
    <t>/home/ks877/project/SimCLR_HCHS/training_percentage/mesa/sleep_apnea/cnn/20210426-110916_testing-False_bs-512_lr-0.1_eps-5_different_training_percentages.pickle</t>
  </si>
  <si>
    <t>38739713</t>
  </si>
  <si>
    <t>slurm_submit_1024_200_512_256_normal_hchs_diabetes</t>
  </si>
  <si>
    <t>38739719</t>
  </si>
  <si>
    <t xml:space="preserve">None </t>
  </si>
  <si>
    <t>ms</t>
  </si>
  <si>
    <t>slurm_submit_800_100_256_128_2_ms_hchs_diabetes</t>
  </si>
  <si>
    <t>38746977</t>
  </si>
  <si>
    <t xml:space="preserve"> 0.23 +/- 0.02</t>
  </si>
  <si>
    <t xml:space="preserve"> 0.23 +/- 0.01</t>
  </si>
  <si>
    <t>0.50 +/- 0.03</t>
  </si>
  <si>
    <t>20210426-164854-False-800-100-256-128-2-hchs-diabetes-ms-train_test.pickle</t>
  </si>
  <si>
    <t xml:space="preserve"> 0.22 +/- 0.01</t>
  </si>
  <si>
    <t>20210426-141956-False-800-200-256-128-hchs-diabetes</t>
  </si>
  <si>
    <t>20210426-150117-False-1024-200-512-256-hchs-diabetes-metrics.pickle</t>
  </si>
  <si>
    <t>sleep_apnea</t>
  </si>
  <si>
    <t>38782573</t>
  </si>
  <si>
    <t>slurm_submit_1024_200_512_256_normal_hchs_insomnia</t>
  </si>
  <si>
    <t>38782584</t>
  </si>
  <si>
    <t>slurm_submit_1024_200_512_256_normal_hchs_sleep_apnea</t>
  </si>
  <si>
    <t>38782598</t>
  </si>
  <si>
    <t>slurm_submit_1024_200_512_256_normal_hchs_hypertension</t>
  </si>
  <si>
    <t>38782601</t>
  </si>
  <si>
    <t>slurm_submit_1024_200_512_256_normal_hchs_metabolic_syndrome</t>
  </si>
  <si>
    <t>38782635</t>
  </si>
  <si>
    <t>slurm_submit_1024_200_512_256_normal_mesa_insomnia</t>
  </si>
  <si>
    <t>slurm_submit_1024_200_512_256_normal_mesa_sleep_apnea</t>
  </si>
  <si>
    <t>38782647</t>
  </si>
  <si>
    <t>slurm_submit_1024_200_512_256_2_ms_hchs_insomnia</t>
  </si>
  <si>
    <t>38783025</t>
  </si>
  <si>
    <t>slurm_submit_1024_200_512_256_2_ms_hchs_sleep_apnea</t>
  </si>
  <si>
    <t>38783030</t>
  </si>
  <si>
    <t>slurm_submit_1024_200_512_256_2_ms_hchs_hypertension</t>
  </si>
  <si>
    <t>38783235</t>
  </si>
  <si>
    <t>slurm_submit_1024_200_512_256_2_ms_hchs_metabolic_syndrome</t>
  </si>
  <si>
    <t>38783241</t>
  </si>
  <si>
    <t>slurm_submit_1024_200_512_256_2_ms_mesa_insomnia</t>
  </si>
  <si>
    <t>38783247</t>
  </si>
  <si>
    <t>slurm_submit_1024_200_512_256_2_ms_mesa_sleep_apnea</t>
  </si>
  <si>
    <t>38783252</t>
  </si>
  <si>
    <t>Exist but cba to type, can be found at the slurm out script corresponding to the slurm number</t>
  </si>
  <si>
    <t>slurm_submit_hchs_mesa_old_method_with_wake_1024_2048_50_24361_01_50_F_T_mean_01_hchs_diabetes</t>
  </si>
  <si>
    <t>slurm_submit_hchs_mesa_old_method_with_wake_1024_2048_50_24361_01_50_F_T_mean_01_hchs_insomnia</t>
  </si>
  <si>
    <t>slurm_submit_hchs_mesa_old_method_with_wake_1024_2048_50_24361_01_50_F_T_mean_01_hchs_sleep_apnea</t>
  </si>
  <si>
    <t>slurm_submit_hchs_mesa_old_method_with_wake_1024_2048_50_24361_01_50_F_T_mean_01_hchs_hypertension</t>
  </si>
  <si>
    <t>slurm_submit_hchs_mesa_old_method_with_wake_1024_2048_50_24361_01_50_F_T_mean_01_hchs_metabolic_syndrome</t>
  </si>
  <si>
    <t>slurm_submit_hchs_mesa_old_method_with_wake_1024_2048_50_24361_01_50_F_T_mean_01_mesa_insomnia</t>
  </si>
  <si>
    <t>slurm_submit_hchs_mesa_old_method_with_wake_1024_2048_50_24361_01_50_F_T_mean_01_mesa_sleep_apnea</t>
  </si>
  <si>
    <t>38865001</t>
  </si>
  <si>
    <t>38865174</t>
  </si>
  <si>
    <t>38866592</t>
  </si>
  <si>
    <t>38866609</t>
  </si>
  <si>
    <t>38866639</t>
  </si>
  <si>
    <t>38866785</t>
  </si>
  <si>
    <t>38866804</t>
  </si>
  <si>
    <t>slurm_submit_hchs_mesa_old_method_with_wake_1024_2048_50_14_01_50_F_T_mean_01_hchs_metabolic_syndrome</t>
  </si>
  <si>
    <t>38874335</t>
  </si>
  <si>
    <t>slurm_submit_hchs_mesa_old_method_with_wake_1024_2048_50_6345_01_50_F_T_mean_01_hchs_metabolic_syndrome</t>
  </si>
  <si>
    <t>38874340</t>
  </si>
  <si>
    <t>slurm_submit_hchs_mesa_old_method_with_wake_1024_2048_50_23150_01_50_F_T_mean_01_hchs_metabolic_syndrome</t>
  </si>
  <si>
    <t>38874350</t>
  </si>
  <si>
    <t>slurm_submit_hchs_mesa_old_method_with_wake_1024_2048_50_361_01_50_F_T_mean_01_hchs_metabolic_syndrome</t>
  </si>
  <si>
    <t>38874357</t>
  </si>
  <si>
    <t>slurm_submit_hchs_mesa_old_method_with_wake_1024_2048_50_452_01_50_F_T_mean_01_hchs_metabolic_syndrome</t>
  </si>
  <si>
    <t>38874362</t>
  </si>
  <si>
    <t>0.31 +/- 0.04</t>
  </si>
  <si>
    <t xml:space="preserve"> 0.48 +/- 0.04</t>
  </si>
  <si>
    <t>[0.2996463709822397, 0.32236904423605195, 0.3129185844455564, 0.30658005773928493, 0.28838739040454786, 0.3454590699831461, 0.309938812804053, 0.32644230121423834, 0.31144373169486717, 0.3152161183542262]</t>
  </si>
  <si>
    <t>[0.4350132625994695, 0.4482758620689655, 0.44562334217506633, 0.4509283819628647, 0.42705570291777184, 0.48010610079575594, 0.4535809018567639, 0.47214854111405835, 0.46684350132625996, 0.46153846153846156]</t>
  </si>
  <si>
    <t xml:space="preserve"> 0.25 +/- 0.01</t>
  </si>
  <si>
    <t>0.60 +/- 0.04</t>
  </si>
  <si>
    <t xml:space="preserve"> 0.60 +/- 0.03</t>
  </si>
  <si>
    <t>0.25 +/- 0.01</t>
  </si>
  <si>
    <t>/home/ks877/project/SimCLR_HCHS/embeddings/hchs/insomnia/simclr/20210428-065525_testing-False_window-1024_bs-2048_transformations-[2, 4, 3, 6, 1]_lr-0.1_agg-mean_temp-0.1.pickle</t>
  </si>
  <si>
    <t>[0.2661990894549034, 0.27923390437058876, 0.2771380395621001, 0.28971789433444595, 0.2519251925192519, 0.2872270108451012, 0.2608588655100283, 0.26190356140439336, 0.25956360519499877, 0.26077724051474915]</t>
  </si>
  <si>
    <t>[0.6074270557029178, 0.5888594164456233, 0.6074270557029178, 0.6127320954907162, 0.6074270557029178, 0.610079575596817, 0.6021220159151194, 0.6047745358090185, 0.6074270557029178, 0.6127320954907162]</t>
  </si>
  <si>
    <t>[0.4773371104815864, 0.4765957446808511, 0.4765957446808511, 0.4773371104815864, 0.4773371104815864, 0.4773371104815864, 0.4773371104815864, 0.4773371104815864, 0.4773371104815864, 0.4773371104815864]</t>
  </si>
  <si>
    <t>[0.9132791327913279, 0.9105691056910569, 0.9105691056910569, 0.9132791327913279, 0.9132791327913279, 0.9132791327913279, 0.9132791327913279, 0.9132791327913279, 0.9132791327913279, 0.9132791327913279]</t>
  </si>
  <si>
    <t xml:space="preserve"> /home/ks877/project/SimCLR_HCHS/embeddings/hchs/sleep_apnea/simclr/20210428-065523_testing-False_window-1024_bs-2048_transformations-[2, 4, 3, 6, 1]_lr-0.1_agg-mean_temp-0.1.pickle</t>
  </si>
  <si>
    <t xml:space="preserve"> 0.91 +/- 0.03</t>
  </si>
  <si>
    <t>/home/ks877/project/SimCLR_HCHS/embeddings/hchs/hypertension/simclr/20210428-065524_testing-False_window-1024_bs-2048_transformations-[2, 4, 3, 6, 1]_lr-0.1_agg-mean_temp-0.1.pickle</t>
  </si>
  <si>
    <t>[0.44191758983618823, 0.4981995992882463, 0.44984230099326844, 0.48549416685009905, 0.46336488370386675, 0.4811926605504587, 0.4593106638908166, 0.47711511789181693, 0.47711511789181693, 0.4784674606038734]</t>
  </si>
  <si>
    <t>[0.7586206896551724, 0.7480106100795756, 0.753315649867374, 0.753315649867374, 0.7427055702917771, 0.7612732095490716, 0.753315649867374, 0.753315649867374, 0.753315649867374, 0.7559681697612732]</t>
  </si>
  <si>
    <t xml:space="preserve"> 0.75 +/- 0.04</t>
  </si>
  <si>
    <t xml:space="preserve"> 0.47 +/- 0.04</t>
  </si>
  <si>
    <t>0.75 +/- 0.02</t>
  </si>
  <si>
    <t>0.47 +/- 0.02</t>
  </si>
  <si>
    <t xml:space="preserve"> 0.64 +/- 0.04</t>
  </si>
  <si>
    <t xml:space="preserve"> 0.45 +/- 0.04</t>
  </si>
  <si>
    <t>0.45 +/- 0.02</t>
  </si>
  <si>
    <t xml:space="preserve"> 0.64 +/- 0.02</t>
  </si>
  <si>
    <t>[0.5179413410053544, 0.47864455344084844, 0.4569983676343501, 0.4360443707999632, 0.473244077410744, 0.45326839826839826, 0.4669904106220802, 0.46353325970605724, 0.4699963004069553, 0.45847268673355623]</t>
  </si>
  <si>
    <t>[0.6604774535809018, 0.6312997347480106, 0.6419098143236074, 0.6551724137931034, 0.6445623342175066, 0.6445623342175066, 0.6339522546419099, 0.6445623342175066, 0.6472148541114059, 0.6445623342175066]</t>
  </si>
  <si>
    <t>/home/ks877/project/SimCLR_HCHS/embeddings/hchs/metabolic_syndrome/simclr/20210428-065525_testing-False_window-1024_bs-2048_transformations-[2, 4, 3, 6, 1]_lr-0.1_agg-mean_temp-0.1.pickle</t>
  </si>
  <si>
    <t>[0.5063674845745445, 0.5137162996875227, 0.5217672937302638, 0.5367244157937148, 0.534581263816715, 0.5484348621603524, 0.5219842384519351, 0.5110705961957747, 0.49620010405084214, 0.514367816091954]</t>
  </si>
  <si>
    <t>[0.6127320954907162, 0.623342175066313, 0.6259946949602122, 0.6763925729442971, 0.6578249336870027, 0.6631299734748011, 0.6551724137931034, 0.6339522546419099, 0.6525198938992043, 0.6551724137931034]</t>
  </si>
  <si>
    <t>/home/ks877/project/SimCLR_HCHS/embeddings/hchs/metabolic_syndrome/simclr/20210428-081545_testing-False_window-1024_bs-2048_transformations-[1, 4]_lr-0.1_agg-mean_temp-0.1.pickle</t>
  </si>
  <si>
    <t xml:space="preserve"> 0.52 +/- 0.04</t>
  </si>
  <si>
    <t xml:space="preserve"> 0.52 +/- 0.03</t>
  </si>
  <si>
    <t>0.40 +/- 0.02</t>
  </si>
  <si>
    <t xml:space="preserve"> 0.40 +/- 0.01</t>
  </si>
  <si>
    <t>0.64 +/- 0.02</t>
  </si>
  <si>
    <t>[0.47416339933884666, 0.47638888888888886, 0.45994937799558405, 0.4010110736639384, 0.4605025237117976, 0.4479148452526666, 0.454710558654965, 0.45355008473820363, 0.44514316296494516, 0.43806385816270493]</t>
  </si>
  <si>
    <t>[0.6631299734748011, 0.649867374005305, 0.6472148541114059, 0.649867374005305, 0.6578249336870027, 0.6445623342175066, 0.6472148541114059, 0.6551724137931034, 0.649867374005305, 0.6472148541114059]</t>
  </si>
  <si>
    <t>/home/ks877/project/SimCLR_HCHS/embeddings/hchs/metabolic_syndrome/simclr/20210428-081547_testing-False_window-1024_bs-2048_transformations-[6, 3, 4, 5]_lr-0.1_agg-mean_temp-0.1.pickle</t>
  </si>
  <si>
    <t>0.50 +/- 0.04</t>
  </si>
  <si>
    <t xml:space="preserve"> 0.67 +/- 0.04</t>
  </si>
  <si>
    <t xml:space="preserve"> 0.67 +/- 0.02</t>
  </si>
  <si>
    <t>[0.5165408386605344, 0.5197355882559458, 0.5157133464825773, 0.5039096059943667, 0.5133390705679862, 0.5056142939103352, 0.5011491050908838, 0.5064049521854347, 0.5150501672240803, 0.5064049521854347]</t>
  </si>
  <si>
    <t>[0.6472148541114059, 0.6631299734748011, 0.6631299734748011, 0.6790450928381963, 0.6657824933687002, 0.6604774535809018, 0.6472148541114059, 0.6684350132625995, 0.6816976127320955, 0.6684350132625995]</t>
  </si>
  <si>
    <t>0.43 +/- 0.03</t>
  </si>
  <si>
    <t>0.63 +/- 0.04</t>
  </si>
  <si>
    <t>0.63 +/- 0.03</t>
  </si>
  <si>
    <t xml:space="preserve"> 0.43 +/- 0.02</t>
  </si>
  <si>
    <t>[0.5142831756186413, 0.48635684957073533, 0.4679397976807303, 0.47011161637040105, 0.42832931941842833, 0.4936475878742053, 0.46353325970605724, 0.41743929359823406, 0.434083885209713, 0.4576016166408575]</t>
  </si>
  <si>
    <t>[0.6153846153846154, 0.6127320954907162, 0.6206896551724138, 0.6392572944297082, 0.6392572944297082, 0.6419098143236074, 0.6445623342175066, 0.6286472148541115, 0.6392572944297082, 0.6525198938992043]</t>
  </si>
  <si>
    <t>/home/ks877/project/SimCLR_HCHS/embeddings/hchs/metabolic_syndrome/simclr/20210428-081547_testing-False_window-1024_bs-2048_transformations-[3, 6, 1]_lr-0.1_agg-mean_temp-0.1.pickle</t>
  </si>
  <si>
    <t>[0.5038917055157147, 0.4840664711632453, 0.4985074314204016, 0.4692754054456182, 0.4891762421449072, 0.46353325970605724, 0.47954719225214504, 0.48432239057239057, 0.500189393939394, 0.4939062417419797]</t>
  </si>
  <si>
    <t>[0.6578249336870027, 0.6472148541114059, 0.6631299734748011, 0.6737400530503979, 0.6631299734748011, 0.6445623342175066, 0.6551724137931034, 0.6551724137931034, 0.6657824933687002, 0.6631299734748011]</t>
  </si>
  <si>
    <t>/home/ks877/project/SimCLR_HCHS/embeddings/hchs/metabolic_syndrome/simclr/20210428-081547_testing-False_window-1024_bs-2048_transformations-[4, 5, 2]_lr-0.1_agg-mean_temp-0.1.pickle</t>
  </si>
  <si>
    <t xml:space="preserve"> 0.48 +/- 0.02</t>
  </si>
  <si>
    <t>/home/ks877/project/SimCLR_HCHS/embeddings/mesa/insomnia/simclr/20210428-065525_testing-False_window-1024_bs-2048_transformations-[2, 4, 3, 6, 1]_lr-0.1_agg-mean_temp-0.1.pickle</t>
  </si>
  <si>
    <t>[0.4978530878072678, 0.47466007416563655, 0.47530864197530864, 0.47530864197530864, 0.47530864197530864, 0.47530864197530864, 0.47530864197530864, 0.47530864197530864, 0.47530864197530864, 0.47530864197530864]</t>
  </si>
  <si>
    <t>[0.9035294117647059, 0.9035294117647059, 0.9058823529411765, 0.9058823529411765, 0.9058823529411765, 0.9058823529411765, 0.9058823529411765, 0.9058823529411765, 0.9058823529411765, 0.9058823529411765]</t>
  </si>
  <si>
    <t>/home/ks877/project/SimCLR_HCHS/embeddings/mesa/sleep_apnea/simclr/20210428-073528_testing-False_window-1024_bs-2048_transformations-[2, 4, 3, 6, 1]_lr-0.1_agg-mean_temp-0.1.pickle</t>
  </si>
  <si>
    <t xml:space="preserve">sleep apnea </t>
  </si>
  <si>
    <t>slurm_submit_hchs_mesa_old_method_with_wake_1024_2048_50_14_01_50_F_T_mean_01_hchs_diabetes</t>
  </si>
  <si>
    <t>slurm_submit_hchs_mesa_old_method_with_wake_1024_2048_50_14_01_50_F_T_mean_01_hchs_sleep_apnea</t>
  </si>
  <si>
    <t>slurm_submit_hchs_mesa_old_method_with_wake_1024_2048_50_14_01_50_F_T_mean_01_hchs_insomnia</t>
  </si>
  <si>
    <t>slurm_submit_hchs_mesa_old_method_with_wake_1024_2048_50_14_01_50_F_T_mean_01_hchs_hypertension</t>
  </si>
  <si>
    <t>slurm_submit_hchs_mesa_old_method_with_wake_1024_2048_50_14_01_50_F_T_mean_01_mesa_insomnia</t>
  </si>
  <si>
    <t>slurm_submit_hchs_mesa_old_method_with_wake_1024_2048_50_14_01_50_F_T_mean_01_mesa_sleep_apnea</t>
  </si>
  <si>
    <t>slurm_submit_hchs_mesa_old_method_with_wake_1024_2048_50_23150_01_50_F_T_mean_01_hchs_diabetes</t>
  </si>
  <si>
    <t>slurm_submit_hchs_mesa_old_method_with_wake_1024_2048_50_23150_01_50_F_T_mean_01_hchs_insomnia</t>
  </si>
  <si>
    <t>slurm_submit_hchs_mesa_old_method_with_wake_1024_2048_50_23150_01_50_F_T_mean_01_hchs_sleep_apnea</t>
  </si>
  <si>
    <t>slurm_submit_hchs_mesa_old_method_with_wake_1024_2048_50_23150_01_50_F_T_mean_01_hchs_hypertension</t>
  </si>
  <si>
    <t>slurm_submit_hchs_mesa_old_method_with_wake_1024_2048_50_23150_01_50_F_T_mean_01_mesa_insomnia</t>
  </si>
  <si>
    <t>slurm_submit_hchs_mesa_old_method_with_wake_1024_2048_50_23150_01_50_F_T_mean_01_mesa_sleep_apnea</t>
  </si>
  <si>
    <t>38893153</t>
  </si>
  <si>
    <t>38893154</t>
  </si>
  <si>
    <t>38893155</t>
  </si>
  <si>
    <t>38893156</t>
  </si>
  <si>
    <t>38893157</t>
  </si>
  <si>
    <t>38893158</t>
  </si>
  <si>
    <t>38893160</t>
  </si>
  <si>
    <t>38893162</t>
  </si>
  <si>
    <t>38893163</t>
  </si>
  <si>
    <t>38893164</t>
  </si>
  <si>
    <t>38893165</t>
  </si>
  <si>
    <t>38893166</t>
  </si>
  <si>
    <t xml:space="preserve"> 0.37 +/- 0.04</t>
  </si>
  <si>
    <t xml:space="preserve"> 0.49 +/- 0.03</t>
  </si>
  <si>
    <t>0.37 +/- 0.03</t>
  </si>
  <si>
    <t>/home/ks877/project/SimCLR_HCHS/training_percentages/hchs/diabetes/simclr/20210428-134407_testing-False_window-1024_bs-2048_transformations-14_lr-0.1_agg-mean_temp-0.1.pickle</t>
  </si>
  <si>
    <t>/home/ks877/project/SimCLR_HCHS/embeddings/hchs/diabetes/simclr/20210428-134407_testing-False_window-1024_bs-2048_transformations-14_lr-0.1_agg-mean_temp-0.1.pickle</t>
  </si>
  <si>
    <t>0.58 +/- 0.04</t>
  </si>
  <si>
    <t>0.26 +/- 0.02</t>
  </si>
  <si>
    <t>0.58 +/- 0.02</t>
  </si>
  <si>
    <t>/home/ks877/project/SimCLR_HCHS/training_percentages/hchs/insomnia/simclr/20210428-134407_testing-False_window-1024_bs-2048_transformations-14_lr-0.1_agg-mean_temp-0.1.pickle</t>
  </si>
  <si>
    <t>/home/ks877/project/SimCLR_HCHS/embeddings/hchs/insomnia/simclr/20210428-134407_testing-False_window-1024_bs-2048_transformations-14_lr-0.1_agg-mean_temp-0.1.pickle</t>
  </si>
  <si>
    <t>0.91 +/- 0.03</t>
  </si>
  <si>
    <t>/home/ks877/project/SimCLR_HCHS/training_percentages/hchs/sleep_apnea/simclr/20210428-134407_testing-False_window-1024_bs-2048_transformations-14_lr-0.1_agg-mean_temp-0.1.pickle</t>
  </si>
  <si>
    <t>/home/ks877/project/SimCLR_HCHS/embeddings/hchs/sleep_apnea/simclr/20210428-134407_testing-False_window-1024_bs-2048_transformations-14_lr-0.1_agg-mean_temp-0.1.pickle</t>
  </si>
  <si>
    <t>0.44 +/- 0.02</t>
  </si>
  <si>
    <t>0.75 +/- 0.03</t>
  </si>
  <si>
    <t>0.44 +/- 0.01</t>
  </si>
  <si>
    <t xml:space="preserve"> 0.75 +/- 0.02</t>
  </si>
  <si>
    <t>/home/ks877/project/SimCLR_HCHS/training_percentages/hchs/hypertension/simclr/20210428-134407_testing-False_window-1024_bs-2048_transformations-14_lr-0.1_agg-mean_temp-0.1.pickle</t>
  </si>
  <si>
    <t>/home/ks877/project/SimCLR_HCHS/embeddings/hchs/hypertension/simclr/20210428-134407_testing-False_window-1024_bs-2048_transformations-14_lr-0.1_agg-mean_temp-0.1.pickle</t>
  </si>
  <si>
    <t>/home/ks877/project/SimCLR_HCHS/training_percentages/mesa/insomnia/simclr/20210428-134407_testing-False_window-1024_bs-2048_transformations-14_lr-0.1_agg-mean_temp-0.1.pickle</t>
  </si>
  <si>
    <t>/home/ks877/project/SimCLR_HCHS/embeddings/mesa/insomnia/simclr/20210428-134407_testing-False_window-1024_bs-2048_transformations-14_lr-0.1_agg-mean_temp-0.1.pickle</t>
  </si>
  <si>
    <t>/home/ks877/project/SimCLR_HCHS/training_percentages/mesa/sleep_apnea/simclr/20210428-134407_testing-False_window-1024_bs-2048_transformations-14_lr-0.1_agg-mean_temp-0.1.pickle</t>
  </si>
  <si>
    <t>/home/ks877/project/SimCLR_HCHS/embeddings/mesa/sleep_apnea/simclr/20210428-134407_testing-False_window-1024_bs-2048_transformations-14_lr-0.1_agg-mean_temp-0.1.pickle</t>
  </si>
  <si>
    <t>/home/ks877/project/SimCLR_HCHS/training_percentages/hchs/diabetes/simclr/20210428-134407_testing-False_window-1024_bs-2048_transformations-23150_lr-0.1_agg-mean_temp-0.1.pickle</t>
  </si>
  <si>
    <t>/home/ks877/project/SimCLR_HCHS/embeddings/hchs/diabetes/simclr/20210428-134407_testing-False_window-1024_bs-2048_transformations-23150_lr-0.1_agg-mean_temp-0.1.pickle</t>
  </si>
  <si>
    <t>0.34 +/- 0.04</t>
  </si>
  <si>
    <t>0.34 +/- 0.02</t>
  </si>
  <si>
    <t>/home/ks877/project/SimCLR_HCHS/training_percentages/mesa/insomnia/simclr/20210428-134407_testing-False_window-1024_bs-2048_transformations-23150_lr-0.1_agg-mean_temp-0.1.pickle</t>
  </si>
  <si>
    <t>/home/ks877/project/SimCLR_HCHS/embeddings/mesa/insomnia/simclr/20210428-134407_testing-False_window-1024_bs-2048_transformations-23150_lr-0.1_agg-mean_temp-0.1.pickle</t>
  </si>
  <si>
    <t>/home/ks877/project/SimCLR_HCHS/training_percentages/mesa/sleep_apnea/simclr/20210428-134407_testing-False_window-1024_bs-2048_transformations-23150_lr-0.1_agg-mean_temp-0.1.pickle</t>
  </si>
  <si>
    <t>/home/ks877/project/SimCLR_HCHS/embeddings/mesa/sleep_apnea/simclr/20210428-134407_testing-False_window-1024_bs-2048_transformations-23150_lr-0.1_agg-mean_temp-0.1.pickle</t>
  </si>
  <si>
    <t>0.76 +/- 0.03</t>
  </si>
  <si>
    <t>38957334</t>
  </si>
  <si>
    <t>slurm_submit_hchs_mesa_old_method_with_wake_1024_2048_50_1423_01_50_F_T_mean_01_hchs_diabetes</t>
  </si>
  <si>
    <t>slurm_submit_hchs_mesa_old_method_with_wake_1024_2048_50_14506_01_50_F_T_mean_01_hchs_diabetes</t>
  </si>
  <si>
    <t>38957558</t>
  </si>
  <si>
    <t>slurm_submit_hchs_mesa_old_method_with_wake_1024_2048_50_140_01_50_F_T_mean_01_hchs_diabetes</t>
  </si>
  <si>
    <t>38957618</t>
  </si>
  <si>
    <t>38957744</t>
  </si>
  <si>
    <t>slurm_submit_hchs_mesa_old_method_with_wake_1024_2048_50_14263_01_50_F_T_mean_01_hchs_diabetes</t>
  </si>
  <si>
    <t>slurm_submit_hchs_mesa_old_method_with_wake_1024_2048_50_14650_01_50_F_T_mean_01_hchs_diabetes</t>
  </si>
  <si>
    <t>38957897</t>
  </si>
  <si>
    <t>0.613 +/- 0.042</t>
  </si>
  <si>
    <t>0.253 +/- 0.011</t>
  </si>
  <si>
    <t>0.610 +/- 0.025</t>
  </si>
  <si>
    <t xml:space="preserve"> 0.253 +/- 0.006</t>
  </si>
  <si>
    <t>/home/ks877/project/SimCLR_HCHS/training_percentages/hchs/insomnia/simclr/20210428-181906_testing-False_window-1024_bs-2048_transformations-23150_lr-0.1_agg-mean_temp-0.1.pickle</t>
  </si>
  <si>
    <t>/home/ks877/project/SimCLR_HCHS/embeddings/hchs/insomnia/simclr/20210428-181906_testing-False_window-1024_bs-2048_transformations-23150_lr-0.1_agg-mean_temp-0.1.pickle</t>
  </si>
  <si>
    <t xml:space="preserve"> 0.909 +/- 0.026</t>
  </si>
  <si>
    <t xml:space="preserve"> 0.909 +/- 0.015</t>
  </si>
  <si>
    <t>0.476 +/- 0.007</t>
  </si>
  <si>
    <t xml:space="preserve"> 0.476 +/- 0.004</t>
  </si>
  <si>
    <t>/home/ks877/project/SimCLR_HCHS/training_percentages/hchs/sleep_apnea/simclr/20210428-181852_testing-False_window-1024_bs-2048_transformations-23150_lr-0.1_agg-mean_temp-0.1.pickle</t>
  </si>
  <si>
    <t>/home/ks877/project/SimCLR_HCHS/embeddings/hchs/sleep_apnea/simclr/20210428-181852_testing-False_window-1024_bs-2048_transformations-23150_lr-0.1_agg-mean_temp-0.1.pickle</t>
  </si>
  <si>
    <t>/home/ks877/project/SimCLR_HCHS/training_percentages/hchs/hypertension/simclr/20210428-134449_testing-False_window-1024_bs-2048_transformations-23150_lr-0.1_agg-mean_temp-0.1.pickle</t>
  </si>
  <si>
    <t>/home/ks877/project/SimCLR_HCHS/embeddings/hchs/hypertension/simclr/20210428-134449_testing-False_window-1024_bs-2048_transformations-23150_lr-0.1_agg-mean_temp-0.1.pickle</t>
  </si>
  <si>
    <t>slurm_submit_hchs_mesa_old_method_with_wake_1024_2048_50_1423_01_50_F_T_mean_01_hchs_hypertension</t>
  </si>
  <si>
    <t>38958500</t>
  </si>
  <si>
    <t>slurm_submit_hchs_mesa_old_method_with_wake_1024_2048_50_14506_01_50_F_T_mean_01_hchs_hypertension</t>
  </si>
  <si>
    <t>38958560</t>
  </si>
  <si>
    <t>slurm_submit_hchs_mesa_old_method_with_wake_1024_2048_50_140_01_50_F_T_mean_01_hchs_hypertension</t>
  </si>
  <si>
    <t>38958609</t>
  </si>
  <si>
    <t>slurm_submit_hchs_mesa_old_method_with_wake_1024_2048_50_14263_01_50_F_T_mean_01_hchs_hypertension</t>
  </si>
  <si>
    <t>38958654</t>
  </si>
  <si>
    <t>slurm_submit_hchs_mesa_old_method_with_wake_1024_2048_50_14650_01_50_F_T_mean_01_hchs_hypertension</t>
  </si>
  <si>
    <t>38958720</t>
  </si>
  <si>
    <t>slurm_submit_hchs_mesa_old_method_with_wake_1024_2048_50_1423_01_50_F_T_mean_01_hchs_metabolic_syndrome</t>
  </si>
  <si>
    <t>38958825</t>
  </si>
  <si>
    <t>slurm_submit_hchs_mesa_old_method_with_wake_1024_2048_50_14506_01_50_F_T_mean_01_hchs_metabolic_syndrome</t>
  </si>
  <si>
    <t>38958830</t>
  </si>
  <si>
    <t>38958838</t>
  </si>
  <si>
    <t>slurm_submit_hchs_mesa_old_method_with_wake_1024_2048_50_140_01_50_F_T_mean_01_hchs_metabolic_syndrome</t>
  </si>
  <si>
    <t>38964743</t>
  </si>
  <si>
    <t>38964747</t>
  </si>
  <si>
    <t>slurm_submit_hchs_mesa_old_method_with_wake_1024_2048_50_14263_01_50_F_T_mean_01_hchs_metabolic_syndrome</t>
  </si>
  <si>
    <t>slurm_submit_hchs_mesa_old_method_with_wake_1024_2048_50_14650_01_50_F_T_mean_01_hchs_metabolic_syndrome</t>
  </si>
  <si>
    <t>slurm_submit_hchs_mesa_old_method_with_wake_1024_2048_50_1423_01_50_F_T_mean_01_hchs_insomnia</t>
  </si>
  <si>
    <t>38964800</t>
  </si>
  <si>
    <t>slurm_submit_hchs_mesa_old_method_with_wake_1024_2048_50_14506_01_50_F_T_mean_01_hchs_insomnia</t>
  </si>
  <si>
    <t>38964803</t>
  </si>
  <si>
    <t>slurm_submit_hchs_mesa_old_method_with_wake_1024_2048_50_140_01_50_F_T_mean_01_hchs_insomnia</t>
  </si>
  <si>
    <t>38964818</t>
  </si>
  <si>
    <t>slurm_submit_hchs_mesa_old_method_with_wake_1024_2048_50_14263_01_50_F_T_mean_01_hchs_insomnia</t>
  </si>
  <si>
    <t>38964830</t>
  </si>
  <si>
    <t>slurm_submit_hchs_mesa_old_method_with_wake_1024_2048_50_14650_01_50_F_T_mean_01_hchs_insomnia</t>
  </si>
  <si>
    <t>38964838</t>
  </si>
  <si>
    <t>slurm_submit_hchs_mesa_old_method_with_wake_1024_2048_50_1423_01_50_F_T_mean_01_hchs_sleep_apnea</t>
  </si>
  <si>
    <t>38964968</t>
  </si>
  <si>
    <t>slurm_submit_hchs_mesa_old_method_with_wake_1024_2048_50_14506_01_50_F_T_mean_01_hchs_sleep_apnea</t>
  </si>
  <si>
    <t>38964969</t>
  </si>
  <si>
    <t>slurm_submit_hchs_mesa_old_method_with_wake_1024_2048_50_140_01_50_F_T_mean_01_hchs_sleep_apnea</t>
  </si>
  <si>
    <t>38964970</t>
  </si>
  <si>
    <t>slurm_submit_hchs_mesa_old_method_with_wake_1024_2048_50_14263_01_50_F_T_mean_01_hchs_sleep_apnea</t>
  </si>
  <si>
    <t>38964977</t>
  </si>
  <si>
    <t>slurm_submit_hchs_mesa_old_method_with_wake_1024_2048_50_14650_01_50_F_T_mean_01_hchs_sleep_apnea</t>
  </si>
  <si>
    <t>38964984</t>
  </si>
  <si>
    <t xml:space="preserve"> /home/ks877/project/SimCLR_HCHS/training_percentages/hchs/diabetes/simclr/20210428-210549_testing-False_window-1024_bs-2048_transformations-1423_lr-0.1_agg-mean_temp-0.1.pickle</t>
  </si>
  <si>
    <t>/home/ks877/project/SimCLR_HCHS/embeddings/hchs/diabetes/simclr/20210428-210549_testing-False_window-1024_bs-2048_transformations-1423_lr-0.1_agg-mean_temp-0.1.pickle</t>
  </si>
  <si>
    <t xml:space="preserve"> 0.489 +/- 0.044</t>
  </si>
  <si>
    <t>0.332 +/- 0.039</t>
  </si>
  <si>
    <t>0.489 +/- 0.026</t>
  </si>
  <si>
    <t>0.330 +/- 0.024</t>
  </si>
  <si>
    <t xml:space="preserve"> </t>
  </si>
  <si>
    <t xml:space="preserve"> 0.291 +/- 0.031</t>
  </si>
  <si>
    <t>0.477 +/- 0.042</t>
  </si>
  <si>
    <t>0.289 +/- 0.019</t>
  </si>
  <si>
    <t xml:space="preserve"> 0.479 +/- 0.025</t>
  </si>
  <si>
    <t>[0.3124416886953818, 0.30537892909197545, 0.30111578562282787, 0.26396389164533146, 0.3252017290776981, 0.32645075951527563, 0.2981288802332713, 0.3213208338766145, 0.309272137710345, 0.30126068387700067]</t>
  </si>
  <si>
    <t>[0.46949602122015915, 0.4403183023872679, 0.47214854111405835, 0.4482758620689655, 0.4880636604774536, 0.5013262599469496, 0.4854111405835544, 0.4827586206896552, 0.5039787798408488, 0.4827586206896552]</t>
  </si>
  <si>
    <t>/home/ks877/project/SimCLR_HCHS/embeddings/hchs/diabetes/simclr/20210428-215149_testing-False_window-1024_bs-2048_transformations-14506_lr-0.1_agg-mean_temp-0.1.pickle</t>
  </si>
  <si>
    <t>/home/ks877/project/SimCLR_HCHS/training_percentages/hchs/diabetes/simclr/20210428-215149_testing-False_window-1024_bs-2048_transformations-14506_lr-0.1_agg-mean_temp-0.1.pickle</t>
  </si>
  <si>
    <t xml:space="preserve"> 0.332 +/- 0.041</t>
  </si>
  <si>
    <t>0.463 +/- 0.044</t>
  </si>
  <si>
    <t xml:space="preserve"> 0.332 +/- 0.024</t>
  </si>
  <si>
    <t xml:space="preserve"> 0.461 +/- 0.026</t>
  </si>
  <si>
    <t>[0.38332847028805656, 0.3261200995177172, 0.3363563371345472, 0.33160840264149544, 0.3019830405009278, 0.3711219639844778, 0.31713490147806295, 0.31449279965081317, 0.3442427711007549, 0.3175024641441876]</t>
  </si>
  <si>
    <t>[0.4827586206896552, 0.41644562334217505, 0.4509283819628647, 0.4509283819628647, 0.4350132625994695, 0.5013262599469496, 0.4482758620689655, 0.4403183023872679, 0.46684350132625996, 0.46684350132625996]</t>
  </si>
  <si>
    <t>/home/ks877/project/SimCLR_HCHS/training_percentages/hchs/diabetes/simclr/20210428-215140_testing-False_window-1024_bs-2048_transformations-140_lr-0.1_agg-mean_temp-0.1.pickle</t>
  </si>
  <si>
    <t>/home/ks877/project/SimCLR_HCHS/embeddings/hchs/diabetes/simclr/20210428-215140_testing-False_window-1024_bs-2048_transformations-140_lr-0.1_agg-mean_temp-0.1.pickle</t>
  </si>
  <si>
    <t xml:space="preserve"> 0.358 +/- 0.045</t>
  </si>
  <si>
    <t xml:space="preserve"> 0.355 +/- 0.028</t>
  </si>
  <si>
    <t xml:space="preserve"> 0.497 +/- 0.041</t>
  </si>
  <si>
    <t>0.495 +/- 0.026</t>
  </si>
  <si>
    <t>[0.33460377265563435, 0.32131380220867045, 0.35382237179413045, 0.3310528313151876, 0.3465118521981864, 0.3602747759653024, 0.3313993568097196, 0.3289171242143443, 0.3314751228209241, 0.3523403440556145]</t>
  </si>
  <si>
    <t>[0.44297082228116713, 0.4509283819628647, 0.46684350132625996, 0.4562334217506631, 0.46419098143236076, 0.4986737400530504, 0.48010610079575594, 0.47480106100795755, 0.493368700265252, 0.4907161803713528]</t>
  </si>
  <si>
    <t>/home/ks877/project/SimCLR_HCHS/training_percentages/hchs/diabetes/simclr/20210428-215140_testing-False_window-1024_bs-2048_transformations-14263_lr-0.1_agg-mean_temp-0.1.pickle</t>
  </si>
  <si>
    <t>/home/ks877/project/SimCLR_HCHS/embeddings/hchs/diabetes/simclr/20210428-215140_testing-False_window-1024_bs-2048_transformations-14263_lr-0.1_agg-mean_temp-0.1.pickle</t>
  </si>
  <si>
    <t>exists but cba</t>
  </si>
  <si>
    <t xml:space="preserve">exists but cba </t>
  </si>
  <si>
    <t>/home/ks877/project/SimCLR_HCHS/training_percentages/hchs/hypertension/simclr/20210428-215149_testing-False_window-1024_bs-2048_transformations-140_lr-0.1_agg-mean_temp-0.1.pickle</t>
  </si>
  <si>
    <t>/home/ks877/project/SimCLR_HCHS/embeddings/hchs/hypertension/simclr/20210428-215149_testing-False_window-1024_bs-2048_transformations-140_lr-0.1_agg-mean_temp-0.1.pickle</t>
  </si>
  <si>
    <t xml:space="preserve"> 0.752 +/- 0.036</t>
  </si>
  <si>
    <t>0.461 +/- 0.031</t>
  </si>
  <si>
    <t>0.754 +/- 0.021</t>
  </si>
  <si>
    <t>0.458 +/- 0.019</t>
  </si>
  <si>
    <t>[0.4722187655550024, 0.4891022021456804, 0.5244811374842334, 0.46520360480640854, 0.4683941594772034, 0.47711511789181693, 0.4487618218018915, 0.48549416685009905, 0.4593106638908166, 0.49960479024055593]</t>
  </si>
  <si>
    <t>[0.7612732095490716, 0.7453580901856764, 0.76657824933687, 0.7294429708222812, 0.753315649867374, 0.753315649867374, 0.7506631299734748, 0.753315649867374, 0.753315649867374, 0.7639257294429709]</t>
  </si>
  <si>
    <t>slurm_submit_hchs_mesa_simclr_all_double_transforms_1024_2048_10_01_10_mean_01_hchs_metabolic_syndrome</t>
  </si>
  <si>
    <t>number</t>
  </si>
  <si>
    <t>slurm_submit_hchs_mesa_simclr_all_double_transforms_1024_2048_10_01_10_mean_01_hchs_diabetes</t>
  </si>
  <si>
    <t>slurm_submit_hchs_mesa_simclr_all_double_transforms_1024_2048_10_01_10_mean_01_hchs_insomnia</t>
  </si>
  <si>
    <t>slurm_submit_hchs_mesa_simclr_all_double_transforms_1024_2048_10_01_10_mean_01_hchs_sleep_apnea</t>
  </si>
  <si>
    <t>slurm_submit_hchs_mesa_simclr_all_double_transforms_1024_2048_10_01_10_mean_01_hchs_hypertension</t>
  </si>
  <si>
    <t>slurm_submit_hchs_mesa_simclr_all_double_transforms_1024_2048_10_01_10_mean_01_mesa_insomnia</t>
  </si>
  <si>
    <t>slurm_submit_hchs_mesa_simclr_all_double_transforms_1024_2048_10_01_10_mean_01_mesa_sleep_apnea</t>
  </si>
  <si>
    <t xml:space="preserve">dataset </t>
  </si>
  <si>
    <t>0.655 +/- 0.040</t>
  </si>
  <si>
    <t>0.507 +/- 0.046</t>
  </si>
  <si>
    <t>0.656 +/- 0.025</t>
  </si>
  <si>
    <t>0.506 +/- 0.027</t>
  </si>
  <si>
    <t>/home/ks877/project/SimCLR_HCHS/training_percentages/hchs/metabolic_syndrome/simclr/20210429-031148_testing-False_window-1024_bs-2048_transformations-140_lr-0.1_agg-mean_temp-0.1.pickle</t>
  </si>
  <si>
    <t>/home/ks877/project/SimCLR_HCHS/embeddings/hchs/metabolic_syndrome/simclr/20210429-031148_testing-False_window-1024_bs-2048_transformations-140_lr-0.1_agg-mean_temp-0.1.pickle</t>
  </si>
  <si>
    <t xml:space="preserve"> 0.614 +/- 0.041</t>
  </si>
  <si>
    <t xml:space="preserve"> 0.273 +/- 0.023</t>
  </si>
  <si>
    <t>0.613 +/- 0.025</t>
  </si>
  <si>
    <t xml:space="preserve"> 0.271 +/- 0.014</t>
  </si>
  <si>
    <t>/home/ks877/project/SimCLR_HCHS/training_percentages/hchs/insomnia/simclr/20210429-095719_testing-False_window-1024_bs-2048_transformations-140_lr-0.1_agg-mean_temp-0.1.pickle</t>
  </si>
  <si>
    <t>/home/ks877/project/SimCLR_HCHS/embeddings/hchs/insomnia/simclr/20210429-095719_testing-False_window-1024_bs-2048_transformations-140_lr-0.1_agg-mean_temp-0.1.pickle</t>
  </si>
  <si>
    <t>/home/ks877/project/SimCLR_HCHS/training_percentages/hchs/insomnia/simclr/20210429-100644_testing-False_window-1024_bs-2048_transformations-14263_lr-0.1_agg-mean_temp-0.1.pickle</t>
  </si>
  <si>
    <t>/home/ks877/project/SimCLR_HCHS/embeddings/hchs/insomnia/simclr/20210429-100644_testing-False_window-1024_bs-2048_transformations-14263_lr-0.1_agg-mean_temp-0.1.pickle</t>
  </si>
  <si>
    <t>0.618 +/- 0.042</t>
  </si>
  <si>
    <t>0.273 +/- 0.024</t>
  </si>
  <si>
    <t>0.615 +/- 0.025</t>
  </si>
  <si>
    <t>slurm_submit_hchs_mesa_simclr_all_combos_hchs_metabolic_syndrome_00_16</t>
  </si>
  <si>
    <t>slurm_submit_hchs_mesa_simclr_all_combos_hchs_metabolic_syndrome_20_36</t>
  </si>
  <si>
    <t>slurm_submit_hchs_mesa_simclr_all_combos_hchs_metabolic_syndrome_40_56</t>
  </si>
  <si>
    <t>slurm_submit_hchs_mesa_simclr_all_combos_hchs_metabolic_syndrome_60_66</t>
  </si>
  <si>
    <t>slurm_submit_hchs_mesa_simclr_all_combos_hchs_diabetes_00_16</t>
  </si>
  <si>
    <t>slurm_submit_hchs_mesa_simclr_all_combos_hchs_diabetes_20_36</t>
  </si>
  <si>
    <t>slurm_submit_hchs_mesa_simclr_all_combos_hchs_diabetes_40_56</t>
  </si>
  <si>
    <t>slurm_submit_hchs_mesa_simclr_all_combos_hchs_diabetes_60_66</t>
  </si>
  <si>
    <t>39098124</t>
  </si>
  <si>
    <t>39098237</t>
  </si>
  <si>
    <t>39098258</t>
  </si>
  <si>
    <t>39098272</t>
  </si>
  <si>
    <t xml:space="preserve">disease </t>
  </si>
  <si>
    <t xml:space="preserve">path to results </t>
  </si>
  <si>
    <t>/home/ks877/project/SimCLR_HCHS/embeddings/double_transforms/20210430-032628_testing-False_window-1024_bs-2048_lr-0.1_agg-mean_temp-0.1_hchs_metabolic_syndrome-20-36.pickle</t>
  </si>
  <si>
    <t>/home/ks877/project/SimCLR_HCHS/embeddings/double_transforms/20210430-042444_testing-False_window-1024_bs-2048_lr-0.1_agg-mean_temp-0.1_hchs_metabolic_syndrome-40-56.pickle</t>
  </si>
  <si>
    <t>/home/ks877/project/SimCLR_HCHS/embeddings/double_transforms/20210430-034229_testing-False_window-1024_bs-2048_lr-0.1_agg-mean_temp-0.1_hchs_metabolic_syndrome-60-66.pickle</t>
  </si>
  <si>
    <t>/home/ks877/project/SimCLR_HCHS/embeddings/double_transforms/20210430-040003_testing-False_window-1024_bs-2048_lr-0.1_agg-mean_temp-0.1_hchs_metabolic_syndrome-00-16.pickle</t>
  </si>
  <si>
    <t>slurm_submit_hchs_mesa_simclr_all_combos_mesa_insomnia_00_16</t>
  </si>
  <si>
    <t>39138641</t>
  </si>
  <si>
    <t>slurm_submit_hchs_mesa_simclr_all_combos_mesa_insomnia_20_36</t>
  </si>
  <si>
    <t>39138652</t>
  </si>
  <si>
    <t>slurm_submit_hchs_mesa_simclr_all_combos_mesa_insomnia_40_56</t>
  </si>
  <si>
    <t>39138663</t>
  </si>
  <si>
    <t>slurm_submit_hchs_mesa_simclr_all_combos_mesa_insomnia_60_66</t>
  </si>
  <si>
    <t>39138673</t>
  </si>
  <si>
    <t>slurm_submit_hchs_mesa_simclr_all_combos_hchs_sleep_apnea_00_16</t>
  </si>
  <si>
    <t>slurm_submit_hchs_mesa_simclr_all_combos_hchs_sleep_apnea_20_36</t>
  </si>
  <si>
    <t>slurm_submit_hchs_mesa_simclr_all_combos_hchs_sleep_apnea_40_56</t>
  </si>
  <si>
    <t>slurm_submit_hchs_mesa_simclr_all_combos_hchs_sleep_apnea_60_66</t>
  </si>
  <si>
    <t>39139713</t>
  </si>
  <si>
    <t>39139714</t>
  </si>
  <si>
    <t>39139716</t>
  </si>
  <si>
    <t>39139717</t>
  </si>
  <si>
    <t>/home/ks877/project/SimCLR_HCHS/embeddings/mesa/insomnia/cnn/20210426-111817_testing-False_bs-512_lr-0.1_eps-5_embeddings.pickle</t>
  </si>
  <si>
    <t xml:space="preserve"> /home/ks877/project/SimCLR_HCHS/embeddings/double_transforms/20210430-214343_testing-False_window-1024_bs-2048_lr-0.1_agg-mean_temp-0.1_mesa_insomnia-00-16.pickle</t>
  </si>
  <si>
    <t>/home/ks877/project/SimCLR_HCHS/embeddings/double_transforms/20210430-210834_testing-False_window-1024_bs-2048_lr-0.1_agg-mean_temp-0.1_mesa_insomnia-20-36.pickle</t>
  </si>
  <si>
    <t>/home/ks877/project/SimCLR_HCHS/embeddings/double_transforms/20210430-213500_testing-False_window-1024_bs-2048_lr-0.1_agg-mean_temp-0.1_mesa_insomnia-40-56.pickle</t>
  </si>
  <si>
    <t>/home/ks877/project/SimCLR_HCHS/embeddings/double_transforms/20210430-204617_testing-False_window-1024_bs-2048_lr-0.1_agg-mean_temp-0.1_mesa_insomnia-60-66.pickle</t>
  </si>
  <si>
    <t>/home/ks877/project/SimCLR_HCHS/embeddings/double_transforms/20210430-220608_testing-False_window-1024_bs-2048_lr-0.1_agg-mean_temp-0.1_hchs_sleep_apnea-00-16.pickle</t>
  </si>
  <si>
    <t>/home/ks877/project/SimCLR_HCHS/embeddings/double_transforms/20210430-214643_testing-False_window-1024_bs-2048_lr-0.1_agg-mean_temp-0.1_hchs_sleep_apnea-20-36.pickle</t>
  </si>
  <si>
    <t>/home/ks877/project/SimCLR_HCHS/embeddings/double_transforms/20210430-221748_testing-False_window-1024_bs-2048_lr-0.1_agg-mean_temp-0.1_hchs_sleep_apnea-40-56.pickle</t>
  </si>
  <si>
    <t>/home/ks877/project/SimCLR_HCHS/embeddings/double_transforms/20210430-212255_testing-False_window-1024_bs-2048_lr-0.1_agg-mean_temp-0.1_hchs_sleep_apnea-60-66.pickle</t>
  </si>
  <si>
    <t>39214496</t>
  </si>
  <si>
    <t>39214499</t>
  </si>
  <si>
    <t>39214505</t>
  </si>
  <si>
    <t>39214508</t>
  </si>
  <si>
    <t>slurm_submit_hchs_mesa_simclr_all_combos_hchs_hypertension_00_16</t>
  </si>
  <si>
    <t>39215407</t>
  </si>
  <si>
    <t>slurm_submit_hchs_mesa_simclr_all_combos_hchs_hypertension_20_36</t>
  </si>
  <si>
    <t>39215428</t>
  </si>
  <si>
    <t>slurm_submit_hchs_mesa_simclr_all_combos_hchs_hypertension_40_56</t>
  </si>
  <si>
    <t>39215449</t>
  </si>
  <si>
    <t>slurm_submit_hchs_mesa_simclr_all_combos_hchs_hypertension_60_66</t>
  </si>
  <si>
    <t>39215458</t>
  </si>
  <si>
    <t>slurm_submit_hchs_mesa_simclr_all_combos_hchs_insomnia_00_16</t>
  </si>
  <si>
    <t>39215895</t>
  </si>
  <si>
    <t>slurm_submit_hchs_mesa_simclr_all_combos_hchs_insomnia_20_36</t>
  </si>
  <si>
    <t>39215902</t>
  </si>
  <si>
    <t>slurm_submit_hchs_mesa_simclr_all_combos_hchs_insomnia_40_56</t>
  </si>
  <si>
    <t>slurm_submit_hchs_mesa_simclr_all_combos_hchs_insomnia_60_66</t>
  </si>
  <si>
    <t>39217381</t>
  </si>
  <si>
    <t>39217643</t>
  </si>
  <si>
    <t>39217720</t>
  </si>
  <si>
    <t>39217752</t>
  </si>
  <si>
    <t>39217757</t>
  </si>
  <si>
    <t>39217767</t>
  </si>
  <si>
    <t>/home/ks877/project/SimCLR_HCHS/embeddings/double_transforms/20210501-014420_testing-False_window-1024_bs-2048_lr-0.1_agg-mean_temp-0.1_hchs_diabetes-00-16.pickle</t>
  </si>
  <si>
    <t>/home/ks877/project/SimCLR_HCHS/embeddings/double_transforms/20210501-010712_testing-False_window-1024_bs-2048_lr-0.1_agg-mean_temp-0.1_hchs_diabetes-20-36.pickle</t>
  </si>
  <si>
    <t>/home/ks877/project/SimCLR_HCHS/embeddings/double_transforms/20210501-013546_testing-False_window-1024_bs-2048_lr-0.1_agg-mean_temp-0.1_hchs_diabetes-40-56.pickle</t>
  </si>
  <si>
    <t>/home/ks877/project/SimCLR_HCHS/embeddings/double_transforms/20210501-003624_testing-False_window-1024_bs-2048_lr-0.1_agg-mean_temp-0.1_hchs_diabetes-60-66.pickle</t>
  </si>
  <si>
    <t>/home/ks877/project/SimCLR_HCHS/embeddings/double_transforms/20210501-015402_testing-False_window-1024_bs-2048_lr-0.1_agg-mean_temp-0.1_hchs_hypertension-00-16.pickle</t>
  </si>
  <si>
    <t>/home/ks877/project/SimCLR_HCHS/embeddings/double_transforms/20210501-011332_testing-False_window-1024_bs-2048_lr-0.1_agg-mean_temp-0.1_hchs_hypertension-20-36.pickle</t>
  </si>
  <si>
    <t>/home/ks877/project/SimCLR_HCHS/embeddings/double_transforms/20210501-014100_testing-False_window-1024_bs-2048_lr-0.1_agg-mean_temp-0.1_hchs_hypertension-40-56.pickle</t>
  </si>
  <si>
    <t>/home/ks877/project/SimCLR_HCHS/embeddings/double_transforms/20210501-004430_testing-False_window-1024_bs-2048_lr-0.1_agg-mean_temp-0.1_hchs_hypertension-60-66.pickle</t>
  </si>
  <si>
    <t>/home/ks877/project/SimCLR_HCHS/embeddings/double_transforms/20210501-015800_testing-False_window-1024_bs-2048_lr-0.1_agg-mean_temp-0.1_hchs_insomnia-00-16.pickle</t>
  </si>
  <si>
    <t>/home/ks877/project/SimCLR_HCHS/embeddings/double_transforms/20210501-011815_testing-False_window-1024_bs-2048_lr-0.1_agg-mean_temp-0.1_hchs_insomnia-20-36.pickle</t>
  </si>
  <si>
    <t>/home/ks877/project/SimCLR_HCHS/embeddings/double_transforms/20210501-021735_testing-False_window-1024_bs-2048_lr-0.1_agg-mean_temp-0.1_hchs_insomnia-40-56.pickle</t>
  </si>
  <si>
    <t>/home/ks877/project/SimCLR_HCHS/embeddings/double_transforms/20210501-012749_testing-False_window-1024_bs-2048_lr-0.1_agg-mean_temp-0.1_hchs_insomnia-60-66.pickle</t>
  </si>
  <si>
    <t>/home/ks877/project/SimCLR_HCHS/embeddings/double_transforms/20210501-042608_testing-False_window-1024_bs-2048_lr-0.1_agg-mean_temp-0.1_hchs_sleep_apnea-00-16.pickle</t>
  </si>
  <si>
    <t>/home/ks877/project/SimCLR_HCHS/embeddings/double_transforms/20210501-034719_testing-False_window-1024_bs-2048_lr-0.1_agg-mean_temp-0.1_hchs_sleep_apnea-20-36.pickle</t>
  </si>
  <si>
    <t>/home/ks877/project/SimCLR_HCHS/embeddings/double_transforms/20210501-041448_testing-False_window-1024_bs-2048_lr-0.1_agg-mean_temp-0.1_hchs_sleep_apnea-40-56.pickle</t>
  </si>
  <si>
    <t>/home/ks877/project/SimCLR_HCHS/embeddings/double_transforms/20210501-031755_testing-False_window-1024_bs-2048_lr-0.1_agg-mean_temp-0.1_hchs_sleep_apnea-60-66.pickle</t>
  </si>
  <si>
    <t>slurm_submit_hchs_mesa_simclr_all_combos_mesa_sleep_apnea_00_16</t>
  </si>
  <si>
    <t>39272544</t>
  </si>
  <si>
    <t>slurm_submit_hchs_mesa_simclr_all_combos_mesa_sleep_apnea_20_36</t>
  </si>
  <si>
    <t>39272549</t>
  </si>
  <si>
    <t>slurm_submit_hchs_mesa_simclr_all_combos_mesa_sleep_apnea_40_56</t>
  </si>
  <si>
    <t>39272597</t>
  </si>
  <si>
    <t>slurm_submit_hchs_mesa_simclr_all_combos_mesa_sleep_apnea_60_66</t>
  </si>
  <si>
    <t>39272665</t>
  </si>
  <si>
    <t>slurm_submit_chapman_all_double_transforms_00_16</t>
  </si>
  <si>
    <t>39288274</t>
  </si>
  <si>
    <t>slurm_submit_chapman_all_double_transforms_20_36</t>
  </si>
  <si>
    <t>slurm_submit_chapman_all_double_transforms_40_56</t>
  </si>
  <si>
    <t>slurm_submit_chapman_all_double_transforms_60_66</t>
  </si>
  <si>
    <t xml:space="preserve">cardiac </t>
  </si>
  <si>
    <t>/home/ks877/project/SimCLR_HCHS/embeddings/double_transforms/20210501-115132_testing-False_window-1024_bs-2048_lr-0.1_agg-mean_temp-0.1_mesa_sleep_apnea-00-16.pickle</t>
  </si>
  <si>
    <t>/home/ks877/project/SimCLR_HCHS/embeddings/double_transforms/20210501-111236_testing-False_window-1024_bs-2048_lr-0.1_agg-mean_temp-0.1_mesa_sleep_apnea-20-36.pickle</t>
  </si>
  <si>
    <t>/home/ks877/project/SimCLR_HCHS/embeddings/double_transforms/20210501-114017_testing-False_window-1024_bs-2048_lr-0.1_agg-mean_temp-0.1_mesa_sleep_apnea-40-56.pickle</t>
  </si>
  <si>
    <t>/home/ks877/project/SimCLR_HCHS/embeddings/double_transforms/20210501-104500_testing-False_window-1024_bs-2048_lr-0.1_agg-mean_temp-0.1_mesa_sleep_apnea-60-66.pickle</t>
  </si>
  <si>
    <t>/home/ks877/project/SimCLR_HCHS/embeddings/double_transforms/20210501-122623_testing-False_bs-1024_lr-0.1_chapman_cardiac-00-16.pickle</t>
  </si>
  <si>
    <t>/home/ks877/project/SimCLR_HCHS/embeddings/double_transforms/20210501-130046_testing-False_bs-1024_lr-0.1_chapman_cardiac-00-16.pickle</t>
  </si>
  <si>
    <t>39354495</t>
  </si>
  <si>
    <t>39354911</t>
  </si>
  <si>
    <t xml:space="preserve">Script </t>
  </si>
  <si>
    <t xml:space="preserve">Slurm </t>
  </si>
  <si>
    <t>0.3*bs/256</t>
  </si>
  <si>
    <t>slurm_submit_chapman_alternate_1024_1513</t>
  </si>
  <si>
    <t>39355377</t>
  </si>
  <si>
    <t>slurm_submit_chapman_alternate_1024_150</t>
  </si>
  <si>
    <t>39355378</t>
  </si>
  <si>
    <t>slurm_submit_chapman_alternate_1024_1546</t>
  </si>
  <si>
    <t>39355379</t>
  </si>
  <si>
    <t>slurm_submit_chapman_alternate_1024_15203</t>
  </si>
  <si>
    <t>39355381</t>
  </si>
  <si>
    <t>slurm_submit_chapman_alternate_1024_1540632</t>
  </si>
  <si>
    <t>39355382</t>
  </si>
  <si>
    <t>slurm_submit_chapman_alternate_1024_1345</t>
  </si>
  <si>
    <t>slurm_submit_chapman_alternate_1024_13602</t>
  </si>
  <si>
    <t>slurm_submit_chapman_alternate_1024_132</t>
  </si>
  <si>
    <t>39355391</t>
  </si>
  <si>
    <t>39355392</t>
  </si>
  <si>
    <t>39355393</t>
  </si>
  <si>
    <t>slurm_submit_chapman_alternate_1024_4562</t>
  </si>
  <si>
    <t>slurm_submit_chapman_alternate_1024_451</t>
  </si>
  <si>
    <t>slurm_submit_chapman_alternate_1024_45035</t>
  </si>
  <si>
    <t>39355396</t>
  </si>
  <si>
    <t>39355397</t>
  </si>
  <si>
    <t>39355398</t>
  </si>
  <si>
    <t>slurm_submit_chapman_alternate_1024_436</t>
  </si>
  <si>
    <t>slurm_submit_chapman_alternate_1024_435</t>
  </si>
  <si>
    <t>slurm_submit_chapman_alternate_1024_43120</t>
  </si>
  <si>
    <t>39355401</t>
  </si>
  <si>
    <t>39355402</t>
  </si>
  <si>
    <t>39355403</t>
  </si>
  <si>
    <t>slurm_submit_chapman_alternate_1024_3131</t>
  </si>
  <si>
    <t>slurm_submit_chapman_alternate_1024_31556</t>
  </si>
  <si>
    <t>slurm_submit_chapman_alternate_1024_3124056</t>
  </si>
  <si>
    <t>39355409</t>
  </si>
  <si>
    <t>39355412</t>
  </si>
  <si>
    <t>39355413</t>
  </si>
  <si>
    <t xml:space="preserve"> /home/ks877/project/SimCLR_HCHS/embeddings/double_transforms/20210501-225007_testing-False_bs-1024_lr-0.1_chapman_cardiac-00-16.pickle</t>
  </si>
  <si>
    <t xml:space="preserve"> /home/ks877/project/SimCLR_HCHS/embeddings/double_transforms/20210501-230044_testing-False_bs-1024_lr-0.1_chapman_cardiac-00-16.pickle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</si>
</sst>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BFBAB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/>
    <xf numFmtId="0" fontId="0" fillId="0" borderId="24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0" fillId="0" borderId="22" xfId="0" applyBorder="1"/>
    <xf numFmtId="0" fontId="0" fillId="0" borderId="18" xfId="0" applyBorder="1"/>
    <xf numFmtId="0" fontId="0" fillId="0" borderId="11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0" fontId="1" fillId="0" borderId="17" xfId="0" applyFont="1" applyBorder="1"/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2" xfId="0" applyNumberFormat="1" applyBorder="1"/>
    <xf numFmtId="165" fontId="1" fillId="0" borderId="17" xfId="0" applyNumberFormat="1" applyFont="1" applyBorder="1"/>
    <xf numFmtId="165" fontId="0" fillId="0" borderId="18" xfId="0" applyNumberFormat="1" applyBorder="1"/>
    <xf numFmtId="165" fontId="0" fillId="0" borderId="25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165" fontId="0" fillId="0" borderId="28" xfId="0" applyNumberFormat="1" applyBorder="1" applyAlignment="1">
      <alignment wrapText="1"/>
    </xf>
    <xf numFmtId="165" fontId="0" fillId="0" borderId="24" xfId="0" applyNumberFormat="1" applyBorder="1" applyAlignment="1">
      <alignment wrapText="1"/>
    </xf>
    <xf numFmtId="165" fontId="0" fillId="0" borderId="29" xfId="0" applyNumberFormat="1" applyBorder="1" applyAlignment="1">
      <alignment wrapText="1"/>
    </xf>
    <xf numFmtId="165" fontId="0" fillId="0" borderId="23" xfId="0" applyNumberFormat="1" applyBorder="1" applyAlignment="1">
      <alignment wrapText="1"/>
    </xf>
    <xf numFmtId="165" fontId="0" fillId="0" borderId="17" xfId="0" applyNumberFormat="1" applyFont="1" applyBorder="1" applyAlignment="1">
      <alignment horizontal="center" vertical="center"/>
    </xf>
    <xf numFmtId="165" fontId="0" fillId="0" borderId="17" xfId="0" applyNumberFormat="1" applyFont="1" applyBorder="1"/>
    <xf numFmtId="0" fontId="0" fillId="0" borderId="0" xfId="0" applyFont="1"/>
    <xf numFmtId="49" fontId="0" fillId="0" borderId="0" xfId="0" applyNumberFormat="1" applyFill="1"/>
    <xf numFmtId="0" fontId="0" fillId="0" borderId="0" xfId="0" applyAlignment="1"/>
    <xf numFmtId="49" fontId="0" fillId="2" borderId="0" xfId="0" applyNumberFormat="1" applyFill="1"/>
    <xf numFmtId="49" fontId="0" fillId="3" borderId="0" xfId="0" applyNumberFormat="1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FBAB"/>
      <color rgb="FFEA38EE"/>
      <color rgb="FF62D8F4"/>
      <color rgb="FFCEF3FA"/>
      <color rgb="FF008BBC"/>
      <color rgb="FF96E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F721-7388-4891-AF3D-885AEC4235D6}">
  <dimension ref="A2:Q122"/>
  <sheetViews>
    <sheetView topLeftCell="A91" zoomScaleNormal="100" workbookViewId="0">
      <selection activeCell="C103" sqref="C103"/>
    </sheetView>
  </sheetViews>
  <sheetFormatPr defaultRowHeight="15" x14ac:dyDescent="0.25"/>
  <cols>
    <col min="2" max="2" width="9.140625" style="1"/>
    <col min="3" max="3" width="20.5703125" customWidth="1"/>
    <col min="4" max="4" width="21" customWidth="1"/>
    <col min="5" max="5" width="13.28515625" customWidth="1"/>
    <col min="6" max="11" width="9.140625" style="1"/>
  </cols>
  <sheetData>
    <row r="2" spans="1:6" x14ac:dyDescent="0.25">
      <c r="C2" t="s">
        <v>28</v>
      </c>
    </row>
    <row r="4" spans="1:6" x14ac:dyDescent="0.25">
      <c r="A4" t="s">
        <v>754</v>
      </c>
      <c r="B4" s="1" t="s">
        <v>755</v>
      </c>
      <c r="C4" t="s">
        <v>0</v>
      </c>
      <c r="D4" t="s">
        <v>1</v>
      </c>
      <c r="E4" t="s">
        <v>2</v>
      </c>
      <c r="F4" s="1" t="s">
        <v>3</v>
      </c>
    </row>
    <row r="5" spans="1:6" x14ac:dyDescent="0.25">
      <c r="C5">
        <v>23461</v>
      </c>
      <c r="D5">
        <v>0.1</v>
      </c>
      <c r="E5">
        <v>8</v>
      </c>
      <c r="F5" s="1">
        <v>0.71013025090170001</v>
      </c>
    </row>
    <row r="6" spans="1:6" x14ac:dyDescent="0.25">
      <c r="C6">
        <v>23461</v>
      </c>
      <c r="D6">
        <v>0.1</v>
      </c>
      <c r="E6">
        <v>16</v>
      </c>
      <c r="F6" s="1">
        <v>0.708051322502387</v>
      </c>
    </row>
    <row r="7" spans="1:6" x14ac:dyDescent="0.25">
      <c r="C7">
        <v>23461</v>
      </c>
      <c r="D7">
        <v>0.2</v>
      </c>
      <c r="E7">
        <v>16</v>
      </c>
      <c r="F7" s="1">
        <v>0.70292909295717199</v>
      </c>
    </row>
    <row r="8" spans="1:6" x14ac:dyDescent="0.25">
      <c r="C8">
        <v>23461</v>
      </c>
      <c r="D8">
        <v>0.1</v>
      </c>
      <c r="E8">
        <v>32</v>
      </c>
      <c r="F8" s="1">
        <v>0.70157296823098303</v>
      </c>
    </row>
    <row r="9" spans="1:6" x14ac:dyDescent="0.25">
      <c r="C9">
        <v>231</v>
      </c>
      <c r="D9">
        <v>0.1</v>
      </c>
      <c r="E9">
        <v>8</v>
      </c>
      <c r="F9" s="1">
        <v>0.69673279393319398</v>
      </c>
    </row>
    <row r="10" spans="1:6" x14ac:dyDescent="0.25">
      <c r="C10">
        <v>231</v>
      </c>
      <c r="D10">
        <v>0.1</v>
      </c>
      <c r="E10">
        <v>16</v>
      </c>
      <c r="F10" s="1">
        <v>0.68943805445875905</v>
      </c>
    </row>
    <row r="11" spans="1:6" x14ac:dyDescent="0.25">
      <c r="C11">
        <v>231</v>
      </c>
      <c r="D11">
        <v>0.1</v>
      </c>
      <c r="E11">
        <v>32</v>
      </c>
      <c r="F11" s="1">
        <v>0.68516420892273799</v>
      </c>
    </row>
    <row r="12" spans="1:6" x14ac:dyDescent="0.25">
      <c r="C12">
        <v>23451</v>
      </c>
      <c r="D12">
        <v>0.1</v>
      </c>
      <c r="E12">
        <v>256</v>
      </c>
      <c r="F12" s="1">
        <v>0.68468586083627503</v>
      </c>
    </row>
    <row r="13" spans="1:6" x14ac:dyDescent="0.25">
      <c r="C13">
        <v>231</v>
      </c>
      <c r="D13">
        <v>0.1</v>
      </c>
      <c r="E13">
        <v>512</v>
      </c>
      <c r="F13" s="1">
        <v>0.68099530619128401</v>
      </c>
    </row>
    <row r="14" spans="1:6" x14ac:dyDescent="0.25">
      <c r="C14">
        <v>231</v>
      </c>
      <c r="D14">
        <v>0.1</v>
      </c>
      <c r="E14">
        <v>1024</v>
      </c>
      <c r="F14" s="1">
        <v>0.68044472615561002</v>
      </c>
    </row>
    <row r="15" spans="1:6" x14ac:dyDescent="0.25">
      <c r="C15">
        <v>23461</v>
      </c>
      <c r="D15">
        <v>0.1</v>
      </c>
      <c r="E15">
        <v>256</v>
      </c>
      <c r="F15" s="1">
        <v>0.679716687503091</v>
      </c>
    </row>
    <row r="16" spans="1:6" x14ac:dyDescent="0.25">
      <c r="C16">
        <v>23461</v>
      </c>
      <c r="D16">
        <v>0.1</v>
      </c>
      <c r="E16">
        <v>64</v>
      </c>
      <c r="F16" s="1">
        <v>0.67925821189727198</v>
      </c>
    </row>
    <row r="17" spans="3:6" x14ac:dyDescent="0.25">
      <c r="C17">
        <v>23461</v>
      </c>
      <c r="D17">
        <v>0.1</v>
      </c>
      <c r="E17">
        <v>512</v>
      </c>
      <c r="F17" s="1">
        <v>0.67347573217329204</v>
      </c>
    </row>
    <row r="18" spans="3:6" x14ac:dyDescent="0.25">
      <c r="C18">
        <v>23</v>
      </c>
      <c r="D18">
        <v>0.1</v>
      </c>
      <c r="E18">
        <v>1024</v>
      </c>
      <c r="F18" s="1">
        <v>0.67250886830648904</v>
      </c>
    </row>
    <row r="19" spans="3:6" x14ac:dyDescent="0.25">
      <c r="C19">
        <v>231</v>
      </c>
      <c r="D19">
        <v>0.1</v>
      </c>
      <c r="E19">
        <v>16</v>
      </c>
      <c r="F19" s="1">
        <v>0.67096526974068305</v>
      </c>
    </row>
    <row r="20" spans="3:6" x14ac:dyDescent="0.25">
      <c r="C20">
        <v>23461</v>
      </c>
      <c r="D20">
        <v>0.4</v>
      </c>
      <c r="E20">
        <v>16</v>
      </c>
      <c r="F20" s="1">
        <v>0.67050503940774897</v>
      </c>
    </row>
    <row r="21" spans="3:6" x14ac:dyDescent="0.25">
      <c r="C21">
        <v>23461</v>
      </c>
      <c r="D21">
        <v>0.1</v>
      </c>
      <c r="E21">
        <v>32</v>
      </c>
      <c r="F21" s="1">
        <v>0.66966630466063304</v>
      </c>
    </row>
    <row r="22" spans="3:6" x14ac:dyDescent="0.25">
      <c r="C22">
        <v>231</v>
      </c>
      <c r="D22">
        <v>0.01</v>
      </c>
      <c r="E22">
        <v>1024</v>
      </c>
      <c r="F22" s="1">
        <v>0.66893504955374705</v>
      </c>
    </row>
    <row r="23" spans="3:6" x14ac:dyDescent="0.25">
      <c r="C23">
        <v>23451</v>
      </c>
      <c r="D23">
        <v>0.1</v>
      </c>
      <c r="E23">
        <v>1024</v>
      </c>
      <c r="F23" s="1">
        <v>0.66414209935294899</v>
      </c>
    </row>
    <row r="24" spans="3:6" x14ac:dyDescent="0.25">
      <c r="C24">
        <v>231</v>
      </c>
      <c r="D24">
        <v>0.1</v>
      </c>
      <c r="E24">
        <v>32</v>
      </c>
      <c r="F24" s="1">
        <v>0.663408454227982</v>
      </c>
    </row>
    <row r="25" spans="3:6" x14ac:dyDescent="0.25">
      <c r="C25">
        <v>231</v>
      </c>
      <c r="D25">
        <v>0.2</v>
      </c>
      <c r="E25">
        <v>16</v>
      </c>
      <c r="F25" s="1">
        <v>0.66310827498702196</v>
      </c>
    </row>
    <row r="26" spans="3:6" x14ac:dyDescent="0.25">
      <c r="C26">
        <v>23461</v>
      </c>
      <c r="D26">
        <v>1E-3</v>
      </c>
      <c r="E26">
        <v>512</v>
      </c>
      <c r="F26" s="1">
        <v>0.66133663071443105</v>
      </c>
    </row>
    <row r="27" spans="3:6" x14ac:dyDescent="0.25">
      <c r="C27">
        <v>231</v>
      </c>
      <c r="D27">
        <v>1E-3</v>
      </c>
      <c r="E27">
        <v>1024</v>
      </c>
      <c r="F27" s="1">
        <v>0.66082218002159299</v>
      </c>
    </row>
    <row r="28" spans="3:6" x14ac:dyDescent="0.25">
      <c r="C28">
        <v>23461</v>
      </c>
      <c r="D28">
        <v>0.1</v>
      </c>
      <c r="E28">
        <v>1024</v>
      </c>
      <c r="F28" s="1">
        <v>0.659134452763393</v>
      </c>
    </row>
    <row r="29" spans="3:6" x14ac:dyDescent="0.25">
      <c r="C29">
        <v>231</v>
      </c>
      <c r="D29">
        <v>0.1</v>
      </c>
      <c r="E29">
        <v>64</v>
      </c>
      <c r="F29" s="1">
        <v>0.65848703231004102</v>
      </c>
    </row>
    <row r="30" spans="3:6" x14ac:dyDescent="0.25">
      <c r="C30">
        <v>2346</v>
      </c>
      <c r="D30">
        <v>1E-3</v>
      </c>
      <c r="E30">
        <v>256</v>
      </c>
      <c r="F30" s="1">
        <v>0.65763996401453195</v>
      </c>
    </row>
    <row r="31" spans="3:6" x14ac:dyDescent="0.25">
      <c r="C31">
        <v>23451</v>
      </c>
      <c r="D31">
        <v>0.1</v>
      </c>
      <c r="E31">
        <v>32</v>
      </c>
      <c r="F31" s="1">
        <v>0.65705221756127596</v>
      </c>
    </row>
    <row r="32" spans="3:6" x14ac:dyDescent="0.25">
      <c r="C32">
        <v>2346</v>
      </c>
      <c r="D32">
        <v>0.1</v>
      </c>
      <c r="E32">
        <v>512</v>
      </c>
      <c r="F32" s="1">
        <v>0.65608573410284599</v>
      </c>
    </row>
    <row r="33" spans="3:6" x14ac:dyDescent="0.25">
      <c r="C33">
        <v>23451</v>
      </c>
      <c r="D33">
        <v>0.01</v>
      </c>
      <c r="E33">
        <v>32</v>
      </c>
      <c r="F33" s="1">
        <v>0.65506019410050798</v>
      </c>
    </row>
    <row r="34" spans="3:6" x14ac:dyDescent="0.25">
      <c r="C34">
        <v>23451</v>
      </c>
      <c r="D34">
        <v>1E-3</v>
      </c>
      <c r="E34">
        <v>32</v>
      </c>
      <c r="F34" s="1">
        <v>0.65502166610951995</v>
      </c>
    </row>
    <row r="35" spans="3:6" x14ac:dyDescent="0.25">
      <c r="C35">
        <v>231</v>
      </c>
      <c r="D35">
        <v>1E-3</v>
      </c>
      <c r="E35">
        <v>256</v>
      </c>
      <c r="F35" s="1">
        <v>0.65483380291198101</v>
      </c>
    </row>
    <row r="36" spans="3:6" x14ac:dyDescent="0.25">
      <c r="C36">
        <v>23</v>
      </c>
      <c r="D36">
        <v>0.01</v>
      </c>
      <c r="E36">
        <v>32</v>
      </c>
      <c r="F36" s="1">
        <v>0.65147001455061804</v>
      </c>
    </row>
    <row r="37" spans="3:6" x14ac:dyDescent="0.25">
      <c r="C37">
        <v>23461</v>
      </c>
      <c r="D37">
        <v>0.1</v>
      </c>
      <c r="E37">
        <v>16</v>
      </c>
      <c r="F37" s="1">
        <v>0.650254967239695</v>
      </c>
    </row>
    <row r="38" spans="3:6" x14ac:dyDescent="0.25">
      <c r="C38">
        <v>231</v>
      </c>
      <c r="D38">
        <v>0.01</v>
      </c>
      <c r="E38">
        <v>256</v>
      </c>
      <c r="F38" s="1">
        <v>0.64995142277675899</v>
      </c>
    </row>
    <row r="39" spans="3:6" x14ac:dyDescent="0.25">
      <c r="C39">
        <v>2346</v>
      </c>
      <c r="D39">
        <v>0.01</v>
      </c>
      <c r="E39">
        <v>512</v>
      </c>
      <c r="F39" s="1">
        <v>0.64755553430632296</v>
      </c>
    </row>
    <row r="40" spans="3:6" x14ac:dyDescent="0.25">
      <c r="C40">
        <v>231</v>
      </c>
      <c r="D40">
        <v>0.4</v>
      </c>
      <c r="E40">
        <v>16</v>
      </c>
      <c r="F40" s="1">
        <v>0.64661266197471001</v>
      </c>
    </row>
    <row r="41" spans="3:6" x14ac:dyDescent="0.25">
      <c r="C41">
        <v>2356</v>
      </c>
      <c r="D41">
        <v>1E-3</v>
      </c>
      <c r="E41">
        <v>512</v>
      </c>
      <c r="F41" s="1">
        <v>0.645229966909589</v>
      </c>
    </row>
    <row r="42" spans="3:6" x14ac:dyDescent="0.25">
      <c r="C42">
        <v>2346</v>
      </c>
      <c r="D42">
        <v>0.1</v>
      </c>
      <c r="E42">
        <v>1024</v>
      </c>
      <c r="F42" s="1">
        <v>0.64521760849761101</v>
      </c>
    </row>
    <row r="43" spans="3:6" x14ac:dyDescent="0.25">
      <c r="C43">
        <v>2356</v>
      </c>
      <c r="D43">
        <v>1E-3</v>
      </c>
      <c r="E43">
        <v>256</v>
      </c>
      <c r="F43" s="1">
        <v>0.64507460524473503</v>
      </c>
    </row>
    <row r="44" spans="3:6" x14ac:dyDescent="0.25">
      <c r="C44">
        <v>2356</v>
      </c>
      <c r="D44">
        <v>0.01</v>
      </c>
      <c r="E44">
        <v>512</v>
      </c>
      <c r="F44" s="1">
        <v>0.64470013588908404</v>
      </c>
    </row>
    <row r="45" spans="3:6" x14ac:dyDescent="0.25">
      <c r="C45">
        <v>231</v>
      </c>
      <c r="D45">
        <v>0.8</v>
      </c>
      <c r="E45">
        <v>16</v>
      </c>
      <c r="F45" s="1">
        <v>0.64465436772649298</v>
      </c>
    </row>
    <row r="46" spans="3:6" x14ac:dyDescent="0.25">
      <c r="C46">
        <v>23</v>
      </c>
      <c r="D46">
        <v>1E-3</v>
      </c>
      <c r="E46">
        <v>32</v>
      </c>
      <c r="F46" s="1">
        <v>0.64163933769038495</v>
      </c>
    </row>
    <row r="47" spans="3:6" x14ac:dyDescent="0.25">
      <c r="C47">
        <v>231</v>
      </c>
      <c r="D47">
        <v>0.1</v>
      </c>
      <c r="E47">
        <v>256</v>
      </c>
      <c r="F47" s="1">
        <v>0.64135552740878998</v>
      </c>
    </row>
    <row r="48" spans="3:6" x14ac:dyDescent="0.25">
      <c r="C48">
        <v>23451</v>
      </c>
      <c r="D48">
        <v>0.01</v>
      </c>
      <c r="E48">
        <v>512</v>
      </c>
      <c r="F48" s="1">
        <v>0.64128965586750897</v>
      </c>
    </row>
    <row r="49" spans="3:6" x14ac:dyDescent="0.25">
      <c r="C49">
        <v>231</v>
      </c>
      <c r="D49">
        <v>0.01</v>
      </c>
      <c r="E49">
        <v>512</v>
      </c>
      <c r="F49" s="1">
        <v>0.64082164153139498</v>
      </c>
    </row>
    <row r="50" spans="3:6" x14ac:dyDescent="0.25">
      <c r="C50">
        <v>23451</v>
      </c>
      <c r="D50">
        <v>0.01</v>
      </c>
      <c r="E50">
        <v>256</v>
      </c>
      <c r="F50" s="1">
        <v>0.64021083360778197</v>
      </c>
    </row>
    <row r="51" spans="3:6" x14ac:dyDescent="0.25">
      <c r="C51">
        <v>2356</v>
      </c>
      <c r="D51">
        <v>0.1</v>
      </c>
      <c r="E51">
        <v>256</v>
      </c>
      <c r="F51" s="1">
        <v>0.64005610527795798</v>
      </c>
    </row>
    <row r="52" spans="3:6" x14ac:dyDescent="0.25">
      <c r="C52">
        <v>2346</v>
      </c>
      <c r="D52">
        <v>0.01</v>
      </c>
      <c r="E52">
        <v>256</v>
      </c>
      <c r="F52" s="1">
        <v>0.639366142008298</v>
      </c>
    </row>
    <row r="53" spans="3:6" x14ac:dyDescent="0.25">
      <c r="C53">
        <v>23461</v>
      </c>
      <c r="D53">
        <v>0.01</v>
      </c>
      <c r="E53">
        <v>1024</v>
      </c>
      <c r="F53" s="1">
        <v>0.63861343040204799</v>
      </c>
    </row>
    <row r="54" spans="3:6" x14ac:dyDescent="0.25">
      <c r="C54">
        <v>23461</v>
      </c>
      <c r="D54">
        <v>0.01</v>
      </c>
      <c r="E54">
        <v>512</v>
      </c>
      <c r="F54" s="1">
        <v>0.63846613863594504</v>
      </c>
    </row>
    <row r="55" spans="3:6" x14ac:dyDescent="0.25">
      <c r="C55">
        <v>231</v>
      </c>
      <c r="D55">
        <v>0.01</v>
      </c>
      <c r="E55">
        <v>32</v>
      </c>
      <c r="F55" s="1">
        <v>0.63843587229614895</v>
      </c>
    </row>
    <row r="56" spans="3:6" x14ac:dyDescent="0.25">
      <c r="C56">
        <v>23</v>
      </c>
      <c r="D56">
        <v>0.1</v>
      </c>
      <c r="E56">
        <v>256</v>
      </c>
      <c r="F56" s="1">
        <v>0.63781416984649897</v>
      </c>
    </row>
    <row r="57" spans="3:6" x14ac:dyDescent="0.25">
      <c r="C57">
        <v>2356</v>
      </c>
      <c r="D57">
        <v>0.1</v>
      </c>
      <c r="E57">
        <v>1024</v>
      </c>
      <c r="F57" s="1">
        <v>0.63736647008677105</v>
      </c>
    </row>
    <row r="58" spans="3:6" x14ac:dyDescent="0.25">
      <c r="C58">
        <v>231</v>
      </c>
      <c r="D58">
        <v>1E-3</v>
      </c>
      <c r="E58">
        <v>512</v>
      </c>
      <c r="F58" s="1">
        <v>0.63641359788581098</v>
      </c>
    </row>
    <row r="59" spans="3:6" x14ac:dyDescent="0.25">
      <c r="C59">
        <v>23461</v>
      </c>
      <c r="D59">
        <v>0.01</v>
      </c>
      <c r="E59">
        <v>256</v>
      </c>
      <c r="F59" s="1">
        <v>0.63621251618901797</v>
      </c>
    </row>
    <row r="60" spans="3:6" x14ac:dyDescent="0.25">
      <c r="C60">
        <v>2356</v>
      </c>
      <c r="D60">
        <v>1E-3</v>
      </c>
      <c r="E60">
        <v>32</v>
      </c>
      <c r="F60" s="1">
        <v>0.63615138476301003</v>
      </c>
    </row>
    <row r="61" spans="3:6" x14ac:dyDescent="0.25">
      <c r="C61">
        <v>23461</v>
      </c>
      <c r="D61">
        <v>1E-3</v>
      </c>
      <c r="E61">
        <v>256</v>
      </c>
      <c r="F61" s="1">
        <v>0.63610749024309998</v>
      </c>
    </row>
    <row r="62" spans="3:6" x14ac:dyDescent="0.25">
      <c r="C62">
        <v>23461</v>
      </c>
      <c r="D62">
        <v>0.01</v>
      </c>
      <c r="E62">
        <v>32</v>
      </c>
      <c r="F62" s="1">
        <v>0.63475522597998502</v>
      </c>
    </row>
    <row r="63" spans="3:6" x14ac:dyDescent="0.25">
      <c r="C63">
        <v>23</v>
      </c>
      <c r="D63">
        <v>1E-3</v>
      </c>
      <c r="E63">
        <v>1024</v>
      </c>
      <c r="F63" s="1">
        <v>0.63196940946663005</v>
      </c>
    </row>
    <row r="64" spans="3:6" x14ac:dyDescent="0.25">
      <c r="C64">
        <v>23461</v>
      </c>
      <c r="D64">
        <v>1E-3</v>
      </c>
      <c r="E64">
        <v>1024</v>
      </c>
      <c r="F64" s="1">
        <v>0.63085442637560096</v>
      </c>
    </row>
    <row r="65" spans="3:12" x14ac:dyDescent="0.25">
      <c r="C65">
        <v>2346</v>
      </c>
      <c r="D65">
        <v>1E-3</v>
      </c>
      <c r="E65">
        <v>512</v>
      </c>
      <c r="F65" s="1">
        <v>0.63008517858247304</v>
      </c>
    </row>
    <row r="66" spans="3:12" x14ac:dyDescent="0.25">
      <c r="C66">
        <v>23</v>
      </c>
      <c r="D66">
        <v>0.1</v>
      </c>
      <c r="E66">
        <v>512</v>
      </c>
      <c r="F66" s="1">
        <v>0.628498089843195</v>
      </c>
    </row>
    <row r="67" spans="3:12" x14ac:dyDescent="0.25">
      <c r="C67">
        <v>2346</v>
      </c>
      <c r="D67">
        <v>0.1</v>
      </c>
      <c r="E67">
        <v>32</v>
      </c>
      <c r="F67" s="1">
        <v>0.62748727036892404</v>
      </c>
    </row>
    <row r="68" spans="3:12" x14ac:dyDescent="0.25">
      <c r="C68">
        <v>23451</v>
      </c>
      <c r="D68">
        <v>0.1</v>
      </c>
      <c r="E68">
        <v>512</v>
      </c>
      <c r="F68" s="1">
        <v>0.62430688609183305</v>
      </c>
    </row>
    <row r="69" spans="3:12" x14ac:dyDescent="0.25">
      <c r="C69">
        <v>23451</v>
      </c>
      <c r="D69">
        <v>1E-3</v>
      </c>
      <c r="E69">
        <v>1024</v>
      </c>
      <c r="F69" s="1">
        <v>0.62419457594761696</v>
      </c>
    </row>
    <row r="70" spans="3:12" x14ac:dyDescent="0.25">
      <c r="C70">
        <v>23451</v>
      </c>
      <c r="D70">
        <v>1E-3</v>
      </c>
      <c r="E70">
        <v>512</v>
      </c>
      <c r="F70" s="1">
        <v>0.62319388889632998</v>
      </c>
    </row>
    <row r="71" spans="3:12" x14ac:dyDescent="0.25">
      <c r="C71">
        <v>2346</v>
      </c>
      <c r="D71">
        <v>1E-3</v>
      </c>
      <c r="E71">
        <v>32</v>
      </c>
      <c r="F71" s="1">
        <v>0.62232018659204003</v>
      </c>
    </row>
    <row r="72" spans="3:12" x14ac:dyDescent="0.25">
      <c r="C72">
        <v>231</v>
      </c>
      <c r="D72">
        <v>1E-3</v>
      </c>
      <c r="E72">
        <v>32</v>
      </c>
      <c r="F72" s="1">
        <v>0.62197247111228604</v>
      </c>
    </row>
    <row r="73" spans="3:12" x14ac:dyDescent="0.25">
      <c r="C73">
        <v>2356</v>
      </c>
      <c r="D73">
        <v>0.01</v>
      </c>
      <c r="E73">
        <v>32</v>
      </c>
      <c r="F73" s="1">
        <v>0.62083459738404501</v>
      </c>
    </row>
    <row r="74" spans="3:12" x14ac:dyDescent="0.25">
      <c r="C74">
        <v>2356</v>
      </c>
      <c r="D74">
        <v>0.01</v>
      </c>
      <c r="E74">
        <v>1024</v>
      </c>
      <c r="F74" s="1">
        <v>0.62075499341713003</v>
      </c>
    </row>
    <row r="75" spans="3:12" x14ac:dyDescent="0.25">
      <c r="C75">
        <v>2356</v>
      </c>
      <c r="D75">
        <v>0.1</v>
      </c>
      <c r="E75">
        <v>32</v>
      </c>
      <c r="F75" s="1">
        <v>0.62067531240835006</v>
      </c>
    </row>
    <row r="76" spans="3:12" x14ac:dyDescent="0.25">
      <c r="C76">
        <v>23</v>
      </c>
      <c r="D76">
        <v>0.1</v>
      </c>
      <c r="E76">
        <v>32</v>
      </c>
      <c r="F76" s="1">
        <v>0.619788090087246</v>
      </c>
    </row>
    <row r="77" spans="3:12" x14ac:dyDescent="0.25">
      <c r="C77">
        <v>2346</v>
      </c>
      <c r="D77">
        <v>0.01</v>
      </c>
      <c r="E77">
        <v>32</v>
      </c>
      <c r="F77" s="1">
        <v>0.61967797264651703</v>
      </c>
      <c r="L77" s="1"/>
    </row>
    <row r="78" spans="3:12" x14ac:dyDescent="0.25">
      <c r="C78">
        <v>23</v>
      </c>
      <c r="D78">
        <v>0.01</v>
      </c>
      <c r="E78">
        <v>512</v>
      </c>
      <c r="F78" s="1">
        <v>0.61956357879790303</v>
      </c>
      <c r="L78" s="1"/>
    </row>
    <row r="79" spans="3:12" x14ac:dyDescent="0.25">
      <c r="C79">
        <v>23461</v>
      </c>
      <c r="D79">
        <v>1E-3</v>
      </c>
      <c r="E79">
        <v>32</v>
      </c>
      <c r="F79" s="1">
        <v>0.61807667548287704</v>
      </c>
      <c r="L79" s="1"/>
    </row>
    <row r="80" spans="3:12" x14ac:dyDescent="0.25">
      <c r="C80">
        <v>23461</v>
      </c>
      <c r="D80">
        <v>0.8</v>
      </c>
      <c r="E80">
        <v>16</v>
      </c>
      <c r="F80" s="1">
        <v>0.61707649351523897</v>
      </c>
      <c r="L80" s="1"/>
    </row>
    <row r="81" spans="3:6" x14ac:dyDescent="0.25">
      <c r="C81">
        <v>2346</v>
      </c>
      <c r="D81">
        <v>1E-3</v>
      </c>
      <c r="E81">
        <v>1024</v>
      </c>
      <c r="F81" s="1">
        <v>0.61571675209844401</v>
      </c>
    </row>
    <row r="82" spans="3:6" x14ac:dyDescent="0.25">
      <c r="C82">
        <v>23</v>
      </c>
      <c r="D82">
        <v>1E-3</v>
      </c>
      <c r="E82">
        <v>256</v>
      </c>
      <c r="F82" s="1">
        <v>0.61308034220797902</v>
      </c>
    </row>
    <row r="83" spans="3:6" x14ac:dyDescent="0.25">
      <c r="C83">
        <v>23451</v>
      </c>
      <c r="D83">
        <v>1E-3</v>
      </c>
      <c r="E83">
        <v>256</v>
      </c>
      <c r="F83" s="1">
        <v>0.61246627296011802</v>
      </c>
    </row>
    <row r="84" spans="3:6" x14ac:dyDescent="0.25">
      <c r="C84">
        <v>2356</v>
      </c>
      <c r="D84">
        <v>0.01</v>
      </c>
      <c r="E84">
        <v>256</v>
      </c>
      <c r="F84" s="1">
        <v>0.61012729267054699</v>
      </c>
    </row>
    <row r="85" spans="3:6" x14ac:dyDescent="0.25">
      <c r="C85">
        <v>23</v>
      </c>
      <c r="D85">
        <v>0.01</v>
      </c>
      <c r="E85">
        <v>1024</v>
      </c>
      <c r="F85" s="1">
        <v>0.60948048939530397</v>
      </c>
    </row>
    <row r="86" spans="3:6" x14ac:dyDescent="0.25">
      <c r="C86">
        <v>2356</v>
      </c>
      <c r="D86">
        <v>1E-3</v>
      </c>
      <c r="E86">
        <v>1024</v>
      </c>
      <c r="F86" s="1">
        <v>0.60583748197379494</v>
      </c>
    </row>
    <row r="87" spans="3:6" x14ac:dyDescent="0.25">
      <c r="C87">
        <v>2346</v>
      </c>
      <c r="D87">
        <v>0.01</v>
      </c>
      <c r="E87">
        <v>1024</v>
      </c>
      <c r="F87" s="1">
        <v>0.60400491753045404</v>
      </c>
    </row>
    <row r="88" spans="3:6" x14ac:dyDescent="0.25">
      <c r="C88">
        <v>23451</v>
      </c>
      <c r="D88">
        <v>0.01</v>
      </c>
      <c r="E88">
        <v>1024</v>
      </c>
      <c r="F88" s="1">
        <v>0.59884388318465598</v>
      </c>
    </row>
    <row r="89" spans="3:6" x14ac:dyDescent="0.25">
      <c r="C89">
        <v>2346</v>
      </c>
      <c r="D89">
        <v>0.1</v>
      </c>
      <c r="E89">
        <v>256</v>
      </c>
      <c r="F89" s="1">
        <v>0.59823290699324205</v>
      </c>
    </row>
    <row r="90" spans="3:6" x14ac:dyDescent="0.25">
      <c r="C90">
        <v>23</v>
      </c>
      <c r="D90">
        <v>1E-3</v>
      </c>
      <c r="E90">
        <v>512</v>
      </c>
      <c r="F90" s="1">
        <v>0.59744389909385998</v>
      </c>
    </row>
    <row r="91" spans="3:6" x14ac:dyDescent="0.25">
      <c r="C91">
        <v>23</v>
      </c>
      <c r="D91">
        <v>0.01</v>
      </c>
      <c r="E91">
        <v>256</v>
      </c>
      <c r="F91" s="1">
        <v>0.59298039590707197</v>
      </c>
    </row>
    <row r="92" spans="3:6" x14ac:dyDescent="0.25">
      <c r="C92">
        <v>2356</v>
      </c>
      <c r="D92">
        <v>0.1</v>
      </c>
      <c r="E92">
        <v>512</v>
      </c>
      <c r="F92" s="1">
        <v>0.58638338880065399</v>
      </c>
    </row>
    <row r="93" spans="3:6" x14ac:dyDescent="0.25">
      <c r="C93">
        <v>23451</v>
      </c>
      <c r="D93">
        <v>0.1</v>
      </c>
      <c r="E93">
        <v>8</v>
      </c>
    </row>
    <row r="94" spans="3:6" x14ac:dyDescent="0.25">
      <c r="C94">
        <v>23451</v>
      </c>
      <c r="D94">
        <v>0.1</v>
      </c>
      <c r="E94">
        <v>16</v>
      </c>
    </row>
    <row r="95" spans="3:6" x14ac:dyDescent="0.25">
      <c r="C95">
        <v>23451</v>
      </c>
      <c r="D95">
        <v>0.1</v>
      </c>
      <c r="E95">
        <v>16</v>
      </c>
    </row>
    <row r="96" spans="3:6" x14ac:dyDescent="0.25">
      <c r="C96">
        <v>23451</v>
      </c>
      <c r="D96">
        <v>0.2</v>
      </c>
      <c r="E96">
        <v>16</v>
      </c>
    </row>
    <row r="97" spans="1:17" x14ac:dyDescent="0.25">
      <c r="C97">
        <v>23451</v>
      </c>
      <c r="D97">
        <v>0.4</v>
      </c>
      <c r="E97">
        <v>16</v>
      </c>
    </row>
    <row r="98" spans="1:17" x14ac:dyDescent="0.25">
      <c r="C98">
        <v>23451</v>
      </c>
      <c r="D98">
        <v>0.8</v>
      </c>
      <c r="E98">
        <v>16</v>
      </c>
    </row>
    <row r="99" spans="1:17" x14ac:dyDescent="0.25">
      <c r="C99">
        <v>23451</v>
      </c>
      <c r="D99">
        <v>0.1</v>
      </c>
      <c r="E99">
        <v>32</v>
      </c>
    </row>
    <row r="100" spans="1:17" x14ac:dyDescent="0.25">
      <c r="C100">
        <v>23451</v>
      </c>
      <c r="D100">
        <v>0.1</v>
      </c>
      <c r="E100">
        <v>64</v>
      </c>
    </row>
    <row r="101" spans="1:17" x14ac:dyDescent="0.25">
      <c r="B101" s="1" t="s">
        <v>100</v>
      </c>
      <c r="C101">
        <v>23461</v>
      </c>
      <c r="D101">
        <v>0.1</v>
      </c>
      <c r="E101">
        <v>8</v>
      </c>
      <c r="M101" t="s">
        <v>91</v>
      </c>
    </row>
    <row r="104" spans="1:17" x14ac:dyDescent="0.25">
      <c r="A104" t="s">
        <v>757</v>
      </c>
      <c r="B104" s="83" t="s">
        <v>758</v>
      </c>
      <c r="C104">
        <v>1513</v>
      </c>
      <c r="D104" t="s">
        <v>756</v>
      </c>
      <c r="E104">
        <v>1024</v>
      </c>
    </row>
    <row r="105" spans="1:17" x14ac:dyDescent="0.25">
      <c r="A105" t="s">
        <v>759</v>
      </c>
      <c r="B105" s="83" t="s">
        <v>760</v>
      </c>
      <c r="C105">
        <v>150</v>
      </c>
      <c r="D105" t="s">
        <v>756</v>
      </c>
      <c r="E105">
        <v>1024</v>
      </c>
      <c r="M105" t="s">
        <v>4</v>
      </c>
    </row>
    <row r="106" spans="1:17" x14ac:dyDescent="0.25">
      <c r="A106" t="s">
        <v>761</v>
      </c>
      <c r="B106" s="83" t="s">
        <v>762</v>
      </c>
      <c r="C106">
        <v>1546</v>
      </c>
      <c r="D106" t="s">
        <v>756</v>
      </c>
      <c r="E106">
        <v>1024</v>
      </c>
      <c r="M106" s="2"/>
      <c r="N106" s="2">
        <v>32</v>
      </c>
      <c r="O106" s="2">
        <v>256</v>
      </c>
      <c r="P106" s="2">
        <v>512</v>
      </c>
      <c r="Q106" s="2">
        <v>1024</v>
      </c>
    </row>
    <row r="107" spans="1:17" x14ac:dyDescent="0.25">
      <c r="A107" t="s">
        <v>763</v>
      </c>
      <c r="B107" s="83" t="s">
        <v>764</v>
      </c>
      <c r="C107">
        <v>15203</v>
      </c>
      <c r="D107" t="s">
        <v>756</v>
      </c>
      <c r="E107">
        <v>1024</v>
      </c>
      <c r="M107" s="2">
        <v>23</v>
      </c>
      <c r="N107" s="1">
        <v>0.619788090087246</v>
      </c>
      <c r="O107" s="1">
        <v>0.63781416984649897</v>
      </c>
      <c r="P107" s="1">
        <v>0.628498089843195</v>
      </c>
      <c r="Q107" s="1">
        <v>0.67250886830648904</v>
      </c>
    </row>
    <row r="108" spans="1:17" x14ac:dyDescent="0.25">
      <c r="A108" t="s">
        <v>765</v>
      </c>
      <c r="B108" s="83" t="s">
        <v>766</v>
      </c>
      <c r="C108">
        <v>1540632</v>
      </c>
      <c r="D108" t="s">
        <v>756</v>
      </c>
      <c r="E108">
        <v>1024</v>
      </c>
      <c r="M108" s="2">
        <v>231</v>
      </c>
      <c r="N108" s="1">
        <v>0.663408454227982</v>
      </c>
      <c r="O108" s="1">
        <v>0.64135552740878998</v>
      </c>
      <c r="P108" s="1">
        <v>0.68099530619128401</v>
      </c>
      <c r="Q108" s="1">
        <v>0.68044472615561002</v>
      </c>
    </row>
    <row r="109" spans="1:17" x14ac:dyDescent="0.25">
      <c r="A109" t="s">
        <v>767</v>
      </c>
      <c r="B109" s="83" t="s">
        <v>770</v>
      </c>
      <c r="C109">
        <v>1345</v>
      </c>
      <c r="D109" t="s">
        <v>756</v>
      </c>
      <c r="E109">
        <v>1024</v>
      </c>
      <c r="M109" s="2">
        <v>2346</v>
      </c>
      <c r="N109" s="1">
        <v>0.62748727036892404</v>
      </c>
      <c r="O109" s="1">
        <v>0.59823290699324205</v>
      </c>
      <c r="P109" s="1">
        <v>0.65608573410284599</v>
      </c>
      <c r="Q109" s="1">
        <v>0.64521760849761101</v>
      </c>
    </row>
    <row r="110" spans="1:17" x14ac:dyDescent="0.25">
      <c r="A110" t="s">
        <v>768</v>
      </c>
      <c r="B110" s="83" t="s">
        <v>771</v>
      </c>
      <c r="C110">
        <v>13602</v>
      </c>
      <c r="D110" t="s">
        <v>756</v>
      </c>
      <c r="E110">
        <v>1024</v>
      </c>
      <c r="M110" s="2">
        <v>2356</v>
      </c>
      <c r="N110" s="1">
        <v>0.62067531240835006</v>
      </c>
      <c r="O110" s="1">
        <v>0.64005610527795798</v>
      </c>
      <c r="P110" s="1">
        <v>0.58638338880065399</v>
      </c>
      <c r="Q110" s="1">
        <v>0.63736647008677105</v>
      </c>
    </row>
    <row r="111" spans="1:17" x14ac:dyDescent="0.25">
      <c r="A111" t="s">
        <v>769</v>
      </c>
      <c r="B111" s="83" t="s">
        <v>772</v>
      </c>
      <c r="C111">
        <v>132</v>
      </c>
      <c r="D111" t="s">
        <v>756</v>
      </c>
      <c r="E111">
        <v>1024</v>
      </c>
      <c r="M111" s="2">
        <v>23451</v>
      </c>
      <c r="N111" s="1">
        <v>0.65705199999999997</v>
      </c>
      <c r="O111" s="1">
        <v>0.68468586083627503</v>
      </c>
      <c r="P111" s="1">
        <v>0.62430688609183305</v>
      </c>
      <c r="Q111" s="1">
        <v>0.66414209935294899</v>
      </c>
    </row>
    <row r="112" spans="1:17" x14ac:dyDescent="0.25">
      <c r="A112" t="s">
        <v>773</v>
      </c>
      <c r="B112" s="83" t="s">
        <v>776</v>
      </c>
      <c r="C112">
        <v>4562</v>
      </c>
      <c r="D112" t="s">
        <v>756</v>
      </c>
      <c r="E112">
        <v>1024</v>
      </c>
      <c r="M112" s="2">
        <v>23561</v>
      </c>
      <c r="N112" s="1">
        <v>0.70157296823098303</v>
      </c>
      <c r="O112" s="1">
        <v>0.679716687503091</v>
      </c>
      <c r="P112" s="1">
        <v>0.67347573217329204</v>
      </c>
      <c r="Q112" s="1">
        <v>0.659134452763393</v>
      </c>
    </row>
    <row r="113" spans="1:17" x14ac:dyDescent="0.25">
      <c r="A113" t="s">
        <v>774</v>
      </c>
      <c r="B113" s="83" t="s">
        <v>777</v>
      </c>
      <c r="C113">
        <v>451</v>
      </c>
      <c r="D113" t="s">
        <v>756</v>
      </c>
      <c r="E113">
        <v>1024</v>
      </c>
    </row>
    <row r="114" spans="1:17" x14ac:dyDescent="0.25">
      <c r="A114" t="s">
        <v>775</v>
      </c>
      <c r="B114" s="83" t="s">
        <v>778</v>
      </c>
      <c r="C114">
        <v>45035</v>
      </c>
      <c r="D114" t="s">
        <v>756</v>
      </c>
      <c r="E114">
        <v>1024</v>
      </c>
    </row>
    <row r="115" spans="1:17" x14ac:dyDescent="0.25">
      <c r="A115" t="s">
        <v>779</v>
      </c>
      <c r="B115" s="83" t="s">
        <v>782</v>
      </c>
      <c r="C115">
        <v>436</v>
      </c>
      <c r="D115" t="s">
        <v>756</v>
      </c>
      <c r="E115">
        <v>1024</v>
      </c>
      <c r="M115" t="s">
        <v>7</v>
      </c>
    </row>
    <row r="116" spans="1:17" x14ac:dyDescent="0.25">
      <c r="A116" t="s">
        <v>780</v>
      </c>
      <c r="B116" s="83" t="s">
        <v>783</v>
      </c>
      <c r="C116">
        <v>435</v>
      </c>
      <c r="D116" t="s">
        <v>756</v>
      </c>
      <c r="E116">
        <v>1024</v>
      </c>
      <c r="M116" s="2"/>
      <c r="N116" s="2">
        <v>32</v>
      </c>
      <c r="O116" s="2">
        <v>256</v>
      </c>
      <c r="P116" s="2">
        <v>512</v>
      </c>
      <c r="Q116" s="2">
        <v>1024</v>
      </c>
    </row>
    <row r="117" spans="1:17" x14ac:dyDescent="0.25">
      <c r="A117" t="s">
        <v>781</v>
      </c>
      <c r="B117" s="83" t="s">
        <v>784</v>
      </c>
      <c r="C117">
        <v>43120</v>
      </c>
      <c r="D117" t="s">
        <v>756</v>
      </c>
      <c r="E117">
        <v>1024</v>
      </c>
      <c r="M117" s="2">
        <v>23</v>
      </c>
      <c r="N117" s="1">
        <v>0.65147001455061804</v>
      </c>
      <c r="O117" s="1">
        <v>0.59298039590707197</v>
      </c>
      <c r="P117" s="1">
        <v>0.61956357879790303</v>
      </c>
      <c r="Q117" s="1">
        <v>0.60948048939530397</v>
      </c>
    </row>
    <row r="118" spans="1:17" x14ac:dyDescent="0.25">
      <c r="A118" t="s">
        <v>785</v>
      </c>
      <c r="B118" s="83" t="s">
        <v>788</v>
      </c>
      <c r="C118">
        <v>3131</v>
      </c>
      <c r="D118" t="s">
        <v>756</v>
      </c>
      <c r="E118">
        <v>1024</v>
      </c>
      <c r="M118" s="2">
        <v>231</v>
      </c>
      <c r="N118" s="1">
        <v>0.63843587229614895</v>
      </c>
      <c r="O118" s="1">
        <v>0.64995142277675899</v>
      </c>
      <c r="P118" s="1">
        <v>0.64082164153139498</v>
      </c>
      <c r="Q118" s="1">
        <v>0.66893504955374705</v>
      </c>
    </row>
    <row r="119" spans="1:17" x14ac:dyDescent="0.25">
      <c r="A119" t="s">
        <v>786</v>
      </c>
      <c r="B119" s="83" t="s">
        <v>789</v>
      </c>
      <c r="C119">
        <v>31556</v>
      </c>
      <c r="D119" t="s">
        <v>756</v>
      </c>
      <c r="E119">
        <v>1024</v>
      </c>
      <c r="M119" s="2">
        <v>2346</v>
      </c>
      <c r="N119" s="1">
        <v>0.61967797264651703</v>
      </c>
      <c r="O119" s="1">
        <v>0.639366142008298</v>
      </c>
      <c r="P119" s="1">
        <v>0.64755553430632296</v>
      </c>
      <c r="Q119" s="1">
        <v>0.60400491753045404</v>
      </c>
    </row>
    <row r="120" spans="1:17" x14ac:dyDescent="0.25">
      <c r="A120" t="s">
        <v>787</v>
      </c>
      <c r="B120" s="83" t="s">
        <v>790</v>
      </c>
      <c r="C120">
        <v>3124056</v>
      </c>
      <c r="D120" t="s">
        <v>756</v>
      </c>
      <c r="E120">
        <v>1024</v>
      </c>
      <c r="M120" s="2">
        <v>2356</v>
      </c>
      <c r="N120" s="1">
        <v>0.62083459738404501</v>
      </c>
      <c r="O120" s="1">
        <v>0.61012729267054699</v>
      </c>
      <c r="P120" s="1">
        <v>0.64470013588908404</v>
      </c>
      <c r="Q120" s="1">
        <v>0.62075499341713003</v>
      </c>
    </row>
    <row r="121" spans="1:17" x14ac:dyDescent="0.25">
      <c r="M121" s="2">
        <v>23451</v>
      </c>
      <c r="N121" s="1">
        <v>0.65506019410050798</v>
      </c>
      <c r="O121" s="1">
        <v>0.64021083360778197</v>
      </c>
      <c r="P121" s="1">
        <v>0.64128965586750897</v>
      </c>
      <c r="Q121" s="1">
        <v>0.59884388318465598</v>
      </c>
    </row>
    <row r="122" spans="1:17" x14ac:dyDescent="0.25">
      <c r="M122" s="2">
        <v>23561</v>
      </c>
      <c r="N122" s="1">
        <v>0.63475522597998502</v>
      </c>
      <c r="O122" s="1">
        <v>0.63621251618901797</v>
      </c>
      <c r="P122" s="1">
        <v>0.63846613863594504</v>
      </c>
      <c r="Q122" s="1">
        <v>0.63861343040204799</v>
      </c>
    </row>
  </sheetData>
  <autoFilter ref="C4:F101" xr:uid="{226D0DFE-DABE-44BD-81B2-4DF8B29DFD88}">
    <sortState xmlns:xlrd2="http://schemas.microsoft.com/office/spreadsheetml/2017/richdata2" ref="C5:F100">
      <sortCondition descending="1" ref="F4:F100"/>
    </sortState>
  </autoFilter>
  <conditionalFormatting sqref="N107:Q112">
    <cfRule type="colorScale" priority="3">
      <colorScale>
        <cfvo type="min"/>
        <cfvo type="max"/>
        <color rgb="FFCEF3FA"/>
        <color rgb="FF008BBC"/>
      </colorScale>
    </cfRule>
    <cfRule type="colorScale" priority="4">
      <colorScale>
        <cfvo type="min"/>
        <cfvo type="max"/>
        <color rgb="FF96E4F4"/>
        <color rgb="FF00B0F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7AD6-C7DC-46BD-902B-95934BE8D582}">
  <sheetPr filterMode="1"/>
  <dimension ref="A4:V106"/>
  <sheetViews>
    <sheetView zoomScaleNormal="100" workbookViewId="0">
      <selection activeCell="M109" sqref="M109"/>
    </sheetView>
  </sheetViews>
  <sheetFormatPr defaultRowHeight="15" x14ac:dyDescent="0.25"/>
  <cols>
    <col min="1" max="1" width="24.7109375" customWidth="1"/>
    <col min="2" max="2" width="14.28515625" style="1" customWidth="1"/>
    <col min="12" max="12" width="18" customWidth="1"/>
    <col min="15" max="15" width="11.140625" customWidth="1"/>
    <col min="16" max="17" width="12.5703125" customWidth="1"/>
  </cols>
  <sheetData>
    <row r="4" spans="1:20" x14ac:dyDescent="0.25">
      <c r="A4" t="s">
        <v>123</v>
      </c>
      <c r="C4" t="s">
        <v>73</v>
      </c>
      <c r="D4" t="s">
        <v>5</v>
      </c>
      <c r="E4" t="s">
        <v>74</v>
      </c>
      <c r="F4" t="s">
        <v>0</v>
      </c>
      <c r="G4" t="s">
        <v>1</v>
      </c>
      <c r="H4" t="s">
        <v>77</v>
      </c>
      <c r="I4" t="s">
        <v>75</v>
      </c>
      <c r="J4" t="s">
        <v>51</v>
      </c>
      <c r="K4" t="s">
        <v>35</v>
      </c>
      <c r="L4" t="s">
        <v>76</v>
      </c>
      <c r="M4" t="s">
        <v>19</v>
      </c>
      <c r="N4" t="s">
        <v>18</v>
      </c>
      <c r="O4" t="s">
        <v>101</v>
      </c>
      <c r="P4" t="s">
        <v>102</v>
      </c>
      <c r="Q4" t="s">
        <v>104</v>
      </c>
      <c r="R4" t="s">
        <v>103</v>
      </c>
      <c r="S4" t="s">
        <v>151</v>
      </c>
      <c r="T4" t="s">
        <v>152</v>
      </c>
    </row>
    <row r="5" spans="1:20" hidden="1" x14ac:dyDescent="0.25">
      <c r="C5">
        <v>512</v>
      </c>
      <c r="D5">
        <v>512</v>
      </c>
      <c r="E5">
        <v>50</v>
      </c>
      <c r="F5">
        <v>24361</v>
      </c>
      <c r="G5">
        <v>0.1</v>
      </c>
      <c r="H5">
        <v>50</v>
      </c>
      <c r="I5" t="s">
        <v>67</v>
      </c>
      <c r="J5">
        <v>0.1</v>
      </c>
      <c r="K5" t="s">
        <v>38</v>
      </c>
      <c r="L5" t="s">
        <v>78</v>
      </c>
      <c r="M5">
        <v>0.52729880733852896</v>
      </c>
      <c r="N5">
        <v>0.66843501326259902</v>
      </c>
    </row>
    <row r="6" spans="1:20" hidden="1" x14ac:dyDescent="0.25">
      <c r="C6">
        <v>512</v>
      </c>
      <c r="D6">
        <v>512</v>
      </c>
      <c r="E6">
        <v>3</v>
      </c>
      <c r="F6">
        <v>24361</v>
      </c>
      <c r="G6">
        <v>0.1</v>
      </c>
      <c r="H6">
        <v>2</v>
      </c>
      <c r="I6" t="s">
        <v>67</v>
      </c>
      <c r="J6">
        <v>0.1</v>
      </c>
      <c r="K6" t="s">
        <v>38</v>
      </c>
      <c r="L6" t="s">
        <v>78</v>
      </c>
      <c r="M6">
        <v>0.52365365674091902</v>
      </c>
      <c r="N6">
        <v>0.66312997347480096</v>
      </c>
    </row>
    <row r="7" spans="1:20" hidden="1" x14ac:dyDescent="0.25">
      <c r="C7">
        <v>512</v>
      </c>
      <c r="D7">
        <v>512</v>
      </c>
      <c r="E7">
        <v>50</v>
      </c>
      <c r="F7">
        <v>24361</v>
      </c>
      <c r="G7">
        <v>0.1</v>
      </c>
      <c r="H7">
        <v>50</v>
      </c>
      <c r="I7" t="s">
        <v>67</v>
      </c>
      <c r="J7">
        <v>0.1</v>
      </c>
      <c r="K7" t="s">
        <v>38</v>
      </c>
      <c r="L7" t="s">
        <v>70</v>
      </c>
      <c r="M7">
        <v>0.50831721470019298</v>
      </c>
      <c r="N7">
        <v>0.91598915989159801</v>
      </c>
    </row>
    <row r="8" spans="1:20" hidden="1" x14ac:dyDescent="0.25">
      <c r="C8">
        <v>512</v>
      </c>
      <c r="D8">
        <v>512</v>
      </c>
      <c r="E8">
        <v>3</v>
      </c>
      <c r="F8">
        <v>24361</v>
      </c>
      <c r="G8">
        <v>0.1</v>
      </c>
      <c r="H8">
        <v>2</v>
      </c>
      <c r="I8" t="s">
        <v>67</v>
      </c>
      <c r="J8">
        <v>0.1</v>
      </c>
      <c r="K8" t="s">
        <v>38</v>
      </c>
      <c r="L8" t="s">
        <v>70</v>
      </c>
      <c r="M8">
        <v>0.50668449197860899</v>
      </c>
      <c r="N8">
        <v>0.913279132791327</v>
      </c>
    </row>
    <row r="9" spans="1:20" hidden="1" x14ac:dyDescent="0.25">
      <c r="A9" t="s">
        <v>133</v>
      </c>
      <c r="B9" s="1" t="s">
        <v>136</v>
      </c>
      <c r="C9">
        <v>512</v>
      </c>
      <c r="D9">
        <v>512</v>
      </c>
      <c r="E9">
        <v>50</v>
      </c>
      <c r="F9">
        <v>23641</v>
      </c>
      <c r="G9">
        <v>0.1</v>
      </c>
      <c r="H9">
        <v>50</v>
      </c>
      <c r="I9" t="s">
        <v>67</v>
      </c>
      <c r="J9">
        <v>0.1</v>
      </c>
      <c r="K9" t="s">
        <v>38</v>
      </c>
      <c r="L9" t="s">
        <v>78</v>
      </c>
      <c r="M9">
        <v>0.49</v>
      </c>
      <c r="N9">
        <v>0.66</v>
      </c>
      <c r="O9" t="s">
        <v>147</v>
      </c>
      <c r="P9" t="s">
        <v>148</v>
      </c>
      <c r="Q9" t="s">
        <v>150</v>
      </c>
      <c r="R9" t="s">
        <v>149</v>
      </c>
      <c r="S9" t="s">
        <v>153</v>
      </c>
      <c r="T9" t="s">
        <v>154</v>
      </c>
    </row>
    <row r="10" spans="1:20" hidden="1" x14ac:dyDescent="0.25">
      <c r="C10">
        <v>512</v>
      </c>
      <c r="D10">
        <v>512</v>
      </c>
      <c r="E10">
        <v>2</v>
      </c>
      <c r="F10">
        <v>23561</v>
      </c>
      <c r="G10">
        <v>0.1</v>
      </c>
      <c r="H10">
        <v>2</v>
      </c>
      <c r="I10" t="s">
        <v>67</v>
      </c>
      <c r="J10">
        <v>0.1</v>
      </c>
      <c r="K10" t="s">
        <v>39</v>
      </c>
      <c r="L10" t="s">
        <v>71</v>
      </c>
      <c r="M10">
        <v>0.482338611449451</v>
      </c>
      <c r="N10">
        <v>0.93176470588235205</v>
      </c>
    </row>
    <row r="11" spans="1:20" hidden="1" x14ac:dyDescent="0.25">
      <c r="C11">
        <v>512</v>
      </c>
      <c r="D11">
        <v>512</v>
      </c>
      <c r="E11">
        <v>50</v>
      </c>
      <c r="F11">
        <v>24361</v>
      </c>
      <c r="G11">
        <v>0.1</v>
      </c>
      <c r="H11">
        <v>50</v>
      </c>
      <c r="I11" t="s">
        <v>67</v>
      </c>
      <c r="J11">
        <v>0.1</v>
      </c>
      <c r="K11" t="s">
        <v>39</v>
      </c>
      <c r="L11" t="s">
        <v>71</v>
      </c>
      <c r="M11">
        <v>0.482338611449451</v>
      </c>
      <c r="N11">
        <v>0.93176470588235205</v>
      </c>
    </row>
    <row r="12" spans="1:20" hidden="1" x14ac:dyDescent="0.25">
      <c r="C12">
        <v>512</v>
      </c>
      <c r="D12">
        <v>512</v>
      </c>
      <c r="E12">
        <v>50</v>
      </c>
      <c r="F12">
        <v>24361</v>
      </c>
      <c r="G12">
        <v>0.1</v>
      </c>
      <c r="H12">
        <v>50</v>
      </c>
      <c r="I12" t="s">
        <v>67</v>
      </c>
      <c r="J12">
        <v>0.5</v>
      </c>
      <c r="K12" t="s">
        <v>39</v>
      </c>
      <c r="L12" t="s">
        <v>71</v>
      </c>
      <c r="M12">
        <v>0.482338611449451</v>
      </c>
      <c r="N12">
        <v>0.93176470588235205</v>
      </c>
    </row>
    <row r="13" spans="1:20" hidden="1" x14ac:dyDescent="0.25">
      <c r="A13" t="s">
        <v>93</v>
      </c>
      <c r="B13" s="1" t="s">
        <v>109</v>
      </c>
      <c r="C13">
        <v>512</v>
      </c>
      <c r="D13">
        <v>512</v>
      </c>
      <c r="E13">
        <v>50</v>
      </c>
      <c r="F13">
        <v>3124</v>
      </c>
      <c r="G13">
        <v>0.1</v>
      </c>
      <c r="H13">
        <v>50</v>
      </c>
      <c r="I13" t="s">
        <v>67</v>
      </c>
      <c r="J13">
        <v>0.01</v>
      </c>
      <c r="K13" t="s">
        <v>39</v>
      </c>
      <c r="L13" t="s">
        <v>71</v>
      </c>
      <c r="M13">
        <v>0.48</v>
      </c>
      <c r="N13">
        <v>0.93</v>
      </c>
      <c r="O13" t="s">
        <v>105</v>
      </c>
      <c r="P13" t="s">
        <v>106</v>
      </c>
      <c r="Q13" t="s">
        <v>108</v>
      </c>
      <c r="R13" t="s">
        <v>107</v>
      </c>
    </row>
    <row r="14" spans="1:20" hidden="1" x14ac:dyDescent="0.25">
      <c r="A14" t="s">
        <v>92</v>
      </c>
      <c r="B14" s="1" t="s">
        <v>110</v>
      </c>
      <c r="C14">
        <v>512</v>
      </c>
      <c r="D14">
        <v>512</v>
      </c>
      <c r="E14">
        <v>50</v>
      </c>
      <c r="F14">
        <v>3124</v>
      </c>
      <c r="G14">
        <v>0.1</v>
      </c>
      <c r="H14">
        <v>50</v>
      </c>
      <c r="I14" t="s">
        <v>67</v>
      </c>
      <c r="J14">
        <v>0.01</v>
      </c>
      <c r="K14" t="s">
        <v>39</v>
      </c>
      <c r="L14" t="s">
        <v>70</v>
      </c>
      <c r="M14">
        <v>0.48</v>
      </c>
      <c r="N14">
        <v>0.91</v>
      </c>
      <c r="O14" t="s">
        <v>105</v>
      </c>
      <c r="P14" t="s">
        <v>111</v>
      </c>
      <c r="Q14" t="s">
        <v>108</v>
      </c>
      <c r="R14" t="s">
        <v>112</v>
      </c>
    </row>
    <row r="15" spans="1:20" hidden="1" x14ac:dyDescent="0.25">
      <c r="A15" t="s">
        <v>142</v>
      </c>
      <c r="B15" s="1" t="s">
        <v>139</v>
      </c>
      <c r="C15">
        <v>512</v>
      </c>
      <c r="D15">
        <v>512</v>
      </c>
      <c r="E15">
        <v>50</v>
      </c>
      <c r="F15">
        <v>23641</v>
      </c>
      <c r="G15">
        <v>0.1</v>
      </c>
      <c r="H15">
        <v>50</v>
      </c>
      <c r="I15" t="s">
        <v>67</v>
      </c>
      <c r="J15">
        <v>0.1</v>
      </c>
      <c r="K15" t="s">
        <v>38</v>
      </c>
      <c r="L15" t="s">
        <v>70</v>
      </c>
      <c r="M15">
        <v>0.48</v>
      </c>
      <c r="N15">
        <v>0.91</v>
      </c>
      <c r="O15" t="s">
        <v>171</v>
      </c>
      <c r="P15" t="s">
        <v>169</v>
      </c>
      <c r="Q15" t="s">
        <v>172</v>
      </c>
      <c r="R15" t="s">
        <v>170</v>
      </c>
      <c r="S15" t="s">
        <v>167</v>
      </c>
      <c r="T15" t="s">
        <v>168</v>
      </c>
    </row>
    <row r="16" spans="1:20" hidden="1" x14ac:dyDescent="0.25">
      <c r="A16" t="s">
        <v>143</v>
      </c>
      <c r="B16" s="1" t="s">
        <v>145</v>
      </c>
      <c r="C16">
        <v>512</v>
      </c>
      <c r="D16">
        <v>512</v>
      </c>
      <c r="E16">
        <v>50</v>
      </c>
      <c r="F16">
        <v>23641</v>
      </c>
      <c r="G16">
        <v>0.1</v>
      </c>
      <c r="H16">
        <v>50</v>
      </c>
      <c r="I16" t="s">
        <v>67</v>
      </c>
      <c r="J16">
        <v>0.1</v>
      </c>
      <c r="K16" t="s">
        <v>39</v>
      </c>
      <c r="L16" t="s">
        <v>71</v>
      </c>
      <c r="M16">
        <v>0.48</v>
      </c>
      <c r="N16">
        <v>0.93</v>
      </c>
      <c r="O16" t="s">
        <v>179</v>
      </c>
      <c r="P16" t="s">
        <v>180</v>
      </c>
      <c r="Q16" t="s">
        <v>108</v>
      </c>
      <c r="R16" t="s">
        <v>107</v>
      </c>
      <c r="S16" t="s">
        <v>181</v>
      </c>
      <c r="T16" t="s">
        <v>182</v>
      </c>
    </row>
    <row r="17" spans="1:20" hidden="1" x14ac:dyDescent="0.25">
      <c r="A17" t="s">
        <v>144</v>
      </c>
      <c r="B17" s="1" t="s">
        <v>146</v>
      </c>
      <c r="C17">
        <v>512</v>
      </c>
      <c r="D17">
        <v>512</v>
      </c>
      <c r="E17">
        <v>50</v>
      </c>
      <c r="F17">
        <v>23641</v>
      </c>
      <c r="G17">
        <v>0.1</v>
      </c>
      <c r="H17">
        <v>50</v>
      </c>
      <c r="I17" t="s">
        <v>67</v>
      </c>
      <c r="J17">
        <v>0.1</v>
      </c>
      <c r="K17" t="s">
        <v>39</v>
      </c>
      <c r="L17" t="s">
        <v>70</v>
      </c>
      <c r="M17">
        <v>0.48</v>
      </c>
      <c r="N17">
        <v>0.91</v>
      </c>
      <c r="O17" t="s">
        <v>105</v>
      </c>
      <c r="P17" t="s">
        <v>185</v>
      </c>
      <c r="Q17" t="s">
        <v>108</v>
      </c>
      <c r="R17" t="s">
        <v>186</v>
      </c>
      <c r="S17" t="s">
        <v>183</v>
      </c>
      <c r="T17" t="s">
        <v>184</v>
      </c>
    </row>
    <row r="18" spans="1:20" hidden="1" x14ac:dyDescent="0.25">
      <c r="A18" t="s">
        <v>190</v>
      </c>
      <c r="B18" s="1" t="s">
        <v>197</v>
      </c>
      <c r="C18">
        <v>512</v>
      </c>
      <c r="D18">
        <v>2048</v>
      </c>
      <c r="E18">
        <v>100</v>
      </c>
      <c r="F18">
        <v>23461</v>
      </c>
      <c r="G18" t="s">
        <v>187</v>
      </c>
      <c r="H18">
        <v>100</v>
      </c>
      <c r="I18" t="s">
        <v>67</v>
      </c>
      <c r="J18">
        <v>0.1</v>
      </c>
      <c r="K18" t="s">
        <v>38</v>
      </c>
      <c r="L18" t="s">
        <v>70</v>
      </c>
      <c r="M18">
        <v>0.48</v>
      </c>
    </row>
    <row r="19" spans="1:20" hidden="1" x14ac:dyDescent="0.25">
      <c r="A19" t="s">
        <v>193</v>
      </c>
      <c r="B19" s="1" t="s">
        <v>200</v>
      </c>
      <c r="C19">
        <v>512</v>
      </c>
      <c r="D19">
        <v>2048</v>
      </c>
      <c r="E19">
        <v>100</v>
      </c>
      <c r="F19">
        <v>23461</v>
      </c>
      <c r="G19" t="s">
        <v>187</v>
      </c>
      <c r="H19">
        <v>100</v>
      </c>
      <c r="I19" t="s">
        <v>67</v>
      </c>
      <c r="J19">
        <v>0.1</v>
      </c>
      <c r="K19" t="s">
        <v>39</v>
      </c>
      <c r="L19" t="s">
        <v>71</v>
      </c>
      <c r="M19">
        <v>0.48</v>
      </c>
      <c r="N19">
        <v>0.93</v>
      </c>
      <c r="O19" t="s">
        <v>179</v>
      </c>
      <c r="P19" t="s">
        <v>180</v>
      </c>
      <c r="Q19" t="s">
        <v>108</v>
      </c>
      <c r="R19" t="s">
        <v>107</v>
      </c>
      <c r="S19" t="s">
        <v>204</v>
      </c>
      <c r="T19" t="s">
        <v>205</v>
      </c>
    </row>
    <row r="20" spans="1:20" hidden="1" x14ac:dyDescent="0.25">
      <c r="A20" t="s">
        <v>194</v>
      </c>
      <c r="B20" s="1" t="s">
        <v>201</v>
      </c>
      <c r="C20">
        <v>512</v>
      </c>
      <c r="D20">
        <v>2048</v>
      </c>
      <c r="E20">
        <v>100</v>
      </c>
      <c r="F20">
        <v>23461</v>
      </c>
      <c r="G20" t="s">
        <v>187</v>
      </c>
      <c r="H20">
        <v>100</v>
      </c>
      <c r="I20" t="s">
        <v>67</v>
      </c>
      <c r="J20">
        <v>0.1</v>
      </c>
      <c r="K20" t="s">
        <v>39</v>
      </c>
      <c r="L20" t="s">
        <v>70</v>
      </c>
      <c r="M20">
        <v>0.48</v>
      </c>
      <c r="N20">
        <v>0.91</v>
      </c>
      <c r="O20" t="s">
        <v>105</v>
      </c>
      <c r="P20" t="s">
        <v>185</v>
      </c>
      <c r="Q20" t="s">
        <v>108</v>
      </c>
      <c r="R20" t="s">
        <v>186</v>
      </c>
      <c r="S20" t="s">
        <v>202</v>
      </c>
      <c r="T20" t="s">
        <v>203</v>
      </c>
    </row>
    <row r="21" spans="1:20" hidden="1" x14ac:dyDescent="0.25">
      <c r="C21">
        <v>512</v>
      </c>
      <c r="D21">
        <v>512</v>
      </c>
      <c r="E21">
        <v>50</v>
      </c>
      <c r="F21">
        <v>24361</v>
      </c>
      <c r="G21">
        <v>0.1</v>
      </c>
      <c r="H21">
        <v>50</v>
      </c>
      <c r="I21" t="s">
        <v>67</v>
      </c>
      <c r="J21">
        <v>0.1</v>
      </c>
      <c r="K21" t="s">
        <v>38</v>
      </c>
      <c r="L21" t="s">
        <v>80</v>
      </c>
      <c r="M21">
        <v>0.47576923076923</v>
      </c>
      <c r="N21">
        <v>0.75066312997347395</v>
      </c>
    </row>
    <row r="22" spans="1:20" hidden="1" x14ac:dyDescent="0.25">
      <c r="C22">
        <v>512</v>
      </c>
      <c r="D22">
        <v>512</v>
      </c>
      <c r="E22">
        <v>5</v>
      </c>
      <c r="F22">
        <v>23561</v>
      </c>
      <c r="G22">
        <v>0.1</v>
      </c>
      <c r="H22">
        <v>2</v>
      </c>
      <c r="I22" t="s">
        <v>67</v>
      </c>
      <c r="J22">
        <v>0.1</v>
      </c>
      <c r="K22" t="s">
        <v>39</v>
      </c>
      <c r="L22" t="s">
        <v>70</v>
      </c>
      <c r="M22">
        <v>0.47530864197530798</v>
      </c>
      <c r="N22">
        <v>0.90588235294117603</v>
      </c>
    </row>
    <row r="23" spans="1:20" hidden="1" x14ac:dyDescent="0.25">
      <c r="C23">
        <v>512</v>
      </c>
      <c r="D23">
        <v>512</v>
      </c>
      <c r="E23">
        <v>50</v>
      </c>
      <c r="F23">
        <v>24361</v>
      </c>
      <c r="G23">
        <v>0.1</v>
      </c>
      <c r="H23">
        <v>50</v>
      </c>
      <c r="I23" t="s">
        <v>67</v>
      </c>
      <c r="J23">
        <v>0.1</v>
      </c>
      <c r="K23" t="s">
        <v>39</v>
      </c>
      <c r="L23" t="s">
        <v>70</v>
      </c>
      <c r="M23">
        <v>0.47530864197530798</v>
      </c>
      <c r="N23">
        <v>0.90588235294117603</v>
      </c>
    </row>
    <row r="24" spans="1:20" hidden="1" x14ac:dyDescent="0.25">
      <c r="C24">
        <v>512</v>
      </c>
      <c r="D24">
        <v>512</v>
      </c>
      <c r="E24">
        <v>50</v>
      </c>
      <c r="F24">
        <v>24361</v>
      </c>
      <c r="G24">
        <v>0.1</v>
      </c>
      <c r="H24">
        <v>50</v>
      </c>
      <c r="I24" t="s">
        <v>67</v>
      </c>
      <c r="J24">
        <v>0.5</v>
      </c>
      <c r="K24" t="s">
        <v>39</v>
      </c>
      <c r="L24" t="s">
        <v>70</v>
      </c>
      <c r="M24">
        <v>0.47530864197530798</v>
      </c>
      <c r="N24">
        <v>0.90588235294117603</v>
      </c>
    </row>
    <row r="25" spans="1:20" hidden="1" x14ac:dyDescent="0.25">
      <c r="C25">
        <v>512</v>
      </c>
      <c r="D25">
        <v>512</v>
      </c>
      <c r="E25">
        <v>2</v>
      </c>
      <c r="F25">
        <v>23561</v>
      </c>
      <c r="G25">
        <v>0.1</v>
      </c>
      <c r="H25">
        <v>2</v>
      </c>
      <c r="I25" t="s">
        <v>67</v>
      </c>
      <c r="J25">
        <v>0.1</v>
      </c>
      <c r="K25" t="s">
        <v>39</v>
      </c>
      <c r="L25" t="s">
        <v>70</v>
      </c>
      <c r="M25">
        <v>0.47466007416563599</v>
      </c>
      <c r="N25">
        <v>0.90352941176470503</v>
      </c>
    </row>
    <row r="26" spans="1:20" hidden="1" x14ac:dyDescent="0.25">
      <c r="C26">
        <v>512</v>
      </c>
      <c r="D26">
        <v>512</v>
      </c>
      <c r="E26">
        <v>3</v>
      </c>
      <c r="F26">
        <v>24361</v>
      </c>
      <c r="G26">
        <v>0.1</v>
      </c>
      <c r="H26">
        <v>2</v>
      </c>
      <c r="I26" t="s">
        <v>67</v>
      </c>
      <c r="J26">
        <v>0.1</v>
      </c>
      <c r="K26" t="s">
        <v>38</v>
      </c>
      <c r="L26" t="s">
        <v>80</v>
      </c>
      <c r="M26">
        <v>0.47176761183896898</v>
      </c>
      <c r="N26">
        <v>0.74270557029177697</v>
      </c>
    </row>
    <row r="27" spans="1:20" hidden="1" x14ac:dyDescent="0.25">
      <c r="A27" t="s">
        <v>192</v>
      </c>
      <c r="B27" s="1" t="s">
        <v>199</v>
      </c>
      <c r="C27">
        <v>512</v>
      </c>
      <c r="D27">
        <v>2048</v>
      </c>
      <c r="E27">
        <v>100</v>
      </c>
      <c r="F27">
        <v>23461</v>
      </c>
      <c r="G27" t="s">
        <v>187</v>
      </c>
      <c r="H27">
        <v>100</v>
      </c>
      <c r="I27" t="s">
        <v>67</v>
      </c>
      <c r="J27">
        <v>0.1</v>
      </c>
      <c r="K27" t="s">
        <v>38</v>
      </c>
      <c r="L27" t="s">
        <v>78</v>
      </c>
      <c r="M27">
        <v>0.47</v>
      </c>
      <c r="N27">
        <v>0.65</v>
      </c>
      <c r="O27" t="s">
        <v>208</v>
      </c>
      <c r="P27" t="s">
        <v>209</v>
      </c>
      <c r="Q27" t="s">
        <v>206</v>
      </c>
      <c r="R27" t="s">
        <v>207</v>
      </c>
      <c r="S27" t="s">
        <v>210</v>
      </c>
      <c r="T27" t="s">
        <v>211</v>
      </c>
    </row>
    <row r="28" spans="1:20" hidden="1" x14ac:dyDescent="0.25">
      <c r="A28" t="s">
        <v>134</v>
      </c>
      <c r="B28" s="1" t="s">
        <v>137</v>
      </c>
      <c r="C28">
        <v>512</v>
      </c>
      <c r="D28">
        <v>512</v>
      </c>
      <c r="E28">
        <v>50</v>
      </c>
      <c r="F28">
        <v>23641</v>
      </c>
      <c r="G28">
        <v>0.1</v>
      </c>
      <c r="H28">
        <v>50</v>
      </c>
      <c r="I28" t="s">
        <v>67</v>
      </c>
      <c r="J28">
        <v>0.1</v>
      </c>
      <c r="K28" t="s">
        <v>38</v>
      </c>
      <c r="L28" t="s">
        <v>80</v>
      </c>
      <c r="M28">
        <v>0.46</v>
      </c>
      <c r="N28">
        <v>0.75</v>
      </c>
      <c r="O28" t="s">
        <v>158</v>
      </c>
      <c r="P28" t="s">
        <v>157</v>
      </c>
      <c r="Q28" t="s">
        <v>160</v>
      </c>
      <c r="R28" t="s">
        <v>159</v>
      </c>
      <c r="S28" t="s">
        <v>155</v>
      </c>
      <c r="T28" t="s">
        <v>156</v>
      </c>
    </row>
    <row r="29" spans="1:20" hidden="1" x14ac:dyDescent="0.25">
      <c r="A29" t="s">
        <v>191</v>
      </c>
      <c r="B29" s="1" t="s">
        <v>198</v>
      </c>
      <c r="C29">
        <v>512</v>
      </c>
      <c r="D29">
        <v>2048</v>
      </c>
      <c r="E29">
        <v>100</v>
      </c>
      <c r="F29">
        <v>23461</v>
      </c>
      <c r="G29" t="s">
        <v>187</v>
      </c>
      <c r="H29">
        <v>100</v>
      </c>
      <c r="I29" t="s">
        <v>67</v>
      </c>
      <c r="J29">
        <v>0.1</v>
      </c>
      <c r="K29" t="s">
        <v>38</v>
      </c>
      <c r="L29" t="s">
        <v>80</v>
      </c>
      <c r="M29">
        <v>0.45</v>
      </c>
    </row>
    <row r="30" spans="1:20" x14ac:dyDescent="0.25">
      <c r="C30">
        <v>512</v>
      </c>
      <c r="D30">
        <v>512</v>
      </c>
      <c r="E30">
        <v>3</v>
      </c>
      <c r="F30">
        <v>24361</v>
      </c>
      <c r="G30">
        <v>0.1</v>
      </c>
      <c r="H30">
        <v>2</v>
      </c>
      <c r="I30" t="s">
        <v>67</v>
      </c>
      <c r="J30">
        <v>0.1</v>
      </c>
      <c r="K30" t="s">
        <v>38</v>
      </c>
      <c r="L30" t="s">
        <v>79</v>
      </c>
      <c r="M30">
        <v>0.40082708801010403</v>
      </c>
      <c r="N30">
        <v>0.48806366047745298</v>
      </c>
    </row>
    <row r="31" spans="1:20" x14ac:dyDescent="0.25">
      <c r="A31" t="s">
        <v>141</v>
      </c>
      <c r="B31" s="1" t="s">
        <v>140</v>
      </c>
      <c r="C31">
        <v>512</v>
      </c>
      <c r="D31">
        <v>512</v>
      </c>
      <c r="E31">
        <v>50</v>
      </c>
      <c r="F31">
        <v>23641</v>
      </c>
      <c r="G31">
        <v>0.1</v>
      </c>
      <c r="H31">
        <v>50</v>
      </c>
      <c r="I31" t="s">
        <v>67</v>
      </c>
      <c r="J31">
        <v>0.1</v>
      </c>
      <c r="K31" t="s">
        <v>38</v>
      </c>
      <c r="L31" t="s">
        <v>79</v>
      </c>
      <c r="M31">
        <v>0.38</v>
      </c>
      <c r="N31">
        <v>0.48</v>
      </c>
      <c r="O31" t="s">
        <v>177</v>
      </c>
      <c r="P31" t="s">
        <v>175</v>
      </c>
      <c r="Q31" t="s">
        <v>178</v>
      </c>
      <c r="R31" s="79" t="s">
        <v>176</v>
      </c>
      <c r="S31" t="s">
        <v>173</v>
      </c>
      <c r="T31" t="s">
        <v>174</v>
      </c>
    </row>
    <row r="32" spans="1:20" x14ac:dyDescent="0.25">
      <c r="C32">
        <v>512</v>
      </c>
      <c r="D32">
        <v>512</v>
      </c>
      <c r="E32">
        <v>50</v>
      </c>
      <c r="F32">
        <v>23561</v>
      </c>
      <c r="G32">
        <v>0.1</v>
      </c>
      <c r="H32">
        <v>50</v>
      </c>
      <c r="I32" t="s">
        <v>67</v>
      </c>
      <c r="J32">
        <v>0.1</v>
      </c>
      <c r="K32" t="s">
        <v>38</v>
      </c>
      <c r="L32" t="s">
        <v>79</v>
      </c>
      <c r="M32">
        <v>0.36332973185629303</v>
      </c>
      <c r="N32">
        <v>0.47214854111405802</v>
      </c>
    </row>
    <row r="33" spans="1:20" x14ac:dyDescent="0.25">
      <c r="A33" t="s">
        <v>188</v>
      </c>
      <c r="B33" s="1" t="s">
        <v>195</v>
      </c>
      <c r="C33">
        <v>512</v>
      </c>
      <c r="D33">
        <v>2048</v>
      </c>
      <c r="E33">
        <v>100</v>
      </c>
      <c r="F33">
        <v>23461</v>
      </c>
      <c r="G33" t="s">
        <v>187</v>
      </c>
      <c r="H33">
        <v>100</v>
      </c>
      <c r="I33" t="s">
        <v>67</v>
      </c>
      <c r="J33">
        <v>0.1</v>
      </c>
      <c r="K33" t="s">
        <v>38</v>
      </c>
      <c r="L33" t="s">
        <v>79</v>
      </c>
      <c r="M33">
        <v>0.36</v>
      </c>
    </row>
    <row r="34" spans="1:20" x14ac:dyDescent="0.25">
      <c r="C34">
        <v>512</v>
      </c>
      <c r="D34">
        <v>512</v>
      </c>
      <c r="E34">
        <v>50</v>
      </c>
      <c r="F34">
        <v>24361</v>
      </c>
      <c r="G34">
        <v>0.1</v>
      </c>
      <c r="H34">
        <v>50</v>
      </c>
      <c r="I34" t="s">
        <v>67</v>
      </c>
      <c r="J34">
        <v>0.1</v>
      </c>
      <c r="K34" t="s">
        <v>38</v>
      </c>
      <c r="L34" t="s">
        <v>79</v>
      </c>
      <c r="M34">
        <v>0.32903102240558502</v>
      </c>
      <c r="N34">
        <v>0.44297082228116702</v>
      </c>
    </row>
    <row r="35" spans="1:20" hidden="1" x14ac:dyDescent="0.25">
      <c r="A35" t="s">
        <v>135</v>
      </c>
      <c r="B35" s="1" t="s">
        <v>138</v>
      </c>
      <c r="C35">
        <v>512</v>
      </c>
      <c r="D35">
        <v>512</v>
      </c>
      <c r="E35">
        <v>50</v>
      </c>
      <c r="F35">
        <v>23641</v>
      </c>
      <c r="G35">
        <v>0.1</v>
      </c>
      <c r="H35">
        <v>50</v>
      </c>
      <c r="I35" t="s">
        <v>67</v>
      </c>
      <c r="J35">
        <v>0.1</v>
      </c>
      <c r="K35" t="s">
        <v>38</v>
      </c>
      <c r="L35" t="s">
        <v>71</v>
      </c>
      <c r="M35">
        <v>0.32</v>
      </c>
      <c r="N35">
        <v>0.6</v>
      </c>
      <c r="O35" t="s">
        <v>164</v>
      </c>
      <c r="P35" t="s">
        <v>163</v>
      </c>
      <c r="Q35" t="s">
        <v>166</v>
      </c>
      <c r="R35" t="s">
        <v>165</v>
      </c>
      <c r="S35" t="s">
        <v>161</v>
      </c>
      <c r="T35" t="s">
        <v>162</v>
      </c>
    </row>
    <row r="36" spans="1:20" hidden="1" x14ac:dyDescent="0.25">
      <c r="C36">
        <v>512</v>
      </c>
      <c r="D36">
        <v>512</v>
      </c>
      <c r="E36">
        <v>50</v>
      </c>
      <c r="F36">
        <v>24361</v>
      </c>
      <c r="G36">
        <v>0.1</v>
      </c>
      <c r="H36">
        <v>50</v>
      </c>
      <c r="I36" t="s">
        <v>67</v>
      </c>
      <c r="J36">
        <v>0.1</v>
      </c>
      <c r="K36" t="s">
        <v>38</v>
      </c>
      <c r="L36" t="s">
        <v>71</v>
      </c>
      <c r="M36">
        <v>0.31031199729706499</v>
      </c>
      <c r="N36">
        <v>0.607427055702917</v>
      </c>
    </row>
    <row r="37" spans="1:20" hidden="1" x14ac:dyDescent="0.25">
      <c r="C37">
        <v>512</v>
      </c>
      <c r="D37">
        <v>512</v>
      </c>
      <c r="E37">
        <v>3</v>
      </c>
      <c r="F37">
        <v>24361</v>
      </c>
      <c r="G37">
        <v>0.1</v>
      </c>
      <c r="H37">
        <v>2</v>
      </c>
      <c r="I37" t="s">
        <v>67</v>
      </c>
      <c r="J37">
        <v>0.1</v>
      </c>
      <c r="K37" t="s">
        <v>38</v>
      </c>
      <c r="L37" t="s">
        <v>71</v>
      </c>
      <c r="M37">
        <v>0.29785768529401802</v>
      </c>
      <c r="N37">
        <v>0.59416445623342096</v>
      </c>
    </row>
    <row r="38" spans="1:20" hidden="1" x14ac:dyDescent="0.25">
      <c r="A38" t="s">
        <v>189</v>
      </c>
      <c r="B38" s="1" t="s">
        <v>196</v>
      </c>
      <c r="C38">
        <v>512</v>
      </c>
      <c r="D38">
        <v>2048</v>
      </c>
      <c r="E38">
        <v>100</v>
      </c>
      <c r="F38">
        <v>23461</v>
      </c>
      <c r="G38" t="s">
        <v>187</v>
      </c>
      <c r="H38">
        <v>100</v>
      </c>
      <c r="I38" t="s">
        <v>67</v>
      </c>
      <c r="J38">
        <v>0.1</v>
      </c>
      <c r="K38" t="s">
        <v>38</v>
      </c>
      <c r="L38" t="s">
        <v>71</v>
      </c>
      <c r="M38">
        <v>0.27</v>
      </c>
    </row>
    <row r="39" spans="1:20" hidden="1" x14ac:dyDescent="0.25">
      <c r="A39" t="s">
        <v>114</v>
      </c>
      <c r="B39" s="1" t="s">
        <v>119</v>
      </c>
      <c r="C39">
        <v>512</v>
      </c>
      <c r="D39">
        <v>512</v>
      </c>
      <c r="E39">
        <v>50</v>
      </c>
      <c r="F39">
        <v>3124</v>
      </c>
      <c r="G39">
        <v>0.1</v>
      </c>
      <c r="H39">
        <v>50</v>
      </c>
      <c r="I39" t="s">
        <v>67</v>
      </c>
      <c r="J39">
        <v>0.01</v>
      </c>
      <c r="K39" t="s">
        <v>38</v>
      </c>
      <c r="L39" t="s">
        <v>71</v>
      </c>
    </row>
    <row r="40" spans="1:20" hidden="1" x14ac:dyDescent="0.25">
      <c r="A40" t="s">
        <v>115</v>
      </c>
      <c r="B40" s="1" t="s">
        <v>120</v>
      </c>
      <c r="C40">
        <v>512</v>
      </c>
      <c r="D40">
        <v>512</v>
      </c>
      <c r="E40">
        <v>50</v>
      </c>
      <c r="F40">
        <v>3124</v>
      </c>
      <c r="G40">
        <v>0.1</v>
      </c>
      <c r="H40">
        <v>50</v>
      </c>
      <c r="I40" t="s">
        <v>67</v>
      </c>
      <c r="J40">
        <v>0.01</v>
      </c>
      <c r="K40" t="s">
        <v>38</v>
      </c>
      <c r="L40" t="s">
        <v>70</v>
      </c>
    </row>
    <row r="41" spans="1:20" hidden="1" x14ac:dyDescent="0.25">
      <c r="A41" t="s">
        <v>116</v>
      </c>
      <c r="B41" s="1" t="s">
        <v>121</v>
      </c>
      <c r="C41">
        <v>512</v>
      </c>
      <c r="D41">
        <v>512</v>
      </c>
      <c r="E41">
        <v>50</v>
      </c>
      <c r="F41">
        <v>3124</v>
      </c>
      <c r="G41">
        <v>0.1</v>
      </c>
      <c r="H41">
        <v>50</v>
      </c>
      <c r="I41" t="s">
        <v>67</v>
      </c>
      <c r="J41">
        <v>0.01</v>
      </c>
      <c r="K41" t="s">
        <v>38</v>
      </c>
      <c r="L41" t="s">
        <v>80</v>
      </c>
    </row>
    <row r="42" spans="1:20" hidden="1" x14ac:dyDescent="0.25">
      <c r="A42" t="s">
        <v>117</v>
      </c>
      <c r="B42" s="1" t="s">
        <v>122</v>
      </c>
      <c r="C42">
        <v>512</v>
      </c>
      <c r="D42">
        <v>512</v>
      </c>
      <c r="E42">
        <v>50</v>
      </c>
      <c r="F42">
        <v>3124</v>
      </c>
      <c r="G42">
        <v>0.1</v>
      </c>
      <c r="H42">
        <v>50</v>
      </c>
      <c r="I42" t="s">
        <v>67</v>
      </c>
      <c r="J42">
        <v>0.01</v>
      </c>
      <c r="K42" t="s">
        <v>38</v>
      </c>
      <c r="L42" t="s">
        <v>78</v>
      </c>
    </row>
    <row r="43" spans="1:20" hidden="1" x14ac:dyDescent="0.25"/>
    <row r="44" spans="1:20" hidden="1" x14ac:dyDescent="0.25"/>
    <row r="45" spans="1:20" x14ac:dyDescent="0.25">
      <c r="A45" t="s">
        <v>113</v>
      </c>
      <c r="B45" s="1" t="s">
        <v>118</v>
      </c>
      <c r="C45">
        <v>512</v>
      </c>
      <c r="D45">
        <v>512</v>
      </c>
      <c r="E45">
        <v>50</v>
      </c>
      <c r="F45">
        <v>3124</v>
      </c>
      <c r="G45">
        <v>0.1</v>
      </c>
      <c r="H45">
        <v>50</v>
      </c>
      <c r="I45" t="s">
        <v>67</v>
      </c>
      <c r="J45">
        <v>0.01</v>
      </c>
      <c r="K45" t="s">
        <v>38</v>
      </c>
      <c r="L45" t="s">
        <v>79</v>
      </c>
    </row>
    <row r="46" spans="1:20" hidden="1" x14ac:dyDescent="0.25"/>
    <row r="47" spans="1:20" hidden="1" x14ac:dyDescent="0.25"/>
    <row r="48" spans="1:20" x14ac:dyDescent="0.25">
      <c r="A48" t="s">
        <v>377</v>
      </c>
      <c r="B48" s="80" t="s">
        <v>384</v>
      </c>
      <c r="C48">
        <v>1024</v>
      </c>
      <c r="D48">
        <v>2048</v>
      </c>
      <c r="E48">
        <v>50</v>
      </c>
      <c r="F48">
        <v>24361</v>
      </c>
      <c r="G48" t="s">
        <v>187</v>
      </c>
      <c r="H48">
        <v>50</v>
      </c>
      <c r="I48" t="s">
        <v>67</v>
      </c>
      <c r="J48">
        <v>0.1</v>
      </c>
      <c r="K48" t="s">
        <v>38</v>
      </c>
      <c r="L48" t="s">
        <v>79</v>
      </c>
      <c r="M48">
        <v>0.31</v>
      </c>
      <c r="N48">
        <v>0.48</v>
      </c>
      <c r="O48" t="s">
        <v>401</v>
      </c>
      <c r="P48" t="s">
        <v>402</v>
      </c>
      <c r="Q48" t="s">
        <v>166</v>
      </c>
      <c r="R48" t="s">
        <v>176</v>
      </c>
      <c r="S48" t="s">
        <v>403</v>
      </c>
      <c r="T48" t="s">
        <v>404</v>
      </c>
    </row>
    <row r="49" spans="1:21" hidden="1" x14ac:dyDescent="0.25">
      <c r="A49" t="s">
        <v>378</v>
      </c>
      <c r="B49" s="80" t="s">
        <v>385</v>
      </c>
      <c r="C49">
        <v>1024</v>
      </c>
      <c r="D49">
        <v>2048</v>
      </c>
      <c r="E49">
        <v>50</v>
      </c>
      <c r="F49">
        <v>24361</v>
      </c>
      <c r="G49" t="s">
        <v>187</v>
      </c>
      <c r="H49">
        <v>50</v>
      </c>
      <c r="I49" t="s">
        <v>67</v>
      </c>
      <c r="J49">
        <v>0.1</v>
      </c>
      <c r="K49" t="s">
        <v>38</v>
      </c>
      <c r="L49" t="s">
        <v>71</v>
      </c>
      <c r="M49">
        <v>0.25</v>
      </c>
      <c r="N49">
        <v>0.6</v>
      </c>
      <c r="O49" t="s">
        <v>405</v>
      </c>
      <c r="P49" t="s">
        <v>406</v>
      </c>
      <c r="Q49" t="s">
        <v>408</v>
      </c>
      <c r="R49" t="s">
        <v>407</v>
      </c>
      <c r="S49" t="s">
        <v>410</v>
      </c>
      <c r="T49" t="s">
        <v>411</v>
      </c>
      <c r="U49" t="s">
        <v>409</v>
      </c>
    </row>
    <row r="50" spans="1:21" hidden="1" x14ac:dyDescent="0.25">
      <c r="A50" t="s">
        <v>379</v>
      </c>
      <c r="B50" s="80" t="s">
        <v>386</v>
      </c>
      <c r="C50">
        <v>1024</v>
      </c>
      <c r="D50">
        <v>2048</v>
      </c>
      <c r="E50">
        <v>50</v>
      </c>
      <c r="F50">
        <v>24361</v>
      </c>
      <c r="G50" t="s">
        <v>187</v>
      </c>
      <c r="H50">
        <v>50</v>
      </c>
      <c r="I50" t="s">
        <v>67</v>
      </c>
      <c r="J50">
        <v>0.1</v>
      </c>
      <c r="K50" t="s">
        <v>38</v>
      </c>
      <c r="L50" t="s">
        <v>70</v>
      </c>
      <c r="M50">
        <v>0.48</v>
      </c>
      <c r="N50">
        <v>0.91</v>
      </c>
      <c r="O50" t="s">
        <v>105</v>
      </c>
      <c r="P50" t="s">
        <v>415</v>
      </c>
      <c r="Q50" t="s">
        <v>242</v>
      </c>
      <c r="R50" t="s">
        <v>112</v>
      </c>
      <c r="S50" t="s">
        <v>412</v>
      </c>
      <c r="T50" t="s">
        <v>413</v>
      </c>
      <c r="U50" t="s">
        <v>414</v>
      </c>
    </row>
    <row r="51" spans="1:21" hidden="1" x14ac:dyDescent="0.25">
      <c r="A51" t="s">
        <v>380</v>
      </c>
      <c r="B51" s="80" t="s">
        <v>387</v>
      </c>
      <c r="C51">
        <v>1024</v>
      </c>
      <c r="D51">
        <v>2048</v>
      </c>
      <c r="E51">
        <v>50</v>
      </c>
      <c r="F51">
        <v>24361</v>
      </c>
      <c r="G51" t="s">
        <v>187</v>
      </c>
      <c r="H51">
        <v>50</v>
      </c>
      <c r="I51" t="s">
        <v>67</v>
      </c>
      <c r="J51">
        <v>0.1</v>
      </c>
      <c r="K51" t="s">
        <v>38</v>
      </c>
      <c r="L51" t="s">
        <v>80</v>
      </c>
      <c r="M51">
        <v>0.47</v>
      </c>
      <c r="N51">
        <v>0.76</v>
      </c>
      <c r="O51" t="s">
        <v>420</v>
      </c>
      <c r="P51" t="s">
        <v>419</v>
      </c>
      <c r="Q51" t="s">
        <v>422</v>
      </c>
      <c r="R51" t="s">
        <v>421</v>
      </c>
      <c r="S51" t="s">
        <v>417</v>
      </c>
      <c r="T51" t="s">
        <v>418</v>
      </c>
      <c r="U51" t="s">
        <v>416</v>
      </c>
    </row>
    <row r="52" spans="1:21" hidden="1" x14ac:dyDescent="0.25">
      <c r="A52" t="s">
        <v>381</v>
      </c>
      <c r="B52" s="80" t="s">
        <v>388</v>
      </c>
      <c r="C52">
        <v>1024</v>
      </c>
      <c r="D52">
        <v>2048</v>
      </c>
      <c r="E52">
        <v>50</v>
      </c>
      <c r="F52">
        <v>24361</v>
      </c>
      <c r="G52" t="s">
        <v>187</v>
      </c>
      <c r="H52">
        <v>50</v>
      </c>
      <c r="I52" t="s">
        <v>67</v>
      </c>
      <c r="J52">
        <v>0.1</v>
      </c>
      <c r="K52" t="s">
        <v>38</v>
      </c>
      <c r="L52" t="s">
        <v>78</v>
      </c>
      <c r="M52">
        <v>0.45800000000000002</v>
      </c>
      <c r="N52">
        <v>0.64</v>
      </c>
      <c r="O52" t="s">
        <v>424</v>
      </c>
      <c r="P52" t="s">
        <v>423</v>
      </c>
      <c r="Q52" t="s">
        <v>425</v>
      </c>
      <c r="R52" t="s">
        <v>426</v>
      </c>
      <c r="S52" t="s">
        <v>427</v>
      </c>
      <c r="T52" t="s">
        <v>428</v>
      </c>
      <c r="U52" t="s">
        <v>429</v>
      </c>
    </row>
    <row r="53" spans="1:21" hidden="1" x14ac:dyDescent="0.25">
      <c r="A53" t="s">
        <v>382</v>
      </c>
      <c r="B53" s="80" t="s">
        <v>389</v>
      </c>
      <c r="C53">
        <v>1024</v>
      </c>
      <c r="D53">
        <v>2048</v>
      </c>
      <c r="E53">
        <v>50</v>
      </c>
      <c r="F53">
        <v>24361</v>
      </c>
      <c r="G53" t="s">
        <v>187</v>
      </c>
      <c r="H53">
        <v>50</v>
      </c>
      <c r="I53" t="s">
        <v>67</v>
      </c>
      <c r="J53">
        <v>0.1</v>
      </c>
      <c r="K53" t="s">
        <v>39</v>
      </c>
      <c r="L53" t="s">
        <v>71</v>
      </c>
      <c r="M53">
        <v>0.48</v>
      </c>
      <c r="N53">
        <v>0.93</v>
      </c>
      <c r="O53" t="s">
        <v>179</v>
      </c>
      <c r="P53" t="s">
        <v>106</v>
      </c>
      <c r="Q53" t="s">
        <v>108</v>
      </c>
      <c r="R53" t="s">
        <v>243</v>
      </c>
      <c r="S53" t="s">
        <v>204</v>
      </c>
      <c r="T53" t="s">
        <v>205</v>
      </c>
      <c r="U53" t="s">
        <v>457</v>
      </c>
    </row>
    <row r="54" spans="1:21" hidden="1" x14ac:dyDescent="0.25">
      <c r="A54" t="s">
        <v>383</v>
      </c>
      <c r="B54" s="80" t="s">
        <v>390</v>
      </c>
      <c r="C54">
        <v>1024</v>
      </c>
      <c r="D54">
        <v>2048</v>
      </c>
      <c r="E54">
        <v>50</v>
      </c>
      <c r="F54">
        <v>24361</v>
      </c>
      <c r="G54" t="s">
        <v>187</v>
      </c>
      <c r="H54">
        <v>50</v>
      </c>
      <c r="I54" t="s">
        <v>67</v>
      </c>
      <c r="J54">
        <v>0.1</v>
      </c>
      <c r="K54" t="s">
        <v>39</v>
      </c>
      <c r="L54" t="s">
        <v>70</v>
      </c>
      <c r="M54">
        <v>0.48</v>
      </c>
      <c r="N54">
        <v>0.91</v>
      </c>
      <c r="O54" t="s">
        <v>105</v>
      </c>
      <c r="P54" t="s">
        <v>185</v>
      </c>
      <c r="Q54" t="s">
        <v>108</v>
      </c>
      <c r="R54" t="s">
        <v>112</v>
      </c>
      <c r="S54" t="s">
        <v>458</v>
      </c>
      <c r="T54" t="s">
        <v>459</v>
      </c>
      <c r="U54" t="s">
        <v>460</v>
      </c>
    </row>
    <row r="55" spans="1:21" hidden="1" x14ac:dyDescent="0.25">
      <c r="B55" s="80"/>
    </row>
    <row r="56" spans="1:21" hidden="1" x14ac:dyDescent="0.25">
      <c r="A56" t="s">
        <v>391</v>
      </c>
      <c r="B56" s="80" t="s">
        <v>392</v>
      </c>
      <c r="C56">
        <v>1024</v>
      </c>
      <c r="D56">
        <v>2048</v>
      </c>
      <c r="E56">
        <v>50</v>
      </c>
      <c r="F56">
        <v>14</v>
      </c>
      <c r="G56" t="s">
        <v>187</v>
      </c>
      <c r="H56">
        <v>50</v>
      </c>
      <c r="I56" t="s">
        <v>67</v>
      </c>
      <c r="J56">
        <v>0.1</v>
      </c>
      <c r="K56" t="s">
        <v>38</v>
      </c>
      <c r="L56" t="s">
        <v>78</v>
      </c>
      <c r="M56">
        <v>0.52300000000000002</v>
      </c>
      <c r="N56">
        <v>0.66</v>
      </c>
      <c r="O56" t="s">
        <v>433</v>
      </c>
      <c r="P56" t="s">
        <v>148</v>
      </c>
      <c r="Q56" t="s">
        <v>434</v>
      </c>
      <c r="R56" t="s">
        <v>287</v>
      </c>
      <c r="S56" t="s">
        <v>430</v>
      </c>
      <c r="T56" t="s">
        <v>431</v>
      </c>
      <c r="U56" t="s">
        <v>432</v>
      </c>
    </row>
    <row r="57" spans="1:21" hidden="1" x14ac:dyDescent="0.25">
      <c r="A57" t="s">
        <v>393</v>
      </c>
      <c r="B57" s="80" t="s">
        <v>394</v>
      </c>
      <c r="C57">
        <v>1024</v>
      </c>
      <c r="D57">
        <v>2048</v>
      </c>
      <c r="E57">
        <v>50</v>
      </c>
      <c r="F57">
        <v>6345</v>
      </c>
      <c r="G57" t="s">
        <v>187</v>
      </c>
      <c r="H57">
        <v>50</v>
      </c>
      <c r="I57" t="s">
        <v>67</v>
      </c>
      <c r="J57">
        <v>0.1</v>
      </c>
      <c r="K57" t="s">
        <v>38</v>
      </c>
      <c r="L57" t="s">
        <v>78</v>
      </c>
      <c r="M57">
        <v>0.40200000000000002</v>
      </c>
      <c r="N57">
        <v>0.64</v>
      </c>
      <c r="O57" t="s">
        <v>435</v>
      </c>
      <c r="P57" t="s">
        <v>423</v>
      </c>
      <c r="Q57" t="s">
        <v>436</v>
      </c>
      <c r="R57" t="s">
        <v>437</v>
      </c>
      <c r="S57" t="s">
        <v>438</v>
      </c>
      <c r="T57" t="s">
        <v>439</v>
      </c>
      <c r="U57" t="s">
        <v>440</v>
      </c>
    </row>
    <row r="58" spans="1:21" hidden="1" x14ac:dyDescent="0.25">
      <c r="A58" t="s">
        <v>395</v>
      </c>
      <c r="B58" s="80" t="s">
        <v>396</v>
      </c>
      <c r="C58">
        <v>1024</v>
      </c>
      <c r="D58">
        <v>2048</v>
      </c>
      <c r="E58">
        <v>50</v>
      </c>
      <c r="F58">
        <v>23150</v>
      </c>
      <c r="G58" t="s">
        <v>187</v>
      </c>
      <c r="H58">
        <v>50</v>
      </c>
      <c r="I58" t="s">
        <v>67</v>
      </c>
      <c r="J58">
        <v>0.1</v>
      </c>
      <c r="K58" t="s">
        <v>38</v>
      </c>
      <c r="L58" t="s">
        <v>78</v>
      </c>
      <c r="M58">
        <v>0.51600000000000001</v>
      </c>
      <c r="N58">
        <v>0.67</v>
      </c>
      <c r="O58" t="s">
        <v>441</v>
      </c>
      <c r="P58" t="s">
        <v>442</v>
      </c>
      <c r="Q58" t="s">
        <v>299</v>
      </c>
      <c r="R58" t="s">
        <v>443</v>
      </c>
      <c r="S58" t="s">
        <v>444</v>
      </c>
      <c r="T58" t="s">
        <v>445</v>
      </c>
    </row>
    <row r="59" spans="1:21" hidden="1" x14ac:dyDescent="0.25">
      <c r="A59" t="s">
        <v>397</v>
      </c>
      <c r="B59" s="80" t="s">
        <v>398</v>
      </c>
      <c r="C59">
        <v>1024</v>
      </c>
      <c r="D59">
        <v>2048</v>
      </c>
      <c r="E59">
        <v>50</v>
      </c>
      <c r="F59">
        <v>361</v>
      </c>
      <c r="G59" t="s">
        <v>187</v>
      </c>
      <c r="H59">
        <v>50</v>
      </c>
      <c r="I59" t="s">
        <v>67</v>
      </c>
      <c r="J59">
        <v>0.1</v>
      </c>
      <c r="K59" t="s">
        <v>38</v>
      </c>
      <c r="L59" t="s">
        <v>78</v>
      </c>
      <c r="M59">
        <v>0.43</v>
      </c>
      <c r="N59">
        <v>0.63</v>
      </c>
      <c r="O59" t="s">
        <v>446</v>
      </c>
      <c r="P59" t="s">
        <v>447</v>
      </c>
      <c r="Q59" t="s">
        <v>449</v>
      </c>
      <c r="R59" s="79" t="s">
        <v>448</v>
      </c>
      <c r="S59" t="s">
        <v>450</v>
      </c>
      <c r="T59" t="s">
        <v>451</v>
      </c>
      <c r="U59" t="s">
        <v>452</v>
      </c>
    </row>
    <row r="60" spans="1:21" hidden="1" x14ac:dyDescent="0.25">
      <c r="A60" t="s">
        <v>399</v>
      </c>
      <c r="B60" s="80" t="s">
        <v>400</v>
      </c>
      <c r="C60">
        <v>1024</v>
      </c>
      <c r="D60">
        <v>2048</v>
      </c>
      <c r="E60">
        <v>50</v>
      </c>
      <c r="F60">
        <v>452</v>
      </c>
      <c r="G60" t="s">
        <v>187</v>
      </c>
      <c r="H60">
        <v>50</v>
      </c>
      <c r="I60" t="s">
        <v>67</v>
      </c>
      <c r="J60">
        <v>0.1</v>
      </c>
      <c r="K60" t="s">
        <v>38</v>
      </c>
      <c r="L60" t="s">
        <v>78</v>
      </c>
      <c r="M60">
        <v>0.48</v>
      </c>
      <c r="N60">
        <v>0.66</v>
      </c>
      <c r="O60" t="s">
        <v>175</v>
      </c>
      <c r="P60" t="s">
        <v>148</v>
      </c>
      <c r="Q60" t="s">
        <v>456</v>
      </c>
      <c r="R60" t="s">
        <v>287</v>
      </c>
      <c r="S60" t="s">
        <v>453</v>
      </c>
      <c r="T60" t="s">
        <v>454</v>
      </c>
      <c r="U60" t="s">
        <v>455</v>
      </c>
    </row>
    <row r="61" spans="1:21" hidden="1" x14ac:dyDescent="0.25"/>
    <row r="62" spans="1:21" hidden="1" x14ac:dyDescent="0.25"/>
    <row r="63" spans="1:21" x14ac:dyDescent="0.25">
      <c r="A63" t="s">
        <v>462</v>
      </c>
      <c r="B63" s="80" t="s">
        <v>474</v>
      </c>
      <c r="C63">
        <v>1024</v>
      </c>
      <c r="D63">
        <v>2048</v>
      </c>
      <c r="E63">
        <v>50</v>
      </c>
      <c r="F63">
        <v>14</v>
      </c>
      <c r="G63" t="s">
        <v>187</v>
      </c>
      <c r="H63">
        <v>50</v>
      </c>
      <c r="I63" t="s">
        <v>67</v>
      </c>
      <c r="J63">
        <v>0.1</v>
      </c>
      <c r="K63" t="s">
        <v>38</v>
      </c>
      <c r="L63" t="s">
        <v>79</v>
      </c>
      <c r="M63">
        <v>0.37</v>
      </c>
      <c r="N63">
        <v>0.49</v>
      </c>
      <c r="O63" t="s">
        <v>486</v>
      </c>
      <c r="P63" t="s">
        <v>147</v>
      </c>
      <c r="Q63" t="s">
        <v>488</v>
      </c>
      <c r="R63" t="s">
        <v>487</v>
      </c>
      <c r="S63" t="s">
        <v>489</v>
      </c>
      <c r="T63" t="s">
        <v>489</v>
      </c>
      <c r="U63" t="s">
        <v>490</v>
      </c>
    </row>
    <row r="64" spans="1:21" hidden="1" x14ac:dyDescent="0.25">
      <c r="A64" t="s">
        <v>464</v>
      </c>
      <c r="B64" s="80" t="s">
        <v>475</v>
      </c>
      <c r="C64">
        <v>1024</v>
      </c>
      <c r="D64">
        <v>2048</v>
      </c>
      <c r="E64">
        <v>50</v>
      </c>
      <c r="F64">
        <v>14</v>
      </c>
      <c r="G64" t="s">
        <v>187</v>
      </c>
      <c r="H64">
        <v>50</v>
      </c>
      <c r="I64" t="s">
        <v>67</v>
      </c>
      <c r="J64">
        <v>0.1</v>
      </c>
      <c r="K64" t="s">
        <v>38</v>
      </c>
      <c r="L64" t="s">
        <v>71</v>
      </c>
      <c r="M64">
        <v>0.26</v>
      </c>
      <c r="N64">
        <v>0.57999999999999996</v>
      </c>
      <c r="O64" t="s">
        <v>492</v>
      </c>
      <c r="P64" t="s">
        <v>491</v>
      </c>
      <c r="Q64" t="s">
        <v>493</v>
      </c>
      <c r="R64" t="s">
        <v>408</v>
      </c>
      <c r="S64" t="s">
        <v>494</v>
      </c>
      <c r="T64" t="s">
        <v>494</v>
      </c>
      <c r="U64" t="s">
        <v>495</v>
      </c>
    </row>
    <row r="65" spans="1:22" hidden="1" x14ac:dyDescent="0.25">
      <c r="A65" t="s">
        <v>463</v>
      </c>
      <c r="B65" s="80" t="s">
        <v>476</v>
      </c>
      <c r="C65">
        <v>1024</v>
      </c>
      <c r="D65">
        <v>2048</v>
      </c>
      <c r="E65">
        <v>50</v>
      </c>
      <c r="F65">
        <v>14</v>
      </c>
      <c r="G65" t="s">
        <v>187</v>
      </c>
      <c r="H65">
        <v>50</v>
      </c>
      <c r="I65" t="s">
        <v>67</v>
      </c>
      <c r="J65">
        <v>0.1</v>
      </c>
      <c r="K65" t="s">
        <v>38</v>
      </c>
      <c r="L65" t="s">
        <v>461</v>
      </c>
      <c r="M65">
        <v>0.48</v>
      </c>
      <c r="N65">
        <v>0.91</v>
      </c>
      <c r="O65" t="s">
        <v>105</v>
      </c>
      <c r="P65" t="s">
        <v>496</v>
      </c>
      <c r="Q65" t="s">
        <v>108</v>
      </c>
      <c r="R65" t="s">
        <v>111</v>
      </c>
      <c r="S65" t="s">
        <v>497</v>
      </c>
      <c r="T65" t="s">
        <v>497</v>
      </c>
      <c r="U65" t="s">
        <v>498</v>
      </c>
    </row>
    <row r="66" spans="1:22" hidden="1" x14ac:dyDescent="0.25">
      <c r="A66" t="s">
        <v>465</v>
      </c>
      <c r="B66" s="80" t="s">
        <v>477</v>
      </c>
      <c r="C66">
        <v>1024</v>
      </c>
      <c r="D66">
        <v>2048</v>
      </c>
      <c r="E66">
        <v>50</v>
      </c>
      <c r="F66">
        <v>14</v>
      </c>
      <c r="G66" t="s">
        <v>187</v>
      </c>
      <c r="H66">
        <v>50</v>
      </c>
      <c r="I66" t="s">
        <v>67</v>
      </c>
      <c r="J66">
        <v>0.1</v>
      </c>
      <c r="K66" t="s">
        <v>38</v>
      </c>
      <c r="L66" t="s">
        <v>80</v>
      </c>
      <c r="M66">
        <v>0.44</v>
      </c>
      <c r="N66">
        <v>0.75</v>
      </c>
      <c r="O66" t="s">
        <v>499</v>
      </c>
      <c r="P66" t="s">
        <v>500</v>
      </c>
      <c r="Q66" t="s">
        <v>501</v>
      </c>
      <c r="R66" t="s">
        <v>502</v>
      </c>
      <c r="S66" t="s">
        <v>503</v>
      </c>
      <c r="T66" t="s">
        <v>503</v>
      </c>
      <c r="U66" t="s">
        <v>504</v>
      </c>
    </row>
    <row r="67" spans="1:22" hidden="1" x14ac:dyDescent="0.25">
      <c r="A67" t="s">
        <v>466</v>
      </c>
      <c r="B67" s="80" t="s">
        <v>478</v>
      </c>
      <c r="C67">
        <v>1024</v>
      </c>
      <c r="D67">
        <v>2048</v>
      </c>
      <c r="E67">
        <v>50</v>
      </c>
      <c r="F67">
        <v>14</v>
      </c>
      <c r="G67" t="s">
        <v>187</v>
      </c>
      <c r="H67">
        <v>50</v>
      </c>
      <c r="I67" t="s">
        <v>67</v>
      </c>
      <c r="J67">
        <v>0.1</v>
      </c>
      <c r="K67" t="s">
        <v>39</v>
      </c>
      <c r="L67" t="s">
        <v>71</v>
      </c>
      <c r="M67">
        <v>0.48</v>
      </c>
      <c r="N67">
        <v>0.93</v>
      </c>
      <c r="O67" t="s">
        <v>179</v>
      </c>
      <c r="P67" t="s">
        <v>106</v>
      </c>
      <c r="Q67" t="s">
        <v>108</v>
      </c>
      <c r="R67" t="s">
        <v>243</v>
      </c>
      <c r="S67" t="s">
        <v>505</v>
      </c>
      <c r="T67" t="s">
        <v>505</v>
      </c>
      <c r="U67" t="s">
        <v>506</v>
      </c>
    </row>
    <row r="68" spans="1:22" hidden="1" x14ac:dyDescent="0.25">
      <c r="A68" t="s">
        <v>467</v>
      </c>
      <c r="B68" s="80" t="s">
        <v>479</v>
      </c>
      <c r="C68">
        <v>1024</v>
      </c>
      <c r="D68">
        <v>2048</v>
      </c>
      <c r="E68">
        <v>50</v>
      </c>
      <c r="F68">
        <v>14</v>
      </c>
      <c r="G68" t="s">
        <v>187</v>
      </c>
      <c r="H68">
        <v>50</v>
      </c>
      <c r="I68" t="s">
        <v>67</v>
      </c>
      <c r="J68">
        <v>0.1</v>
      </c>
      <c r="K68" t="s">
        <v>39</v>
      </c>
      <c r="L68" t="s">
        <v>461</v>
      </c>
      <c r="M68">
        <v>0.48</v>
      </c>
      <c r="N68">
        <v>0.91</v>
      </c>
      <c r="O68" t="s">
        <v>105</v>
      </c>
      <c r="P68" t="s">
        <v>111</v>
      </c>
      <c r="Q68" t="s">
        <v>108</v>
      </c>
      <c r="R68" t="s">
        <v>186</v>
      </c>
      <c r="S68" t="s">
        <v>507</v>
      </c>
      <c r="T68" t="s">
        <v>507</v>
      </c>
      <c r="U68" t="s">
        <v>508</v>
      </c>
    </row>
    <row r="69" spans="1:22" hidden="1" x14ac:dyDescent="0.25">
      <c r="B69" s="80"/>
    </row>
    <row r="70" spans="1:22" x14ac:dyDescent="0.25">
      <c r="A70" t="s">
        <v>468</v>
      </c>
      <c r="B70" s="80" t="s">
        <v>480</v>
      </c>
      <c r="C70">
        <v>1024</v>
      </c>
      <c r="D70">
        <v>2048</v>
      </c>
      <c r="E70">
        <v>50</v>
      </c>
      <c r="F70">
        <v>23150</v>
      </c>
      <c r="G70" t="s">
        <v>187</v>
      </c>
      <c r="H70">
        <v>50</v>
      </c>
      <c r="I70" t="s">
        <v>67</v>
      </c>
      <c r="J70">
        <v>0.1</v>
      </c>
      <c r="K70" t="s">
        <v>38</v>
      </c>
      <c r="L70" t="s">
        <v>79</v>
      </c>
      <c r="M70">
        <v>0.34</v>
      </c>
      <c r="N70">
        <v>0.49</v>
      </c>
      <c r="O70" t="s">
        <v>511</v>
      </c>
      <c r="P70" t="s">
        <v>147</v>
      </c>
      <c r="Q70" t="s">
        <v>512</v>
      </c>
      <c r="R70" t="s">
        <v>487</v>
      </c>
      <c r="S70" t="s">
        <v>509</v>
      </c>
      <c r="T70" t="s">
        <v>509</v>
      </c>
      <c r="U70" t="s">
        <v>510</v>
      </c>
    </row>
    <row r="71" spans="1:22" hidden="1" x14ac:dyDescent="0.25">
      <c r="A71" t="s">
        <v>469</v>
      </c>
      <c r="B71" s="80" t="s">
        <v>481</v>
      </c>
      <c r="C71">
        <v>1024</v>
      </c>
      <c r="D71">
        <v>2048</v>
      </c>
      <c r="E71">
        <v>50</v>
      </c>
      <c r="F71">
        <v>23150</v>
      </c>
      <c r="G71" t="s">
        <v>187</v>
      </c>
      <c r="H71">
        <v>50</v>
      </c>
      <c r="I71" t="s">
        <v>67</v>
      </c>
      <c r="J71">
        <v>0.1</v>
      </c>
      <c r="K71" t="s">
        <v>38</v>
      </c>
      <c r="L71" t="s">
        <v>71</v>
      </c>
      <c r="M71">
        <v>0.253</v>
      </c>
      <c r="N71">
        <v>0.61</v>
      </c>
      <c r="O71" t="s">
        <v>529</v>
      </c>
      <c r="P71" t="s">
        <v>528</v>
      </c>
      <c r="Q71" t="s">
        <v>531</v>
      </c>
      <c r="R71" t="s">
        <v>530</v>
      </c>
      <c r="S71" t="s">
        <v>532</v>
      </c>
      <c r="T71" t="s">
        <v>532</v>
      </c>
      <c r="U71" t="s">
        <v>533</v>
      </c>
    </row>
    <row r="72" spans="1:22" hidden="1" x14ac:dyDescent="0.25">
      <c r="A72" t="s">
        <v>470</v>
      </c>
      <c r="B72" s="80" t="s">
        <v>482</v>
      </c>
      <c r="C72">
        <v>1024</v>
      </c>
      <c r="D72">
        <v>2048</v>
      </c>
      <c r="E72">
        <v>50</v>
      </c>
      <c r="F72">
        <v>23150</v>
      </c>
      <c r="G72" t="s">
        <v>187</v>
      </c>
      <c r="H72">
        <v>50</v>
      </c>
      <c r="I72" t="s">
        <v>67</v>
      </c>
      <c r="J72">
        <v>0.1</v>
      </c>
      <c r="K72" t="s">
        <v>38</v>
      </c>
      <c r="L72" t="s">
        <v>461</v>
      </c>
      <c r="M72">
        <v>0.47599999999999998</v>
      </c>
      <c r="N72">
        <v>0.90900000000000003</v>
      </c>
      <c r="O72" t="s">
        <v>536</v>
      </c>
      <c r="P72" t="s">
        <v>534</v>
      </c>
      <c r="Q72" t="s">
        <v>537</v>
      </c>
      <c r="R72" t="s">
        <v>535</v>
      </c>
      <c r="S72" t="s">
        <v>538</v>
      </c>
      <c r="T72" t="s">
        <v>538</v>
      </c>
      <c r="U72" t="s">
        <v>539</v>
      </c>
    </row>
    <row r="73" spans="1:22" hidden="1" x14ac:dyDescent="0.25">
      <c r="A73" t="s">
        <v>471</v>
      </c>
      <c r="B73" s="80" t="s">
        <v>483</v>
      </c>
      <c r="C73">
        <v>1024</v>
      </c>
      <c r="D73">
        <v>2048</v>
      </c>
      <c r="E73">
        <v>50</v>
      </c>
      <c r="F73">
        <v>23150</v>
      </c>
      <c r="G73" t="s">
        <v>187</v>
      </c>
      <c r="H73">
        <v>50</v>
      </c>
      <c r="I73" t="s">
        <v>67</v>
      </c>
      <c r="J73">
        <v>0.1</v>
      </c>
      <c r="K73" t="s">
        <v>38</v>
      </c>
      <c r="L73" t="s">
        <v>80</v>
      </c>
      <c r="M73">
        <v>0.44</v>
      </c>
      <c r="N73">
        <v>0.76</v>
      </c>
      <c r="O73" t="s">
        <v>499</v>
      </c>
      <c r="P73" t="s">
        <v>517</v>
      </c>
      <c r="Q73" t="s">
        <v>501</v>
      </c>
      <c r="R73" t="s">
        <v>502</v>
      </c>
      <c r="S73" t="s">
        <v>540</v>
      </c>
      <c r="T73" t="s">
        <v>540</v>
      </c>
      <c r="U73" t="s">
        <v>541</v>
      </c>
    </row>
    <row r="74" spans="1:22" hidden="1" x14ac:dyDescent="0.25">
      <c r="A74" t="s">
        <v>472</v>
      </c>
      <c r="B74" s="80" t="s">
        <v>484</v>
      </c>
      <c r="C74">
        <v>1024</v>
      </c>
      <c r="D74">
        <v>2048</v>
      </c>
      <c r="E74">
        <v>50</v>
      </c>
      <c r="F74">
        <v>23150</v>
      </c>
      <c r="G74" t="s">
        <v>187</v>
      </c>
      <c r="H74">
        <v>50</v>
      </c>
      <c r="I74" t="s">
        <v>67</v>
      </c>
      <c r="J74">
        <v>0.1</v>
      </c>
      <c r="K74" t="s">
        <v>39</v>
      </c>
      <c r="L74" t="s">
        <v>71</v>
      </c>
      <c r="M74">
        <v>0.48</v>
      </c>
      <c r="N74">
        <v>0.93</v>
      </c>
      <c r="O74" t="s">
        <v>179</v>
      </c>
      <c r="P74" t="s">
        <v>106</v>
      </c>
      <c r="Q74" t="s">
        <v>108</v>
      </c>
      <c r="R74" t="s">
        <v>243</v>
      </c>
      <c r="S74" t="s">
        <v>513</v>
      </c>
      <c r="T74" t="s">
        <v>513</v>
      </c>
      <c r="U74" t="s">
        <v>514</v>
      </c>
    </row>
    <row r="75" spans="1:22" hidden="1" x14ac:dyDescent="0.25">
      <c r="A75" t="s">
        <v>473</v>
      </c>
      <c r="B75" s="80" t="s">
        <v>485</v>
      </c>
      <c r="C75">
        <v>1024</v>
      </c>
      <c r="D75">
        <v>2048</v>
      </c>
      <c r="E75">
        <v>50</v>
      </c>
      <c r="F75">
        <v>23150</v>
      </c>
      <c r="G75" t="s">
        <v>187</v>
      </c>
      <c r="H75">
        <v>50</v>
      </c>
      <c r="I75" t="s">
        <v>67</v>
      </c>
      <c r="J75">
        <v>0.1</v>
      </c>
      <c r="K75" t="s">
        <v>39</v>
      </c>
      <c r="L75" t="s">
        <v>461</v>
      </c>
      <c r="M75">
        <v>0.48</v>
      </c>
      <c r="N75">
        <v>0.91</v>
      </c>
      <c r="O75" t="s">
        <v>105</v>
      </c>
      <c r="P75" t="s">
        <v>111</v>
      </c>
      <c r="Q75" t="s">
        <v>108</v>
      </c>
      <c r="R75" t="s">
        <v>186</v>
      </c>
      <c r="S75" t="s">
        <v>515</v>
      </c>
      <c r="T75" t="s">
        <v>515</v>
      </c>
      <c r="U75" t="s">
        <v>516</v>
      </c>
    </row>
    <row r="76" spans="1:22" hidden="1" x14ac:dyDescent="0.25"/>
    <row r="77" spans="1:22" x14ac:dyDescent="0.25">
      <c r="A77" t="s">
        <v>519</v>
      </c>
      <c r="B77" s="80" t="s">
        <v>518</v>
      </c>
      <c r="C77">
        <v>1024</v>
      </c>
      <c r="D77">
        <v>2048</v>
      </c>
      <c r="E77">
        <v>50</v>
      </c>
      <c r="F77">
        <v>1423</v>
      </c>
      <c r="G77" t="s">
        <v>187</v>
      </c>
      <c r="H77">
        <v>50</v>
      </c>
      <c r="I77" t="s">
        <v>67</v>
      </c>
      <c r="J77">
        <v>0.1</v>
      </c>
      <c r="K77" t="s">
        <v>38</v>
      </c>
      <c r="L77" t="s">
        <v>79</v>
      </c>
      <c r="M77">
        <v>0.33200000000000002</v>
      </c>
      <c r="N77">
        <v>0.49099999999999999</v>
      </c>
      <c r="O77" t="s">
        <v>585</v>
      </c>
      <c r="P77" t="s">
        <v>584</v>
      </c>
      <c r="Q77" t="s">
        <v>587</v>
      </c>
      <c r="R77" t="s">
        <v>586</v>
      </c>
      <c r="S77" t="s">
        <v>582</v>
      </c>
      <c r="T77" t="s">
        <v>582</v>
      </c>
      <c r="U77" t="s">
        <v>583</v>
      </c>
    </row>
    <row r="78" spans="1:22" x14ac:dyDescent="0.25">
      <c r="A78" t="s">
        <v>520</v>
      </c>
      <c r="B78" s="80" t="s">
        <v>521</v>
      </c>
      <c r="C78">
        <v>1024</v>
      </c>
      <c r="D78">
        <v>2048</v>
      </c>
      <c r="E78">
        <v>50</v>
      </c>
      <c r="F78">
        <v>14506</v>
      </c>
      <c r="G78" t="s">
        <v>187</v>
      </c>
      <c r="H78">
        <v>50</v>
      </c>
      <c r="I78" t="s">
        <v>67</v>
      </c>
      <c r="J78">
        <v>0.1</v>
      </c>
      <c r="K78" t="s">
        <v>38</v>
      </c>
      <c r="L78" t="s">
        <v>79</v>
      </c>
      <c r="M78">
        <v>0.29099999999999998</v>
      </c>
      <c r="N78">
        <v>0.48</v>
      </c>
      <c r="O78" t="s">
        <v>589</v>
      </c>
      <c r="P78" t="s">
        <v>590</v>
      </c>
      <c r="Q78" t="s">
        <v>591</v>
      </c>
      <c r="R78" t="s">
        <v>592</v>
      </c>
      <c r="S78" t="s">
        <v>593</v>
      </c>
      <c r="T78" t="s">
        <v>594</v>
      </c>
      <c r="U78" t="s">
        <v>595</v>
      </c>
      <c r="V78" t="s">
        <v>596</v>
      </c>
    </row>
    <row r="79" spans="1:22" x14ac:dyDescent="0.25">
      <c r="A79" t="s">
        <v>522</v>
      </c>
      <c r="B79" s="80" t="s">
        <v>523</v>
      </c>
      <c r="C79">
        <v>1024</v>
      </c>
      <c r="D79">
        <v>2048</v>
      </c>
      <c r="E79">
        <v>50</v>
      </c>
      <c r="F79">
        <v>140</v>
      </c>
      <c r="G79" t="s">
        <v>187</v>
      </c>
      <c r="H79">
        <v>50</v>
      </c>
      <c r="I79" t="s">
        <v>67</v>
      </c>
      <c r="J79">
        <v>0.1</v>
      </c>
      <c r="K79" t="s">
        <v>38</v>
      </c>
      <c r="L79" t="s">
        <v>79</v>
      </c>
      <c r="M79">
        <v>0.33200000000000002</v>
      </c>
      <c r="N79">
        <v>0.46300000000000002</v>
      </c>
      <c r="O79" t="s">
        <v>597</v>
      </c>
      <c r="P79" t="s">
        <v>598</v>
      </c>
      <c r="Q79" t="s">
        <v>599</v>
      </c>
      <c r="R79" t="s">
        <v>600</v>
      </c>
      <c r="S79" t="s">
        <v>601</v>
      </c>
      <c r="T79" t="s">
        <v>602</v>
      </c>
      <c r="U79" t="s">
        <v>604</v>
      </c>
      <c r="V79" t="s">
        <v>603</v>
      </c>
    </row>
    <row r="80" spans="1:22" x14ac:dyDescent="0.25">
      <c r="A80" t="s">
        <v>525</v>
      </c>
      <c r="B80" s="80" t="s">
        <v>524</v>
      </c>
      <c r="C80">
        <v>1024</v>
      </c>
      <c r="D80">
        <v>2048</v>
      </c>
      <c r="E80">
        <v>50</v>
      </c>
      <c r="F80">
        <v>14263</v>
      </c>
      <c r="G80" t="s">
        <v>187</v>
      </c>
      <c r="H80">
        <v>50</v>
      </c>
      <c r="I80" t="s">
        <v>67</v>
      </c>
      <c r="J80">
        <v>0.1</v>
      </c>
      <c r="K80" t="s">
        <v>38</v>
      </c>
      <c r="L80" t="s">
        <v>79</v>
      </c>
      <c r="M80">
        <v>0.35699999999999998</v>
      </c>
      <c r="N80">
        <v>0.496</v>
      </c>
      <c r="O80" t="s">
        <v>605</v>
      </c>
      <c r="P80" t="s">
        <v>607</v>
      </c>
      <c r="Q80" t="s">
        <v>606</v>
      </c>
      <c r="R80" t="s">
        <v>608</v>
      </c>
      <c r="S80" t="s">
        <v>609</v>
      </c>
      <c r="T80" t="s">
        <v>610</v>
      </c>
      <c r="U80" t="s">
        <v>612</v>
      </c>
      <c r="V80" t="s">
        <v>611</v>
      </c>
    </row>
    <row r="81" spans="1:22" x14ac:dyDescent="0.25">
      <c r="A81" t="s">
        <v>526</v>
      </c>
      <c r="B81" s="80" t="s">
        <v>527</v>
      </c>
      <c r="C81">
        <v>1024</v>
      </c>
      <c r="D81">
        <v>2048</v>
      </c>
      <c r="E81">
        <v>50</v>
      </c>
      <c r="F81">
        <v>14650</v>
      </c>
      <c r="G81" t="s">
        <v>187</v>
      </c>
      <c r="H81">
        <v>50</v>
      </c>
      <c r="I81" t="s">
        <v>67</v>
      </c>
      <c r="J81">
        <v>0.1</v>
      </c>
      <c r="K81" t="s">
        <v>38</v>
      </c>
      <c r="L81" t="s">
        <v>79</v>
      </c>
      <c r="M81">
        <v>0.32800000000000001</v>
      </c>
      <c r="N81">
        <v>0.496</v>
      </c>
      <c r="O81" t="s">
        <v>613</v>
      </c>
    </row>
    <row r="82" spans="1:22" hidden="1" x14ac:dyDescent="0.25">
      <c r="B82" s="80"/>
    </row>
    <row r="83" spans="1:22" hidden="1" x14ac:dyDescent="0.25">
      <c r="A83" t="s">
        <v>542</v>
      </c>
      <c r="B83" s="80" t="s">
        <v>543</v>
      </c>
      <c r="C83">
        <v>1024</v>
      </c>
      <c r="D83">
        <v>2048</v>
      </c>
      <c r="E83">
        <v>50</v>
      </c>
      <c r="F83">
        <v>1423</v>
      </c>
      <c r="G83" t="s">
        <v>187</v>
      </c>
      <c r="H83">
        <v>50</v>
      </c>
      <c r="I83" t="s">
        <v>67</v>
      </c>
      <c r="J83">
        <v>0.1</v>
      </c>
      <c r="K83" t="s">
        <v>38</v>
      </c>
      <c r="L83" t="s">
        <v>80</v>
      </c>
      <c r="M83">
        <v>0.442</v>
      </c>
      <c r="N83">
        <v>0.75900000000000001</v>
      </c>
      <c r="O83" t="s">
        <v>613</v>
      </c>
    </row>
    <row r="84" spans="1:22" hidden="1" x14ac:dyDescent="0.25">
      <c r="A84" t="s">
        <v>544</v>
      </c>
      <c r="B84" s="80" t="s">
        <v>545</v>
      </c>
      <c r="C84">
        <v>1024</v>
      </c>
      <c r="D84">
        <v>2048</v>
      </c>
      <c r="E84">
        <v>50</v>
      </c>
      <c r="F84">
        <v>14506</v>
      </c>
      <c r="G84" t="s">
        <v>187</v>
      </c>
      <c r="H84">
        <v>50</v>
      </c>
      <c r="I84" t="s">
        <v>67</v>
      </c>
      <c r="J84">
        <v>0.1</v>
      </c>
      <c r="K84" t="s">
        <v>38</v>
      </c>
      <c r="L84" t="s">
        <v>80</v>
      </c>
      <c r="M84">
        <v>0.443</v>
      </c>
      <c r="N84">
        <v>0.76100000000000001</v>
      </c>
      <c r="O84" t="s">
        <v>614</v>
      </c>
    </row>
    <row r="85" spans="1:22" hidden="1" x14ac:dyDescent="0.25">
      <c r="A85" t="s">
        <v>546</v>
      </c>
      <c r="B85" s="80" t="s">
        <v>547</v>
      </c>
      <c r="C85">
        <v>1024</v>
      </c>
      <c r="D85">
        <v>2048</v>
      </c>
      <c r="E85">
        <v>50</v>
      </c>
      <c r="F85">
        <v>140</v>
      </c>
      <c r="G85" t="s">
        <v>187</v>
      </c>
      <c r="H85">
        <v>50</v>
      </c>
      <c r="I85" t="s">
        <v>67</v>
      </c>
      <c r="J85">
        <v>0.1</v>
      </c>
      <c r="K85" t="s">
        <v>38</v>
      </c>
      <c r="L85" t="s">
        <v>80</v>
      </c>
      <c r="M85">
        <v>0.46100000000000002</v>
      </c>
      <c r="N85">
        <v>0.752</v>
      </c>
      <c r="O85" t="s">
        <v>618</v>
      </c>
      <c r="P85" t="s">
        <v>617</v>
      </c>
      <c r="Q85" t="s">
        <v>620</v>
      </c>
      <c r="R85" t="s">
        <v>619</v>
      </c>
      <c r="S85" t="s">
        <v>621</v>
      </c>
      <c r="T85" t="s">
        <v>622</v>
      </c>
      <c r="U85" t="s">
        <v>615</v>
      </c>
      <c r="V85" t="s">
        <v>616</v>
      </c>
    </row>
    <row r="86" spans="1:22" hidden="1" x14ac:dyDescent="0.25">
      <c r="A86" t="s">
        <v>548</v>
      </c>
      <c r="B86" s="80" t="s">
        <v>549</v>
      </c>
      <c r="C86">
        <v>1024</v>
      </c>
      <c r="D86">
        <v>2048</v>
      </c>
      <c r="E86">
        <v>50</v>
      </c>
      <c r="F86">
        <v>14263</v>
      </c>
      <c r="G86" t="s">
        <v>187</v>
      </c>
      <c r="H86">
        <v>50</v>
      </c>
      <c r="I86" t="s">
        <v>67</v>
      </c>
      <c r="J86">
        <v>0.1</v>
      </c>
      <c r="K86" t="s">
        <v>38</v>
      </c>
      <c r="L86" t="s">
        <v>80</v>
      </c>
      <c r="M86">
        <v>0.44500000000000001</v>
      </c>
      <c r="N86">
        <v>0.76100000000000001</v>
      </c>
      <c r="O86" t="s">
        <v>614</v>
      </c>
    </row>
    <row r="87" spans="1:22" hidden="1" x14ac:dyDescent="0.25">
      <c r="A87" t="s">
        <v>550</v>
      </c>
      <c r="B87" s="80" t="s">
        <v>551</v>
      </c>
      <c r="C87">
        <v>1024</v>
      </c>
      <c r="D87">
        <v>2048</v>
      </c>
      <c r="E87">
        <v>50</v>
      </c>
      <c r="F87">
        <v>14650</v>
      </c>
      <c r="G87" t="s">
        <v>187</v>
      </c>
      <c r="H87">
        <v>50</v>
      </c>
      <c r="I87" t="s">
        <v>67</v>
      </c>
      <c r="J87">
        <v>0.1</v>
      </c>
      <c r="K87" t="s">
        <v>38</v>
      </c>
      <c r="L87" t="s">
        <v>80</v>
      </c>
      <c r="M87">
        <v>0.442</v>
      </c>
      <c r="N87">
        <v>0.75900000000000001</v>
      </c>
      <c r="O87" t="s">
        <v>614</v>
      </c>
    </row>
    <row r="88" spans="1:22" hidden="1" x14ac:dyDescent="0.25">
      <c r="B88" s="80"/>
    </row>
    <row r="89" spans="1:22" hidden="1" x14ac:dyDescent="0.25">
      <c r="A89" t="s">
        <v>552</v>
      </c>
      <c r="B89" s="80" t="s">
        <v>553</v>
      </c>
      <c r="C89">
        <v>1024</v>
      </c>
      <c r="D89">
        <v>2048</v>
      </c>
      <c r="E89">
        <v>50</v>
      </c>
      <c r="F89">
        <v>1423</v>
      </c>
      <c r="G89" t="s">
        <v>187</v>
      </c>
      <c r="H89">
        <v>50</v>
      </c>
      <c r="I89" t="s">
        <v>67</v>
      </c>
      <c r="J89">
        <v>0.1</v>
      </c>
      <c r="K89" t="s">
        <v>38</v>
      </c>
      <c r="L89" t="s">
        <v>78</v>
      </c>
      <c r="M89">
        <v>0.48099999999999998</v>
      </c>
      <c r="N89">
        <v>0.66600000000000004</v>
      </c>
      <c r="O89" t="s">
        <v>614</v>
      </c>
    </row>
    <row r="90" spans="1:22" hidden="1" x14ac:dyDescent="0.25">
      <c r="A90" t="s">
        <v>554</v>
      </c>
      <c r="B90" s="80" t="s">
        <v>555</v>
      </c>
      <c r="C90">
        <v>1024</v>
      </c>
      <c r="D90">
        <v>2048</v>
      </c>
      <c r="E90">
        <v>50</v>
      </c>
      <c r="F90">
        <v>14506</v>
      </c>
      <c r="G90" t="s">
        <v>187</v>
      </c>
      <c r="H90">
        <v>50</v>
      </c>
      <c r="I90" t="s">
        <v>67</v>
      </c>
      <c r="J90">
        <v>0.1</v>
      </c>
      <c r="K90" t="s">
        <v>38</v>
      </c>
      <c r="L90" t="s">
        <v>78</v>
      </c>
      <c r="M90">
        <v>0.48</v>
      </c>
      <c r="N90">
        <v>0.65500000000000003</v>
      </c>
      <c r="O90" t="s">
        <v>614</v>
      </c>
    </row>
    <row r="91" spans="1:22" hidden="1" x14ac:dyDescent="0.25">
      <c r="A91" t="s">
        <v>557</v>
      </c>
      <c r="B91" s="80" t="s">
        <v>556</v>
      </c>
      <c r="C91">
        <v>1024</v>
      </c>
      <c r="D91">
        <v>2048</v>
      </c>
      <c r="E91">
        <v>50</v>
      </c>
      <c r="F91">
        <v>140</v>
      </c>
      <c r="G91" t="s">
        <v>187</v>
      </c>
      <c r="H91">
        <v>50</v>
      </c>
      <c r="I91" t="s">
        <v>67</v>
      </c>
      <c r="J91">
        <v>0.1</v>
      </c>
      <c r="K91" t="s">
        <v>38</v>
      </c>
      <c r="L91" t="s">
        <v>78</v>
      </c>
      <c r="M91">
        <v>0.50800000000000001</v>
      </c>
      <c r="N91">
        <v>0.65800000000000003</v>
      </c>
      <c r="O91" t="s">
        <v>633</v>
      </c>
      <c r="P91" t="s">
        <v>632</v>
      </c>
      <c r="Q91" t="s">
        <v>635</v>
      </c>
      <c r="R91" t="s">
        <v>634</v>
      </c>
      <c r="S91" t="s">
        <v>636</v>
      </c>
      <c r="T91" t="s">
        <v>636</v>
      </c>
      <c r="U91" t="s">
        <v>637</v>
      </c>
    </row>
    <row r="92" spans="1:22" hidden="1" x14ac:dyDescent="0.25">
      <c r="A92" t="s">
        <v>560</v>
      </c>
      <c r="B92" s="80" t="s">
        <v>558</v>
      </c>
      <c r="C92">
        <v>1024</v>
      </c>
      <c r="D92">
        <v>2048</v>
      </c>
      <c r="E92">
        <v>50</v>
      </c>
      <c r="F92">
        <v>14263</v>
      </c>
      <c r="G92" t="s">
        <v>187</v>
      </c>
      <c r="H92">
        <v>50</v>
      </c>
      <c r="I92" t="s">
        <v>67</v>
      </c>
      <c r="J92">
        <v>0.1</v>
      </c>
      <c r="K92" t="s">
        <v>38</v>
      </c>
      <c r="L92" t="s">
        <v>78</v>
      </c>
      <c r="M92">
        <v>0.47599999999999998</v>
      </c>
      <c r="N92">
        <v>0.65800000000000003</v>
      </c>
    </row>
    <row r="93" spans="1:22" hidden="1" x14ac:dyDescent="0.25">
      <c r="A93" t="s">
        <v>561</v>
      </c>
      <c r="B93" s="80" t="s">
        <v>559</v>
      </c>
      <c r="C93">
        <v>1024</v>
      </c>
      <c r="D93">
        <v>2048</v>
      </c>
      <c r="E93">
        <v>50</v>
      </c>
      <c r="F93">
        <v>14650</v>
      </c>
      <c r="G93" t="s">
        <v>187</v>
      </c>
      <c r="H93">
        <v>50</v>
      </c>
      <c r="I93" t="s">
        <v>67</v>
      </c>
      <c r="J93">
        <v>0.1</v>
      </c>
      <c r="K93" t="s">
        <v>38</v>
      </c>
      <c r="L93" t="s">
        <v>78</v>
      </c>
      <c r="M93">
        <v>0.45800000000000002</v>
      </c>
      <c r="N93">
        <v>0.66300000000000003</v>
      </c>
    </row>
    <row r="94" spans="1:22" hidden="1" x14ac:dyDescent="0.25">
      <c r="B94" s="80"/>
    </row>
    <row r="95" spans="1:22" hidden="1" x14ac:dyDescent="0.25">
      <c r="A95" t="s">
        <v>562</v>
      </c>
      <c r="B95" s="80" t="s">
        <v>563</v>
      </c>
      <c r="C95">
        <v>1024</v>
      </c>
      <c r="D95">
        <v>2048</v>
      </c>
      <c r="E95">
        <v>50</v>
      </c>
      <c r="F95">
        <v>1423</v>
      </c>
      <c r="G95" t="s">
        <v>187</v>
      </c>
      <c r="H95">
        <v>50</v>
      </c>
      <c r="I95" t="s">
        <v>67</v>
      </c>
      <c r="J95">
        <v>0.1</v>
      </c>
      <c r="K95" t="s">
        <v>38</v>
      </c>
      <c r="L95" t="s">
        <v>71</v>
      </c>
      <c r="M95">
        <v>0.253</v>
      </c>
      <c r="N95">
        <v>0.61</v>
      </c>
      <c r="O95" t="s">
        <v>614</v>
      </c>
    </row>
    <row r="96" spans="1:22" hidden="1" x14ac:dyDescent="0.25">
      <c r="A96" t="s">
        <v>564</v>
      </c>
      <c r="B96" s="80" t="s">
        <v>565</v>
      </c>
      <c r="C96">
        <v>1024</v>
      </c>
      <c r="D96">
        <v>2048</v>
      </c>
      <c r="E96">
        <v>50</v>
      </c>
      <c r="F96">
        <v>14506</v>
      </c>
      <c r="G96" t="s">
        <v>187</v>
      </c>
      <c r="H96">
        <v>50</v>
      </c>
      <c r="I96" t="s">
        <v>67</v>
      </c>
      <c r="J96">
        <v>0.1</v>
      </c>
      <c r="K96" t="s">
        <v>38</v>
      </c>
      <c r="L96" t="s">
        <v>71</v>
      </c>
      <c r="M96">
        <v>0.253</v>
      </c>
      <c r="N96">
        <v>0.61</v>
      </c>
      <c r="O96" t="s">
        <v>614</v>
      </c>
    </row>
    <row r="97" spans="1:21" hidden="1" x14ac:dyDescent="0.25">
      <c r="A97" t="s">
        <v>566</v>
      </c>
      <c r="B97" s="80" t="s">
        <v>567</v>
      </c>
      <c r="C97">
        <v>1024</v>
      </c>
      <c r="D97">
        <v>2048</v>
      </c>
      <c r="E97">
        <v>50</v>
      </c>
      <c r="F97">
        <v>140</v>
      </c>
      <c r="G97" t="s">
        <v>187</v>
      </c>
      <c r="H97">
        <v>50</v>
      </c>
      <c r="I97" t="s">
        <v>67</v>
      </c>
      <c r="J97">
        <v>0.1</v>
      </c>
      <c r="K97" t="s">
        <v>38</v>
      </c>
      <c r="L97" t="s">
        <v>71</v>
      </c>
      <c r="M97">
        <v>0.27100000000000002</v>
      </c>
      <c r="N97">
        <v>0.61299999999999999</v>
      </c>
      <c r="O97" t="s">
        <v>639</v>
      </c>
      <c r="P97" t="s">
        <v>638</v>
      </c>
      <c r="Q97" t="s">
        <v>641</v>
      </c>
      <c r="R97" t="s">
        <v>640</v>
      </c>
      <c r="S97" t="s">
        <v>642</v>
      </c>
      <c r="T97" t="s">
        <v>642</v>
      </c>
      <c r="U97" t="s">
        <v>643</v>
      </c>
    </row>
    <row r="98" spans="1:21" hidden="1" x14ac:dyDescent="0.25">
      <c r="A98" t="s">
        <v>568</v>
      </c>
      <c r="B98" s="80" t="s">
        <v>569</v>
      </c>
      <c r="C98">
        <v>1024</v>
      </c>
      <c r="D98">
        <v>2048</v>
      </c>
      <c r="E98">
        <v>50</v>
      </c>
      <c r="F98">
        <v>14263</v>
      </c>
      <c r="G98" t="s">
        <v>187</v>
      </c>
      <c r="H98">
        <v>50</v>
      </c>
      <c r="I98" t="s">
        <v>67</v>
      </c>
      <c r="J98">
        <v>0.1</v>
      </c>
      <c r="K98" t="s">
        <v>38</v>
      </c>
      <c r="L98" t="s">
        <v>71</v>
      </c>
      <c r="M98">
        <v>0.27200000000000002</v>
      </c>
      <c r="N98">
        <v>0.61499999999999999</v>
      </c>
      <c r="O98" t="s">
        <v>647</v>
      </c>
      <c r="P98" t="s">
        <v>646</v>
      </c>
      <c r="Q98" t="s">
        <v>641</v>
      </c>
      <c r="R98" t="s">
        <v>648</v>
      </c>
      <c r="S98" t="s">
        <v>644</v>
      </c>
      <c r="T98" t="s">
        <v>644</v>
      </c>
      <c r="U98" t="s">
        <v>645</v>
      </c>
    </row>
    <row r="99" spans="1:21" hidden="1" x14ac:dyDescent="0.25">
      <c r="A99" t="s">
        <v>570</v>
      </c>
      <c r="B99" s="80" t="s">
        <v>571</v>
      </c>
      <c r="C99">
        <v>1024</v>
      </c>
      <c r="D99">
        <v>2048</v>
      </c>
      <c r="E99">
        <v>50</v>
      </c>
      <c r="F99">
        <v>14650</v>
      </c>
      <c r="G99" t="s">
        <v>187</v>
      </c>
      <c r="H99">
        <v>50</v>
      </c>
      <c r="I99" t="s">
        <v>67</v>
      </c>
      <c r="J99">
        <v>0.1</v>
      </c>
      <c r="K99" t="s">
        <v>38</v>
      </c>
      <c r="L99" t="s">
        <v>71</v>
      </c>
      <c r="M99">
        <v>0.253</v>
      </c>
      <c r="N99">
        <v>0.61</v>
      </c>
      <c r="O99" t="s">
        <v>614</v>
      </c>
    </row>
    <row r="100" spans="1:21" hidden="1" x14ac:dyDescent="0.25">
      <c r="B100" s="80"/>
    </row>
    <row r="101" spans="1:21" hidden="1" x14ac:dyDescent="0.25">
      <c r="A101" t="s">
        <v>572</v>
      </c>
      <c r="B101" s="80" t="s">
        <v>573</v>
      </c>
      <c r="C101">
        <v>1024</v>
      </c>
      <c r="D101">
        <v>2048</v>
      </c>
      <c r="E101">
        <v>50</v>
      </c>
      <c r="F101">
        <v>1423</v>
      </c>
      <c r="G101" t="s">
        <v>187</v>
      </c>
      <c r="H101">
        <v>50</v>
      </c>
      <c r="I101" t="s">
        <v>67</v>
      </c>
      <c r="J101">
        <v>0.1</v>
      </c>
      <c r="K101" t="s">
        <v>38</v>
      </c>
      <c r="L101" t="s">
        <v>70</v>
      </c>
      <c r="M101">
        <v>0.47699999999999998</v>
      </c>
      <c r="N101">
        <v>0.91100000000000003</v>
      </c>
      <c r="O101" t="s">
        <v>614</v>
      </c>
    </row>
    <row r="102" spans="1:21" hidden="1" x14ac:dyDescent="0.25">
      <c r="A102" t="s">
        <v>574</v>
      </c>
      <c r="B102" s="80" t="s">
        <v>575</v>
      </c>
      <c r="C102">
        <v>1024</v>
      </c>
      <c r="D102">
        <v>2048</v>
      </c>
      <c r="E102">
        <v>50</v>
      </c>
      <c r="F102">
        <v>14506</v>
      </c>
      <c r="G102" t="s">
        <v>187</v>
      </c>
      <c r="H102">
        <v>50</v>
      </c>
      <c r="I102" t="s">
        <v>67</v>
      </c>
      <c r="J102">
        <v>0.1</v>
      </c>
      <c r="K102" t="s">
        <v>38</v>
      </c>
      <c r="L102" t="s">
        <v>70</v>
      </c>
      <c r="M102">
        <v>0.47699999999999998</v>
      </c>
      <c r="N102">
        <v>0.91300000000000003</v>
      </c>
    </row>
    <row r="103" spans="1:21" hidden="1" x14ac:dyDescent="0.25">
      <c r="A103" t="s">
        <v>576</v>
      </c>
      <c r="B103" s="80" t="s">
        <v>577</v>
      </c>
      <c r="C103">
        <v>1024</v>
      </c>
      <c r="D103">
        <v>2048</v>
      </c>
      <c r="E103">
        <v>50</v>
      </c>
      <c r="F103">
        <v>140</v>
      </c>
      <c r="G103" t="s">
        <v>187</v>
      </c>
      <c r="H103">
        <v>50</v>
      </c>
      <c r="I103" t="s">
        <v>67</v>
      </c>
      <c r="J103">
        <v>0.1</v>
      </c>
      <c r="K103" t="s">
        <v>38</v>
      </c>
      <c r="L103" t="s">
        <v>70</v>
      </c>
      <c r="M103">
        <v>0.47699999999999998</v>
      </c>
      <c r="N103">
        <v>0.91300000000000003</v>
      </c>
    </row>
    <row r="104" spans="1:21" hidden="1" x14ac:dyDescent="0.25">
      <c r="A104" t="s">
        <v>578</v>
      </c>
      <c r="B104" s="80" t="s">
        <v>579</v>
      </c>
      <c r="C104">
        <v>1024</v>
      </c>
      <c r="D104">
        <v>2048</v>
      </c>
      <c r="E104">
        <v>50</v>
      </c>
      <c r="F104">
        <v>14263</v>
      </c>
      <c r="G104" t="s">
        <v>187</v>
      </c>
      <c r="H104">
        <v>50</v>
      </c>
      <c r="I104" t="s">
        <v>67</v>
      </c>
      <c r="J104">
        <v>0.1</v>
      </c>
      <c r="K104" t="s">
        <v>38</v>
      </c>
      <c r="L104" t="s">
        <v>70</v>
      </c>
      <c r="M104">
        <v>0.47699999999999998</v>
      </c>
      <c r="N104">
        <v>0.91300000000000003</v>
      </c>
    </row>
    <row r="105" spans="1:21" hidden="1" x14ac:dyDescent="0.25">
      <c r="A105" t="s">
        <v>580</v>
      </c>
      <c r="B105" s="80" t="s">
        <v>581</v>
      </c>
      <c r="C105">
        <v>1024</v>
      </c>
      <c r="D105">
        <v>2048</v>
      </c>
      <c r="E105">
        <v>50</v>
      </c>
      <c r="F105">
        <v>14650</v>
      </c>
      <c r="G105" t="s">
        <v>187</v>
      </c>
      <c r="H105">
        <v>50</v>
      </c>
      <c r="I105" t="s">
        <v>67</v>
      </c>
      <c r="J105">
        <v>0.1</v>
      </c>
      <c r="K105" t="s">
        <v>38</v>
      </c>
      <c r="L105" t="s">
        <v>70</v>
      </c>
      <c r="M105">
        <v>0.47699999999999998</v>
      </c>
      <c r="N105">
        <v>0.91300000000000003</v>
      </c>
    </row>
    <row r="106" spans="1:21" x14ac:dyDescent="0.25">
      <c r="B106" s="80"/>
    </row>
  </sheetData>
  <autoFilter ref="A4:V105" xr:uid="{7C72EBC4-F289-48C4-B48E-C48DCA9F6FB6}">
    <filterColumn colId="11">
      <filters>
        <filter val="diabetes"/>
      </filters>
    </filterColumn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9C1E-24E0-4836-8128-F2BB8C3877FE}">
  <dimension ref="A1:O12"/>
  <sheetViews>
    <sheetView zoomScale="98" zoomScaleNormal="98" workbookViewId="0">
      <selection activeCell="P27" sqref="P27"/>
    </sheetView>
  </sheetViews>
  <sheetFormatPr defaultRowHeight="15" x14ac:dyDescent="0.25"/>
  <sheetData>
    <row r="1" spans="1:15" x14ac:dyDescent="0.25">
      <c r="B1" t="s">
        <v>81</v>
      </c>
    </row>
    <row r="4" spans="1:15" x14ac:dyDescent="0.25">
      <c r="B4" t="s">
        <v>87</v>
      </c>
      <c r="C4" t="s">
        <v>5</v>
      </c>
      <c r="D4" t="s">
        <v>30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124</v>
      </c>
      <c r="K4" t="s">
        <v>125</v>
      </c>
      <c r="L4" t="s">
        <v>126</v>
      </c>
      <c r="M4" t="s">
        <v>127</v>
      </c>
      <c r="O4" t="s">
        <v>130</v>
      </c>
    </row>
    <row r="5" spans="1:15" x14ac:dyDescent="0.25">
      <c r="B5">
        <v>38397635</v>
      </c>
      <c r="C5">
        <v>512</v>
      </c>
      <c r="D5">
        <v>20</v>
      </c>
      <c r="E5">
        <v>512</v>
      </c>
      <c r="F5">
        <v>256</v>
      </c>
      <c r="G5" t="s">
        <v>88</v>
      </c>
      <c r="H5">
        <v>0.499705882352941</v>
      </c>
      <c r="I5">
        <v>0.499705882352941</v>
      </c>
      <c r="O5" t="s">
        <v>131</v>
      </c>
    </row>
    <row r="6" spans="1:15" x14ac:dyDescent="0.25">
      <c r="B6">
        <v>38397635</v>
      </c>
      <c r="C6">
        <v>512</v>
      </c>
      <c r="D6">
        <v>20</v>
      </c>
      <c r="E6">
        <v>512</v>
      </c>
      <c r="F6">
        <v>256</v>
      </c>
      <c r="G6" t="s">
        <v>89</v>
      </c>
      <c r="H6">
        <v>0.49979902691329797</v>
      </c>
      <c r="I6">
        <v>0.49980392156862702</v>
      </c>
      <c r="O6" t="s">
        <v>131</v>
      </c>
    </row>
    <row r="7" spans="1:15" x14ac:dyDescent="0.25">
      <c r="B7">
        <v>38431036</v>
      </c>
      <c r="C7">
        <v>1024</v>
      </c>
      <c r="D7">
        <v>50</v>
      </c>
      <c r="E7">
        <v>1024</v>
      </c>
      <c r="F7">
        <v>512</v>
      </c>
      <c r="G7" t="s">
        <v>88</v>
      </c>
      <c r="H7">
        <v>0.5</v>
      </c>
      <c r="I7">
        <v>0.5</v>
      </c>
      <c r="O7" t="s">
        <v>131</v>
      </c>
    </row>
    <row r="8" spans="1:15" x14ac:dyDescent="0.25">
      <c r="B8">
        <v>38431036</v>
      </c>
      <c r="C8">
        <v>1024</v>
      </c>
      <c r="D8">
        <v>50</v>
      </c>
      <c r="E8">
        <v>1024</v>
      </c>
      <c r="F8">
        <v>512</v>
      </c>
      <c r="G8" t="s">
        <v>89</v>
      </c>
      <c r="H8">
        <v>0.50031245670173097</v>
      </c>
      <c r="I8">
        <v>0.500294117647058</v>
      </c>
      <c r="O8" t="s">
        <v>131</v>
      </c>
    </row>
    <row r="9" spans="1:15" x14ac:dyDescent="0.25">
      <c r="A9" t="s">
        <v>129</v>
      </c>
      <c r="B9">
        <v>38482276</v>
      </c>
      <c r="C9">
        <v>2048</v>
      </c>
      <c r="D9">
        <v>100</v>
      </c>
      <c r="E9">
        <v>512</v>
      </c>
      <c r="F9">
        <v>128</v>
      </c>
      <c r="G9" t="s">
        <v>88</v>
      </c>
      <c r="H9">
        <v>0.5</v>
      </c>
      <c r="I9">
        <v>0.5</v>
      </c>
      <c r="J9" t="s">
        <v>128</v>
      </c>
      <c r="K9" t="s">
        <v>128</v>
      </c>
      <c r="L9" t="s">
        <v>128</v>
      </c>
      <c r="M9" t="s">
        <v>128</v>
      </c>
      <c r="O9" t="s">
        <v>131</v>
      </c>
    </row>
    <row r="10" spans="1:15" x14ac:dyDescent="0.25">
      <c r="A10" t="s">
        <v>129</v>
      </c>
      <c r="B10">
        <v>38482276</v>
      </c>
      <c r="C10">
        <v>2048</v>
      </c>
      <c r="D10">
        <v>100</v>
      </c>
      <c r="E10">
        <v>512</v>
      </c>
      <c r="F10">
        <v>128</v>
      </c>
      <c r="G10" t="s">
        <v>89</v>
      </c>
      <c r="H10">
        <v>0.50014355456561599</v>
      </c>
      <c r="I10">
        <v>0.50009803921568596</v>
      </c>
      <c r="J10" t="s">
        <v>128</v>
      </c>
      <c r="K10" t="s">
        <v>128</v>
      </c>
      <c r="L10" t="s">
        <v>128</v>
      </c>
      <c r="M10" t="s">
        <v>128</v>
      </c>
      <c r="O10" t="s">
        <v>131</v>
      </c>
    </row>
    <row r="11" spans="1:15" x14ac:dyDescent="0.25">
      <c r="A11" t="s">
        <v>129</v>
      </c>
      <c r="B11">
        <v>38514166</v>
      </c>
      <c r="C11">
        <v>2048</v>
      </c>
      <c r="D11">
        <v>100</v>
      </c>
      <c r="E11">
        <v>512</v>
      </c>
      <c r="F11">
        <v>128</v>
      </c>
      <c r="G11" t="s">
        <v>88</v>
      </c>
      <c r="O11" t="s">
        <v>132</v>
      </c>
    </row>
    <row r="12" spans="1:15" x14ac:dyDescent="0.25">
      <c r="A12" t="s">
        <v>129</v>
      </c>
      <c r="B12">
        <v>38514166</v>
      </c>
      <c r="C12">
        <v>2048</v>
      </c>
      <c r="D12">
        <v>100</v>
      </c>
      <c r="E12">
        <v>512</v>
      </c>
      <c r="F12">
        <v>128</v>
      </c>
      <c r="G12" t="s">
        <v>89</v>
      </c>
      <c r="O1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BFEA-1E1E-4E34-8704-944B12C48546}">
  <dimension ref="A2:Q30"/>
  <sheetViews>
    <sheetView zoomScaleNormal="100" workbookViewId="0">
      <selection activeCell="A49" sqref="A49"/>
    </sheetView>
  </sheetViews>
  <sheetFormatPr defaultRowHeight="15" x14ac:dyDescent="0.25"/>
  <cols>
    <col min="1" max="1" width="62.140625" customWidth="1"/>
    <col min="2" max="2" width="13" style="1" customWidth="1"/>
    <col min="4" max="4" width="14.85546875" customWidth="1"/>
    <col min="5" max="5" width="10.140625" customWidth="1"/>
    <col min="6" max="6" width="7.42578125" customWidth="1"/>
    <col min="7" max="7" width="12.28515625" customWidth="1"/>
    <col min="8" max="8" width="15.5703125" customWidth="1"/>
    <col min="9" max="9" width="18.140625" customWidth="1"/>
    <col min="10" max="10" width="11.85546875" customWidth="1"/>
    <col min="13" max="14" width="18.5703125" customWidth="1"/>
  </cols>
  <sheetData>
    <row r="2" spans="1:17" x14ac:dyDescent="0.25">
      <c r="B2" s="1" t="s">
        <v>216</v>
      </c>
    </row>
    <row r="4" spans="1:17" x14ac:dyDescent="0.25">
      <c r="A4" t="s">
        <v>98</v>
      </c>
      <c r="B4" s="1" t="s">
        <v>97</v>
      </c>
      <c r="C4" t="s">
        <v>35</v>
      </c>
      <c r="D4" t="s">
        <v>31</v>
      </c>
      <c r="E4" t="s">
        <v>5</v>
      </c>
      <c r="F4" t="s">
        <v>94</v>
      </c>
      <c r="G4" t="s">
        <v>82</v>
      </c>
      <c r="H4" t="s">
        <v>83</v>
      </c>
      <c r="I4" t="s">
        <v>95</v>
      </c>
      <c r="J4" t="s">
        <v>96</v>
      </c>
      <c r="K4" t="s">
        <v>19</v>
      </c>
      <c r="L4" t="s">
        <v>18</v>
      </c>
      <c r="M4" t="s">
        <v>212</v>
      </c>
      <c r="N4" t="s">
        <v>213</v>
      </c>
      <c r="O4" t="s">
        <v>214</v>
      </c>
      <c r="P4" t="s">
        <v>215</v>
      </c>
      <c r="Q4" t="s">
        <v>255</v>
      </c>
    </row>
    <row r="5" spans="1:17" x14ac:dyDescent="0.25">
      <c r="A5" t="s">
        <v>220</v>
      </c>
      <c r="B5" s="1" t="s">
        <v>280</v>
      </c>
      <c r="C5" t="s">
        <v>38</v>
      </c>
      <c r="D5" t="s">
        <v>79</v>
      </c>
      <c r="E5">
        <v>512</v>
      </c>
      <c r="F5">
        <v>50</v>
      </c>
      <c r="G5">
        <v>256</v>
      </c>
      <c r="H5">
        <v>128</v>
      </c>
      <c r="I5" t="s">
        <v>217</v>
      </c>
      <c r="J5" t="s">
        <v>99</v>
      </c>
      <c r="K5">
        <v>0.22</v>
      </c>
      <c r="L5">
        <v>0.5</v>
      </c>
      <c r="M5" t="s">
        <v>297</v>
      </c>
      <c r="N5" t="s">
        <v>298</v>
      </c>
      <c r="O5" t="s">
        <v>297</v>
      </c>
      <c r="P5" t="s">
        <v>299</v>
      </c>
      <c r="Q5" t="s">
        <v>300</v>
      </c>
    </row>
    <row r="6" spans="1:17" x14ac:dyDescent="0.25">
      <c r="A6" t="s">
        <v>221</v>
      </c>
      <c r="B6" s="1" t="s">
        <v>281</v>
      </c>
      <c r="C6" t="s">
        <v>38</v>
      </c>
      <c r="D6" t="s">
        <v>71</v>
      </c>
      <c r="E6">
        <v>512</v>
      </c>
      <c r="F6">
        <v>50</v>
      </c>
      <c r="G6">
        <v>256</v>
      </c>
      <c r="H6">
        <v>128</v>
      </c>
      <c r="I6" t="s">
        <v>217</v>
      </c>
      <c r="J6" t="s">
        <v>99</v>
      </c>
      <c r="K6">
        <v>0.25</v>
      </c>
      <c r="L6">
        <v>0.61</v>
      </c>
      <c r="M6" t="s">
        <v>294</v>
      </c>
      <c r="Q6" t="s">
        <v>296</v>
      </c>
    </row>
    <row r="7" spans="1:17" x14ac:dyDescent="0.25">
      <c r="A7" t="s">
        <v>222</v>
      </c>
      <c r="B7" s="1" t="s">
        <v>282</v>
      </c>
      <c r="C7" t="s">
        <v>38</v>
      </c>
      <c r="D7" t="s">
        <v>70</v>
      </c>
      <c r="E7">
        <v>512</v>
      </c>
      <c r="F7">
        <v>50</v>
      </c>
      <c r="G7">
        <v>256</v>
      </c>
      <c r="H7">
        <v>128</v>
      </c>
      <c r="I7" t="s">
        <v>217</v>
      </c>
      <c r="J7" t="s">
        <v>99</v>
      </c>
      <c r="K7">
        <v>0.15</v>
      </c>
      <c r="L7">
        <v>0.89</v>
      </c>
      <c r="M7" t="s">
        <v>294</v>
      </c>
      <c r="Q7" t="s">
        <v>295</v>
      </c>
    </row>
    <row r="8" spans="1:17" x14ac:dyDescent="0.25">
      <c r="A8" t="s">
        <v>223</v>
      </c>
      <c r="B8" s="1" t="s">
        <v>283</v>
      </c>
      <c r="C8" t="s">
        <v>38</v>
      </c>
      <c r="D8" t="s">
        <v>80</v>
      </c>
      <c r="E8">
        <v>512</v>
      </c>
      <c r="F8">
        <v>50</v>
      </c>
      <c r="G8">
        <v>256</v>
      </c>
      <c r="H8">
        <v>128</v>
      </c>
      <c r="I8" t="s">
        <v>217</v>
      </c>
      <c r="J8" t="s">
        <v>99</v>
      </c>
      <c r="K8">
        <v>0.43</v>
      </c>
      <c r="L8">
        <v>0.76</v>
      </c>
      <c r="M8" t="s">
        <v>289</v>
      </c>
      <c r="N8" t="s">
        <v>290</v>
      </c>
      <c r="O8" t="s">
        <v>291</v>
      </c>
      <c r="P8" t="s">
        <v>292</v>
      </c>
      <c r="Q8" t="s">
        <v>293</v>
      </c>
    </row>
    <row r="9" spans="1:17" x14ac:dyDescent="0.25">
      <c r="A9" t="s">
        <v>224</v>
      </c>
      <c r="B9" s="1" t="s">
        <v>284</v>
      </c>
      <c r="C9" t="s">
        <v>38</v>
      </c>
      <c r="D9" t="s">
        <v>78</v>
      </c>
      <c r="E9">
        <v>512</v>
      </c>
      <c r="F9">
        <v>50</v>
      </c>
      <c r="G9">
        <v>256</v>
      </c>
      <c r="H9">
        <v>128</v>
      </c>
      <c r="I9" t="s">
        <v>217</v>
      </c>
      <c r="J9" t="s">
        <v>99</v>
      </c>
      <c r="K9">
        <v>0.41</v>
      </c>
      <c r="L9">
        <v>0.66</v>
      </c>
      <c r="M9" t="s">
        <v>285</v>
      </c>
      <c r="N9" t="s">
        <v>148</v>
      </c>
      <c r="O9" t="s">
        <v>286</v>
      </c>
      <c r="P9" t="s">
        <v>287</v>
      </c>
      <c r="Q9" t="s">
        <v>288</v>
      </c>
    </row>
    <row r="10" spans="1:17" x14ac:dyDescent="0.25">
      <c r="A10" t="s">
        <v>225</v>
      </c>
      <c r="B10" s="1" t="s">
        <v>227</v>
      </c>
      <c r="C10" t="s">
        <v>39</v>
      </c>
      <c r="D10" t="s">
        <v>71</v>
      </c>
      <c r="E10">
        <v>512</v>
      </c>
      <c r="F10">
        <v>100</v>
      </c>
      <c r="G10">
        <v>256</v>
      </c>
      <c r="H10">
        <v>128</v>
      </c>
      <c r="I10" t="s">
        <v>217</v>
      </c>
      <c r="J10" t="s">
        <v>99</v>
      </c>
      <c r="K10">
        <v>0.48</v>
      </c>
      <c r="L10">
        <v>0.93</v>
      </c>
      <c r="M10" t="s">
        <v>179</v>
      </c>
      <c r="N10" t="s">
        <v>180</v>
      </c>
      <c r="O10" t="s">
        <v>242</v>
      </c>
      <c r="P10" t="s">
        <v>243</v>
      </c>
    </row>
    <row r="11" spans="1:17" x14ac:dyDescent="0.25">
      <c r="A11" t="s">
        <v>226</v>
      </c>
      <c r="B11" s="1" t="s">
        <v>228</v>
      </c>
      <c r="C11" t="s">
        <v>39</v>
      </c>
      <c r="D11" t="s">
        <v>70</v>
      </c>
      <c r="E11">
        <v>512</v>
      </c>
      <c r="F11">
        <v>100</v>
      </c>
      <c r="G11">
        <v>256</v>
      </c>
      <c r="H11">
        <v>128</v>
      </c>
      <c r="I11" t="s">
        <v>217</v>
      </c>
      <c r="J11" t="s">
        <v>99</v>
      </c>
      <c r="K11">
        <v>0.48</v>
      </c>
      <c r="L11">
        <v>0.91</v>
      </c>
      <c r="M11" t="s">
        <v>179</v>
      </c>
      <c r="N11" t="s">
        <v>185</v>
      </c>
      <c r="O11" t="s">
        <v>242</v>
      </c>
      <c r="P11" t="s">
        <v>112</v>
      </c>
    </row>
    <row r="12" spans="1:17" x14ac:dyDescent="0.25">
      <c r="A12" t="s">
        <v>218</v>
      </c>
      <c r="B12" s="1" t="s">
        <v>229</v>
      </c>
      <c r="C12" t="s">
        <v>38</v>
      </c>
      <c r="D12" t="s">
        <v>79</v>
      </c>
      <c r="E12">
        <v>1024</v>
      </c>
      <c r="F12">
        <v>100</v>
      </c>
      <c r="G12">
        <v>256</v>
      </c>
      <c r="H12">
        <v>128</v>
      </c>
      <c r="I12" t="s">
        <v>217</v>
      </c>
      <c r="J12" t="s">
        <v>99</v>
      </c>
    </row>
    <row r="13" spans="1:17" x14ac:dyDescent="0.25">
      <c r="A13" t="s">
        <v>219</v>
      </c>
      <c r="B13" s="1" t="s">
        <v>230</v>
      </c>
      <c r="C13" t="s">
        <v>38</v>
      </c>
      <c r="D13" t="s">
        <v>79</v>
      </c>
      <c r="E13">
        <v>800</v>
      </c>
      <c r="F13">
        <v>100</v>
      </c>
      <c r="G13">
        <v>256</v>
      </c>
      <c r="H13">
        <v>128</v>
      </c>
      <c r="I13" t="s">
        <v>217</v>
      </c>
      <c r="J13" t="s">
        <v>99</v>
      </c>
    </row>
    <row r="14" spans="1:17" x14ac:dyDescent="0.25">
      <c r="A14" t="s">
        <v>327</v>
      </c>
      <c r="B14" s="80" t="s">
        <v>337</v>
      </c>
      <c r="C14" t="s">
        <v>38</v>
      </c>
      <c r="D14" t="s">
        <v>79</v>
      </c>
      <c r="E14">
        <v>800</v>
      </c>
      <c r="F14">
        <v>200</v>
      </c>
      <c r="G14">
        <v>256</v>
      </c>
      <c r="H14">
        <v>128</v>
      </c>
      <c r="I14" t="s">
        <v>217</v>
      </c>
      <c r="J14" t="s">
        <v>328</v>
      </c>
      <c r="K14">
        <v>0.22</v>
      </c>
      <c r="L14">
        <v>0.5</v>
      </c>
      <c r="M14" t="s">
        <v>297</v>
      </c>
      <c r="N14" t="s">
        <v>298</v>
      </c>
      <c r="O14" t="s">
        <v>348</v>
      </c>
      <c r="P14" t="s">
        <v>346</v>
      </c>
      <c r="Q14" t="s">
        <v>349</v>
      </c>
    </row>
    <row r="15" spans="1:17" x14ac:dyDescent="0.25">
      <c r="A15" t="s">
        <v>338</v>
      </c>
      <c r="B15" s="80" t="s">
        <v>339</v>
      </c>
      <c r="C15" t="s">
        <v>38</v>
      </c>
      <c r="D15" t="s">
        <v>79</v>
      </c>
      <c r="E15">
        <v>1024</v>
      </c>
      <c r="F15">
        <v>200</v>
      </c>
      <c r="G15">
        <v>512</v>
      </c>
      <c r="H15">
        <v>256</v>
      </c>
      <c r="I15" t="s">
        <v>340</v>
      </c>
      <c r="J15" t="s">
        <v>328</v>
      </c>
      <c r="K15">
        <v>0.22</v>
      </c>
      <c r="L15">
        <v>0.5</v>
      </c>
      <c r="M15" t="s">
        <v>297</v>
      </c>
      <c r="N15" t="s">
        <v>298</v>
      </c>
      <c r="O15" t="s">
        <v>348</v>
      </c>
      <c r="P15" t="s">
        <v>346</v>
      </c>
      <c r="Q15" t="s">
        <v>350</v>
      </c>
    </row>
    <row r="16" spans="1:17" x14ac:dyDescent="0.25">
      <c r="A16" t="s">
        <v>342</v>
      </c>
      <c r="B16" s="80" t="s">
        <v>343</v>
      </c>
      <c r="C16" t="s">
        <v>38</v>
      </c>
      <c r="D16" t="s">
        <v>79</v>
      </c>
      <c r="E16">
        <v>800</v>
      </c>
      <c r="F16">
        <v>100</v>
      </c>
      <c r="G16">
        <v>256</v>
      </c>
      <c r="H16">
        <v>128</v>
      </c>
      <c r="I16">
        <v>2</v>
      </c>
      <c r="J16" t="s">
        <v>341</v>
      </c>
      <c r="K16">
        <v>0.23</v>
      </c>
      <c r="L16">
        <v>0.5</v>
      </c>
      <c r="M16" t="s">
        <v>344</v>
      </c>
      <c r="N16" t="s">
        <v>345</v>
      </c>
      <c r="O16" t="s">
        <v>298</v>
      </c>
      <c r="P16" t="s">
        <v>346</v>
      </c>
      <c r="Q16" t="s">
        <v>347</v>
      </c>
    </row>
    <row r="18" spans="1:13" x14ac:dyDescent="0.25">
      <c r="A18" t="s">
        <v>353</v>
      </c>
      <c r="B18" s="80" t="s">
        <v>352</v>
      </c>
      <c r="C18" t="s">
        <v>38</v>
      </c>
      <c r="D18" t="s">
        <v>71</v>
      </c>
      <c r="E18">
        <v>1024</v>
      </c>
      <c r="F18">
        <v>200</v>
      </c>
      <c r="G18">
        <v>512</v>
      </c>
      <c r="H18">
        <v>256</v>
      </c>
      <c r="I18" t="s">
        <v>340</v>
      </c>
      <c r="J18" t="s">
        <v>328</v>
      </c>
      <c r="K18">
        <v>0.25</v>
      </c>
      <c r="L18">
        <v>0.61</v>
      </c>
      <c r="M18" t="s">
        <v>376</v>
      </c>
    </row>
    <row r="19" spans="1:13" x14ac:dyDescent="0.25">
      <c r="A19" t="s">
        <v>364</v>
      </c>
      <c r="B19" s="80" t="s">
        <v>365</v>
      </c>
      <c r="C19" t="s">
        <v>38</v>
      </c>
      <c r="D19" t="s">
        <v>71</v>
      </c>
      <c r="E19">
        <v>1024</v>
      </c>
      <c r="F19">
        <v>200</v>
      </c>
      <c r="G19">
        <v>512</v>
      </c>
      <c r="H19">
        <v>256</v>
      </c>
      <c r="I19">
        <v>2</v>
      </c>
      <c r="J19" t="s">
        <v>341</v>
      </c>
      <c r="K19">
        <v>0.25</v>
      </c>
      <c r="L19">
        <v>0.61</v>
      </c>
      <c r="M19" t="s">
        <v>376</v>
      </c>
    </row>
    <row r="20" spans="1:13" x14ac:dyDescent="0.25">
      <c r="A20" t="s">
        <v>355</v>
      </c>
      <c r="B20" s="80" t="s">
        <v>354</v>
      </c>
      <c r="C20" t="s">
        <v>38</v>
      </c>
      <c r="D20" t="s">
        <v>351</v>
      </c>
      <c r="E20">
        <v>1024</v>
      </c>
      <c r="F20">
        <v>200</v>
      </c>
      <c r="G20">
        <v>512</v>
      </c>
      <c r="H20">
        <v>256</v>
      </c>
      <c r="I20" t="s">
        <v>340</v>
      </c>
      <c r="J20" t="s">
        <v>328</v>
      </c>
      <c r="K20">
        <v>0.15</v>
      </c>
      <c r="L20">
        <v>0.89</v>
      </c>
      <c r="M20" t="s">
        <v>376</v>
      </c>
    </row>
    <row r="21" spans="1:13" x14ac:dyDescent="0.25">
      <c r="A21" t="s">
        <v>366</v>
      </c>
      <c r="B21" s="80" t="s">
        <v>367</v>
      </c>
      <c r="C21" t="s">
        <v>38</v>
      </c>
      <c r="D21" t="s">
        <v>351</v>
      </c>
      <c r="E21">
        <v>1024</v>
      </c>
      <c r="F21">
        <v>200</v>
      </c>
      <c r="G21">
        <v>512</v>
      </c>
      <c r="H21">
        <v>256</v>
      </c>
      <c r="I21">
        <v>2</v>
      </c>
      <c r="J21" t="s">
        <v>341</v>
      </c>
      <c r="K21">
        <v>0.15</v>
      </c>
      <c r="L21">
        <v>0.89</v>
      </c>
      <c r="M21" t="s">
        <v>376</v>
      </c>
    </row>
    <row r="22" spans="1:13" x14ac:dyDescent="0.25">
      <c r="A22" t="s">
        <v>357</v>
      </c>
      <c r="B22" s="80" t="s">
        <v>356</v>
      </c>
      <c r="C22" t="s">
        <v>38</v>
      </c>
      <c r="D22" t="s">
        <v>80</v>
      </c>
      <c r="E22">
        <v>1024</v>
      </c>
      <c r="F22">
        <v>200</v>
      </c>
      <c r="G22">
        <v>512</v>
      </c>
      <c r="H22">
        <v>256</v>
      </c>
      <c r="I22" t="s">
        <v>340</v>
      </c>
      <c r="J22" t="s">
        <v>328</v>
      </c>
      <c r="K22">
        <v>0.43</v>
      </c>
      <c r="L22">
        <v>0.76</v>
      </c>
      <c r="M22" t="s">
        <v>376</v>
      </c>
    </row>
    <row r="23" spans="1:13" x14ac:dyDescent="0.25">
      <c r="A23" t="s">
        <v>368</v>
      </c>
      <c r="B23" s="80" t="s">
        <v>369</v>
      </c>
      <c r="C23" t="s">
        <v>38</v>
      </c>
      <c r="D23" t="s">
        <v>80</v>
      </c>
      <c r="E23">
        <v>1024</v>
      </c>
      <c r="F23">
        <v>200</v>
      </c>
      <c r="G23">
        <v>512</v>
      </c>
      <c r="H23">
        <v>256</v>
      </c>
      <c r="I23">
        <v>2</v>
      </c>
      <c r="J23" t="s">
        <v>341</v>
      </c>
      <c r="K23">
        <v>0.43</v>
      </c>
      <c r="L23">
        <v>0.76</v>
      </c>
      <c r="M23" t="s">
        <v>376</v>
      </c>
    </row>
    <row r="24" spans="1:13" x14ac:dyDescent="0.25">
      <c r="A24" t="s">
        <v>359</v>
      </c>
      <c r="B24" s="80" t="s">
        <v>358</v>
      </c>
      <c r="C24" t="s">
        <v>38</v>
      </c>
      <c r="D24" t="s">
        <v>78</v>
      </c>
      <c r="E24">
        <v>1024</v>
      </c>
      <c r="F24">
        <v>200</v>
      </c>
      <c r="G24">
        <v>512</v>
      </c>
      <c r="H24">
        <v>256</v>
      </c>
      <c r="I24" t="s">
        <v>340</v>
      </c>
      <c r="J24" t="s">
        <v>328</v>
      </c>
      <c r="K24">
        <v>0.4</v>
      </c>
      <c r="L24">
        <v>0.66</v>
      </c>
      <c r="M24" t="s">
        <v>376</v>
      </c>
    </row>
    <row r="25" spans="1:13" x14ac:dyDescent="0.25">
      <c r="A25" t="s">
        <v>370</v>
      </c>
      <c r="B25" s="80" t="s">
        <v>371</v>
      </c>
      <c r="C25" t="s">
        <v>38</v>
      </c>
      <c r="D25" t="s">
        <v>78</v>
      </c>
      <c r="E25">
        <v>1024</v>
      </c>
      <c r="F25">
        <v>200</v>
      </c>
      <c r="G25">
        <v>512</v>
      </c>
      <c r="H25">
        <v>256</v>
      </c>
      <c r="I25">
        <v>2</v>
      </c>
      <c r="J25" t="s">
        <v>341</v>
      </c>
      <c r="K25">
        <v>0.42</v>
      </c>
      <c r="L25">
        <v>0.65</v>
      </c>
      <c r="M25" t="s">
        <v>376</v>
      </c>
    </row>
    <row r="26" spans="1:13" x14ac:dyDescent="0.25">
      <c r="B26" s="80"/>
      <c r="M26" t="s">
        <v>376</v>
      </c>
    </row>
    <row r="27" spans="1:13" x14ac:dyDescent="0.25">
      <c r="A27" t="s">
        <v>361</v>
      </c>
      <c r="B27" s="80" t="s">
        <v>360</v>
      </c>
      <c r="C27" t="s">
        <v>39</v>
      </c>
      <c r="D27" t="s">
        <v>71</v>
      </c>
      <c r="E27">
        <v>1024</v>
      </c>
      <c r="F27">
        <v>200</v>
      </c>
      <c r="G27">
        <v>512</v>
      </c>
      <c r="H27">
        <v>256</v>
      </c>
      <c r="I27" t="s">
        <v>340</v>
      </c>
      <c r="J27" t="s">
        <v>328</v>
      </c>
      <c r="K27">
        <v>0.48</v>
      </c>
      <c r="L27">
        <v>0.93</v>
      </c>
      <c r="M27" t="s">
        <v>376</v>
      </c>
    </row>
    <row r="28" spans="1:13" x14ac:dyDescent="0.25">
      <c r="A28" t="s">
        <v>372</v>
      </c>
      <c r="B28" s="80" t="s">
        <v>373</v>
      </c>
      <c r="C28" t="s">
        <v>39</v>
      </c>
      <c r="D28" t="s">
        <v>71</v>
      </c>
      <c r="E28">
        <v>1024</v>
      </c>
      <c r="F28">
        <v>200</v>
      </c>
      <c r="G28">
        <v>512</v>
      </c>
      <c r="H28">
        <v>256</v>
      </c>
      <c r="I28">
        <v>2</v>
      </c>
      <c r="J28" t="s">
        <v>341</v>
      </c>
      <c r="K28">
        <v>0.48</v>
      </c>
      <c r="L28">
        <v>0.93</v>
      </c>
      <c r="M28" t="s">
        <v>376</v>
      </c>
    </row>
    <row r="29" spans="1:13" x14ac:dyDescent="0.25">
      <c r="A29" t="s">
        <v>362</v>
      </c>
      <c r="B29" s="80" t="s">
        <v>363</v>
      </c>
      <c r="C29" t="s">
        <v>38</v>
      </c>
      <c r="D29" t="s">
        <v>70</v>
      </c>
      <c r="E29">
        <v>1024</v>
      </c>
      <c r="F29">
        <v>200</v>
      </c>
      <c r="G29">
        <v>512</v>
      </c>
      <c r="H29">
        <v>256</v>
      </c>
      <c r="I29" t="s">
        <v>340</v>
      </c>
      <c r="J29" t="s">
        <v>328</v>
      </c>
      <c r="K29">
        <v>0.48</v>
      </c>
      <c r="L29">
        <v>0.91</v>
      </c>
      <c r="M29" t="s">
        <v>376</v>
      </c>
    </row>
    <row r="30" spans="1:13" x14ac:dyDescent="0.25">
      <c r="A30" t="s">
        <v>374</v>
      </c>
      <c r="B30" s="80" t="s">
        <v>375</v>
      </c>
      <c r="C30" t="s">
        <v>38</v>
      </c>
      <c r="D30" t="s">
        <v>70</v>
      </c>
      <c r="E30">
        <v>1024</v>
      </c>
      <c r="F30">
        <v>200</v>
      </c>
      <c r="G30">
        <v>512</v>
      </c>
      <c r="H30">
        <v>256</v>
      </c>
      <c r="I30">
        <v>2</v>
      </c>
      <c r="J30" t="s">
        <v>341</v>
      </c>
      <c r="K30">
        <v>0.48</v>
      </c>
      <c r="L30">
        <v>0.91</v>
      </c>
      <c r="M30" t="s">
        <v>376</v>
      </c>
    </row>
  </sheetData>
  <autoFilter ref="A4:Q30" xr:uid="{0E1EB60B-2B6B-47A6-BB12-E5FDEA7BE6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6EE1-7CAF-49A9-B1BA-545C7C32D36C}">
  <dimension ref="A3:Q24"/>
  <sheetViews>
    <sheetView topLeftCell="B1" workbookViewId="0">
      <selection activeCell="P23" sqref="P23"/>
    </sheetView>
  </sheetViews>
  <sheetFormatPr defaultRowHeight="15" x14ac:dyDescent="0.25"/>
  <cols>
    <col min="1" max="1" width="46.85546875" customWidth="1"/>
    <col min="2" max="2" width="9.140625" style="1"/>
    <col min="8" max="8" width="14.28515625" customWidth="1"/>
    <col min="9" max="9" width="11.140625" customWidth="1"/>
  </cols>
  <sheetData>
    <row r="3" spans="1:17" x14ac:dyDescent="0.25">
      <c r="D3" t="s">
        <v>32</v>
      </c>
    </row>
    <row r="5" spans="1:17" x14ac:dyDescent="0.25">
      <c r="A5" t="s">
        <v>231</v>
      </c>
      <c r="B5" s="1" t="s">
        <v>97</v>
      </c>
      <c r="C5" t="s">
        <v>69</v>
      </c>
      <c r="D5" t="s">
        <v>33</v>
      </c>
      <c r="E5" t="s">
        <v>36</v>
      </c>
      <c r="F5" t="s">
        <v>37</v>
      </c>
      <c r="G5" t="s">
        <v>30</v>
      </c>
      <c r="H5" t="s">
        <v>31</v>
      </c>
      <c r="I5" t="s">
        <v>35</v>
      </c>
      <c r="J5" t="s">
        <v>247</v>
      </c>
      <c r="K5" t="s">
        <v>248</v>
      </c>
      <c r="L5" t="s">
        <v>249</v>
      </c>
      <c r="M5" t="s">
        <v>250</v>
      </c>
      <c r="N5" t="s">
        <v>260</v>
      </c>
      <c r="O5" t="s">
        <v>261</v>
      </c>
      <c r="P5" t="s">
        <v>255</v>
      </c>
      <c r="Q5" t="s">
        <v>256</v>
      </c>
    </row>
    <row r="6" spans="1:17" x14ac:dyDescent="0.25">
      <c r="C6">
        <v>5</v>
      </c>
      <c r="D6" t="s">
        <v>34</v>
      </c>
      <c r="E6">
        <v>512</v>
      </c>
      <c r="F6">
        <v>0.01</v>
      </c>
      <c r="G6">
        <v>10</v>
      </c>
      <c r="H6" t="s">
        <v>17</v>
      </c>
      <c r="I6" t="s">
        <v>38</v>
      </c>
      <c r="J6">
        <v>0.45054945054945</v>
      </c>
      <c r="K6">
        <v>0.5</v>
      </c>
    </row>
    <row r="7" spans="1:17" x14ac:dyDescent="0.25">
      <c r="C7">
        <v>5</v>
      </c>
      <c r="D7" t="s">
        <v>34</v>
      </c>
      <c r="E7">
        <v>512</v>
      </c>
      <c r="F7">
        <v>0.01</v>
      </c>
      <c r="G7">
        <v>10</v>
      </c>
      <c r="H7" t="s">
        <v>14</v>
      </c>
      <c r="I7" t="s">
        <v>39</v>
      </c>
      <c r="J7">
        <v>9.0909090909090898E-2</v>
      </c>
      <c r="K7">
        <v>0.1</v>
      </c>
    </row>
    <row r="8" spans="1:17" x14ac:dyDescent="0.25">
      <c r="C8">
        <v>5</v>
      </c>
      <c r="D8" t="s">
        <v>34</v>
      </c>
      <c r="E8">
        <v>512</v>
      </c>
      <c r="F8">
        <v>0.01</v>
      </c>
      <c r="G8">
        <v>10</v>
      </c>
      <c r="H8" t="s">
        <v>16</v>
      </c>
      <c r="I8" t="s">
        <v>39</v>
      </c>
      <c r="J8">
        <v>0.47368421052631499</v>
      </c>
      <c r="K8">
        <v>0.9</v>
      </c>
    </row>
    <row r="9" spans="1:17" x14ac:dyDescent="0.25">
      <c r="C9">
        <v>5</v>
      </c>
      <c r="D9" t="s">
        <v>34</v>
      </c>
      <c r="E9">
        <v>512</v>
      </c>
      <c r="F9">
        <v>0.1</v>
      </c>
      <c r="G9">
        <v>20</v>
      </c>
      <c r="H9" t="s">
        <v>17</v>
      </c>
      <c r="I9" t="s">
        <v>38</v>
      </c>
      <c r="J9">
        <v>0.39679999999999999</v>
      </c>
      <c r="K9">
        <v>0.65782493368700201</v>
      </c>
    </row>
    <row r="10" spans="1:17" x14ac:dyDescent="0.25">
      <c r="C10">
        <v>5</v>
      </c>
      <c r="D10" t="s">
        <v>34</v>
      </c>
      <c r="E10">
        <v>512</v>
      </c>
      <c r="F10">
        <v>0.1</v>
      </c>
      <c r="G10">
        <v>20</v>
      </c>
      <c r="H10" t="s">
        <v>14</v>
      </c>
      <c r="I10" t="s">
        <v>39</v>
      </c>
      <c r="J10">
        <v>0.47607361963190098</v>
      </c>
      <c r="K10">
        <v>0.90866510538641598</v>
      </c>
    </row>
    <row r="11" spans="1:17" x14ac:dyDescent="0.25">
      <c r="C11">
        <v>5</v>
      </c>
      <c r="D11" t="s">
        <v>34</v>
      </c>
      <c r="E11">
        <v>512</v>
      </c>
      <c r="F11">
        <v>0.1</v>
      </c>
      <c r="G11">
        <v>20</v>
      </c>
      <c r="H11" t="s">
        <v>16</v>
      </c>
      <c r="I11" t="s">
        <v>39</v>
      </c>
      <c r="J11">
        <v>0.48429951690821199</v>
      </c>
      <c r="K11">
        <v>0.93911007025761095</v>
      </c>
    </row>
    <row r="12" spans="1:17" x14ac:dyDescent="0.25">
      <c r="C12">
        <v>6</v>
      </c>
      <c r="D12" t="s">
        <v>34</v>
      </c>
      <c r="E12">
        <v>512</v>
      </c>
      <c r="F12">
        <v>0.1</v>
      </c>
      <c r="G12">
        <v>20</v>
      </c>
      <c r="H12" t="s">
        <v>70</v>
      </c>
      <c r="I12" t="s">
        <v>39</v>
      </c>
      <c r="J12">
        <v>0.48304999999999998</v>
      </c>
      <c r="K12">
        <v>0.93442621999999997</v>
      </c>
    </row>
    <row r="13" spans="1:17" x14ac:dyDescent="0.25">
      <c r="C13">
        <v>6</v>
      </c>
      <c r="D13" t="s">
        <v>34</v>
      </c>
      <c r="E13">
        <v>512</v>
      </c>
      <c r="F13">
        <v>0.1</v>
      </c>
      <c r="G13">
        <v>20</v>
      </c>
      <c r="H13" t="s">
        <v>71</v>
      </c>
      <c r="I13" t="s">
        <v>39</v>
      </c>
      <c r="J13">
        <v>0.48605999999999999</v>
      </c>
      <c r="K13">
        <v>0.94569999999999999</v>
      </c>
    </row>
    <row r="14" spans="1:17" x14ac:dyDescent="0.25">
      <c r="A14" t="s">
        <v>232</v>
      </c>
      <c r="B14" s="1" t="s">
        <v>271</v>
      </c>
      <c r="C14">
        <v>6</v>
      </c>
      <c r="D14" t="s">
        <v>34</v>
      </c>
      <c r="E14">
        <v>512</v>
      </c>
      <c r="F14">
        <v>0.1</v>
      </c>
      <c r="G14">
        <v>5</v>
      </c>
      <c r="H14" t="s">
        <v>13</v>
      </c>
      <c r="I14" t="s">
        <v>38</v>
      </c>
      <c r="J14">
        <v>0.223</v>
      </c>
      <c r="K14">
        <v>0.504</v>
      </c>
      <c r="L14" t="s">
        <v>272</v>
      </c>
      <c r="M14" t="s">
        <v>273</v>
      </c>
      <c r="N14" t="s">
        <v>274</v>
      </c>
      <c r="O14" t="s">
        <v>275</v>
      </c>
      <c r="P14" t="s">
        <v>270</v>
      </c>
      <c r="Q14" t="s">
        <v>270</v>
      </c>
    </row>
    <row r="15" spans="1:17" x14ac:dyDescent="0.25">
      <c r="A15" t="s">
        <v>233</v>
      </c>
      <c r="B15" s="1" t="s">
        <v>276</v>
      </c>
      <c r="C15">
        <v>6</v>
      </c>
      <c r="D15" t="s">
        <v>34</v>
      </c>
      <c r="E15">
        <v>512</v>
      </c>
      <c r="F15">
        <v>0.1</v>
      </c>
      <c r="G15">
        <v>5</v>
      </c>
      <c r="H15" t="s">
        <v>16</v>
      </c>
      <c r="I15" t="s">
        <v>38</v>
      </c>
      <c r="J15">
        <v>0.252</v>
      </c>
      <c r="K15">
        <v>0.61</v>
      </c>
      <c r="L15" t="s">
        <v>301</v>
      </c>
      <c r="M15" t="s">
        <v>302</v>
      </c>
      <c r="N15" t="s">
        <v>303</v>
      </c>
      <c r="O15" t="s">
        <v>304</v>
      </c>
      <c r="P15" t="s">
        <v>305</v>
      </c>
      <c r="Q15" t="s">
        <v>306</v>
      </c>
    </row>
    <row r="16" spans="1:17" x14ac:dyDescent="0.25">
      <c r="A16" t="s">
        <v>234</v>
      </c>
      <c r="B16" s="1" t="s">
        <v>277</v>
      </c>
      <c r="C16">
        <v>6</v>
      </c>
      <c r="D16" t="s">
        <v>34</v>
      </c>
      <c r="E16">
        <v>512</v>
      </c>
      <c r="F16">
        <v>0.1</v>
      </c>
      <c r="G16">
        <v>5</v>
      </c>
      <c r="H16" t="s">
        <v>14</v>
      </c>
      <c r="I16" t="s">
        <v>38</v>
      </c>
      <c r="J16">
        <v>0.47699999999999998</v>
      </c>
      <c r="K16">
        <v>0.91200000000000003</v>
      </c>
      <c r="L16" t="s">
        <v>307</v>
      </c>
      <c r="M16" t="s">
        <v>308</v>
      </c>
      <c r="N16" t="s">
        <v>309</v>
      </c>
      <c r="O16" t="s">
        <v>310</v>
      </c>
      <c r="P16" t="s">
        <v>312</v>
      </c>
      <c r="Q16" t="s">
        <v>311</v>
      </c>
    </row>
    <row r="17" spans="1:17" x14ac:dyDescent="0.25">
      <c r="A17" t="s">
        <v>235</v>
      </c>
      <c r="B17" s="1" t="s">
        <v>278</v>
      </c>
      <c r="C17">
        <v>6</v>
      </c>
      <c r="D17" t="s">
        <v>34</v>
      </c>
      <c r="E17">
        <v>512</v>
      </c>
      <c r="F17">
        <v>0.1</v>
      </c>
      <c r="G17">
        <v>5</v>
      </c>
      <c r="H17" t="s">
        <v>15</v>
      </c>
      <c r="I17" t="s">
        <v>38</v>
      </c>
      <c r="J17">
        <v>0.43099999999999999</v>
      </c>
      <c r="K17">
        <v>0.75900000000000001</v>
      </c>
      <c r="L17" t="s">
        <v>313</v>
      </c>
      <c r="M17" t="s">
        <v>314</v>
      </c>
      <c r="N17" t="s">
        <v>315</v>
      </c>
      <c r="O17" t="s">
        <v>316</v>
      </c>
      <c r="P17" t="s">
        <v>318</v>
      </c>
      <c r="Q17" t="s">
        <v>317</v>
      </c>
    </row>
    <row r="18" spans="1:17" x14ac:dyDescent="0.25">
      <c r="A18" t="s">
        <v>236</v>
      </c>
      <c r="B18" s="1" t="s">
        <v>279</v>
      </c>
      <c r="C18">
        <v>6</v>
      </c>
      <c r="D18" t="s">
        <v>34</v>
      </c>
      <c r="E18">
        <v>512</v>
      </c>
      <c r="F18">
        <v>0.1</v>
      </c>
      <c r="G18">
        <v>5</v>
      </c>
      <c r="H18" t="s">
        <v>17</v>
      </c>
      <c r="I18" t="s">
        <v>38</v>
      </c>
      <c r="J18">
        <v>0.39600000000000002</v>
      </c>
      <c r="K18">
        <v>0.65800000000000003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324</v>
      </c>
    </row>
    <row r="19" spans="1:17" x14ac:dyDescent="0.25">
      <c r="A19" t="s">
        <v>237</v>
      </c>
      <c r="B19" s="1" t="s">
        <v>244</v>
      </c>
      <c r="C19">
        <v>6</v>
      </c>
      <c r="D19" t="s">
        <v>34</v>
      </c>
      <c r="E19">
        <v>512</v>
      </c>
      <c r="F19">
        <v>0.1</v>
      </c>
      <c r="G19">
        <v>5</v>
      </c>
      <c r="H19" t="s">
        <v>16</v>
      </c>
      <c r="I19" t="s">
        <v>39</v>
      </c>
      <c r="J19">
        <v>0.48199999999999998</v>
      </c>
      <c r="K19">
        <v>0.93200000000000005</v>
      </c>
      <c r="L19" t="s">
        <v>266</v>
      </c>
      <c r="M19" t="s">
        <v>267</v>
      </c>
      <c r="N19" t="s">
        <v>268</v>
      </c>
      <c r="O19" t="s">
        <v>269</v>
      </c>
      <c r="P19" t="s">
        <v>270</v>
      </c>
      <c r="Q19" t="s">
        <v>265</v>
      </c>
    </row>
    <row r="20" spans="1:17" x14ac:dyDescent="0.25">
      <c r="A20" t="s">
        <v>238</v>
      </c>
      <c r="B20" s="1" t="s">
        <v>245</v>
      </c>
      <c r="C20">
        <v>6</v>
      </c>
      <c r="D20" t="s">
        <v>34</v>
      </c>
      <c r="E20">
        <v>512</v>
      </c>
      <c r="F20">
        <v>0.1</v>
      </c>
      <c r="G20">
        <v>5</v>
      </c>
      <c r="H20" t="s">
        <v>14</v>
      </c>
      <c r="I20" t="s">
        <v>39</v>
      </c>
      <c r="J20">
        <v>0.47499999999999998</v>
      </c>
      <c r="K20">
        <v>0.90600000000000003</v>
      </c>
      <c r="L20" t="s">
        <v>259</v>
      </c>
      <c r="M20" t="s">
        <v>262</v>
      </c>
      <c r="N20" t="s">
        <v>263</v>
      </c>
      <c r="O20" t="s">
        <v>264</v>
      </c>
      <c r="P20" t="s">
        <v>265</v>
      </c>
      <c r="Q20" t="s">
        <v>265</v>
      </c>
    </row>
    <row r="21" spans="1:17" x14ac:dyDescent="0.25">
      <c r="A21" t="s">
        <v>239</v>
      </c>
      <c r="B21" s="1" t="s">
        <v>246</v>
      </c>
      <c r="C21">
        <v>6</v>
      </c>
      <c r="D21" t="s">
        <v>34</v>
      </c>
      <c r="E21">
        <v>512</v>
      </c>
      <c r="F21">
        <v>0.1</v>
      </c>
      <c r="G21">
        <v>5</v>
      </c>
      <c r="H21" t="s">
        <v>240</v>
      </c>
      <c r="I21" t="s">
        <v>241</v>
      </c>
      <c r="J21">
        <v>0.45600000000000002</v>
      </c>
      <c r="K21">
        <v>0.46400000000000002</v>
      </c>
      <c r="L21" t="s">
        <v>251</v>
      </c>
      <c r="M21" t="s">
        <v>252</v>
      </c>
      <c r="N21" t="s">
        <v>253</v>
      </c>
      <c r="O21" t="s">
        <v>254</v>
      </c>
      <c r="P21" t="s">
        <v>257</v>
      </c>
      <c r="Q21" t="s">
        <v>258</v>
      </c>
    </row>
    <row r="23" spans="1:17" x14ac:dyDescent="0.25">
      <c r="A23" t="s">
        <v>237</v>
      </c>
      <c r="B23" s="1" t="s">
        <v>325</v>
      </c>
      <c r="C23">
        <v>6</v>
      </c>
      <c r="D23" t="s">
        <v>34</v>
      </c>
      <c r="E23">
        <v>512</v>
      </c>
      <c r="F23">
        <v>0.1</v>
      </c>
      <c r="G23">
        <v>5</v>
      </c>
      <c r="H23" t="s">
        <v>16</v>
      </c>
      <c r="I23" t="s">
        <v>39</v>
      </c>
      <c r="J23">
        <v>0.48199999999999998</v>
      </c>
      <c r="K23">
        <v>0.93200000000000005</v>
      </c>
      <c r="L23" t="s">
        <v>329</v>
      </c>
      <c r="M23" t="s">
        <v>330</v>
      </c>
      <c r="N23" t="s">
        <v>331</v>
      </c>
      <c r="O23" t="s">
        <v>332</v>
      </c>
      <c r="P23" t="s">
        <v>683</v>
      </c>
      <c r="Q23" t="s">
        <v>333</v>
      </c>
    </row>
    <row r="24" spans="1:17" x14ac:dyDescent="0.25">
      <c r="A24" t="s">
        <v>238</v>
      </c>
      <c r="B24" s="1" t="s">
        <v>326</v>
      </c>
      <c r="C24">
        <v>6</v>
      </c>
      <c r="D24" t="s">
        <v>34</v>
      </c>
      <c r="E24">
        <v>512</v>
      </c>
      <c r="F24">
        <v>0.1</v>
      </c>
      <c r="G24">
        <v>5</v>
      </c>
      <c r="H24" t="s">
        <v>14</v>
      </c>
      <c r="I24" t="s">
        <v>39</v>
      </c>
      <c r="J24">
        <v>0.47499999999999998</v>
      </c>
      <c r="K24">
        <v>0.90600000000000003</v>
      </c>
      <c r="L24" t="s">
        <v>259</v>
      </c>
      <c r="M24" t="s">
        <v>262</v>
      </c>
      <c r="N24" t="s">
        <v>334</v>
      </c>
      <c r="O24" t="s">
        <v>264</v>
      </c>
      <c r="P24" t="s">
        <v>335</v>
      </c>
      <c r="Q24" t="s">
        <v>336</v>
      </c>
    </row>
  </sheetData>
  <autoFilter ref="D5:K11" xr:uid="{A58E79FB-B7E3-4BBD-A0B0-933FD4ED5FDD}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C016-C277-4871-8E62-8014E1C22F6D}">
  <dimension ref="B4:N35"/>
  <sheetViews>
    <sheetView workbookViewId="0">
      <selection activeCell="K36" sqref="K36"/>
    </sheetView>
  </sheetViews>
  <sheetFormatPr defaultRowHeight="15" x14ac:dyDescent="0.25"/>
  <cols>
    <col min="12" max="12" width="20.85546875" customWidth="1"/>
  </cols>
  <sheetData>
    <row r="4" spans="2:14" x14ac:dyDescent="0.25">
      <c r="B4" t="s">
        <v>57</v>
      </c>
      <c r="C4" t="s">
        <v>5</v>
      </c>
      <c r="D4" t="s">
        <v>58</v>
      </c>
      <c r="E4" t="s">
        <v>59</v>
      </c>
      <c r="F4" t="s">
        <v>1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31</v>
      </c>
      <c r="M4" t="s">
        <v>19</v>
      </c>
      <c r="N4" t="s">
        <v>18</v>
      </c>
    </row>
    <row r="5" spans="2:14" x14ac:dyDescent="0.25">
      <c r="B5">
        <v>512</v>
      </c>
      <c r="C5">
        <v>512</v>
      </c>
      <c r="D5">
        <v>200</v>
      </c>
      <c r="E5" s="1" t="s">
        <v>68</v>
      </c>
      <c r="F5">
        <v>0.1</v>
      </c>
      <c r="G5">
        <v>50</v>
      </c>
      <c r="H5" t="s">
        <v>65</v>
      </c>
      <c r="I5" t="s">
        <v>66</v>
      </c>
      <c r="J5" t="s">
        <v>67</v>
      </c>
      <c r="K5">
        <v>1E-3</v>
      </c>
      <c r="L5" t="s">
        <v>17</v>
      </c>
      <c r="M5">
        <v>0.47884159999999998</v>
      </c>
      <c r="N5">
        <v>0.63586955999999994</v>
      </c>
    </row>
    <row r="6" spans="2:14" x14ac:dyDescent="0.25">
      <c r="B6">
        <v>512</v>
      </c>
      <c r="C6">
        <v>512</v>
      </c>
      <c r="D6">
        <v>200</v>
      </c>
      <c r="E6">
        <v>23561</v>
      </c>
      <c r="F6">
        <v>0.1</v>
      </c>
      <c r="G6">
        <v>50</v>
      </c>
      <c r="H6" t="s">
        <v>65</v>
      </c>
      <c r="I6" t="s">
        <v>66</v>
      </c>
      <c r="J6" t="s">
        <v>67</v>
      </c>
      <c r="K6">
        <v>0.1</v>
      </c>
      <c r="L6" t="s">
        <v>14</v>
      </c>
      <c r="M6">
        <v>0.47699999999999998</v>
      </c>
      <c r="N6">
        <v>0.91300000000000003</v>
      </c>
    </row>
    <row r="7" spans="2:14" x14ac:dyDescent="0.25">
      <c r="B7">
        <v>512</v>
      </c>
      <c r="C7">
        <v>512</v>
      </c>
      <c r="D7">
        <v>200</v>
      </c>
      <c r="E7">
        <v>346</v>
      </c>
      <c r="F7">
        <v>0.1</v>
      </c>
      <c r="G7">
        <v>50</v>
      </c>
      <c r="H7" t="s">
        <v>65</v>
      </c>
      <c r="I7" t="s">
        <v>66</v>
      </c>
      <c r="J7" t="s">
        <v>67</v>
      </c>
      <c r="K7">
        <v>0.01</v>
      </c>
      <c r="L7" t="s">
        <v>14</v>
      </c>
      <c r="M7">
        <v>0.47699999999999998</v>
      </c>
      <c r="N7">
        <v>0.91300000000000003</v>
      </c>
    </row>
    <row r="8" spans="2:14" x14ac:dyDescent="0.25">
      <c r="B8">
        <v>512</v>
      </c>
      <c r="C8">
        <v>512</v>
      </c>
      <c r="D8">
        <v>200</v>
      </c>
      <c r="E8">
        <v>614</v>
      </c>
      <c r="F8">
        <v>0.1</v>
      </c>
      <c r="G8">
        <v>50</v>
      </c>
      <c r="H8" t="s">
        <v>65</v>
      </c>
      <c r="I8" t="s">
        <v>66</v>
      </c>
      <c r="J8" t="s">
        <v>67</v>
      </c>
      <c r="K8">
        <v>0.5</v>
      </c>
      <c r="L8" t="s">
        <v>14</v>
      </c>
      <c r="M8">
        <v>0.47699999999999998</v>
      </c>
      <c r="N8">
        <v>0.91300000000000003</v>
      </c>
    </row>
    <row r="9" spans="2:14" x14ac:dyDescent="0.25">
      <c r="B9">
        <v>512</v>
      </c>
      <c r="C9">
        <v>512</v>
      </c>
      <c r="D9">
        <v>200</v>
      </c>
      <c r="E9" s="1" t="s">
        <v>68</v>
      </c>
      <c r="F9">
        <v>0.1</v>
      </c>
      <c r="G9">
        <v>50</v>
      </c>
      <c r="H9" t="s">
        <v>65</v>
      </c>
      <c r="I9" t="s">
        <v>66</v>
      </c>
      <c r="J9" t="s">
        <v>67</v>
      </c>
      <c r="K9">
        <v>1E-3</v>
      </c>
      <c r="L9" t="s">
        <v>14</v>
      </c>
      <c r="M9">
        <v>0.47652</v>
      </c>
      <c r="N9">
        <v>0.91032000000000002</v>
      </c>
    </row>
    <row r="10" spans="2:14" x14ac:dyDescent="0.25">
      <c r="B10">
        <v>512</v>
      </c>
      <c r="C10">
        <v>512</v>
      </c>
      <c r="D10">
        <v>200</v>
      </c>
      <c r="E10" s="1" t="s">
        <v>68</v>
      </c>
      <c r="F10">
        <v>0.1</v>
      </c>
      <c r="G10">
        <v>50</v>
      </c>
      <c r="H10" t="s">
        <v>65</v>
      </c>
      <c r="I10" t="s">
        <v>66</v>
      </c>
      <c r="J10" t="s">
        <v>67</v>
      </c>
      <c r="K10">
        <v>1E-3</v>
      </c>
      <c r="L10" t="s">
        <v>15</v>
      </c>
      <c r="M10" s="56">
        <v>0.47159705000000002</v>
      </c>
      <c r="N10">
        <v>0.7581521</v>
      </c>
    </row>
    <row r="11" spans="2:14" x14ac:dyDescent="0.25">
      <c r="B11">
        <v>512</v>
      </c>
      <c r="C11">
        <v>512</v>
      </c>
      <c r="D11">
        <v>200</v>
      </c>
      <c r="E11">
        <v>614</v>
      </c>
      <c r="F11">
        <v>0.1</v>
      </c>
      <c r="G11">
        <v>50</v>
      </c>
      <c r="H11" t="s">
        <v>65</v>
      </c>
      <c r="I11" t="s">
        <v>66</v>
      </c>
      <c r="J11" t="s">
        <v>67</v>
      </c>
      <c r="K11">
        <v>0.5</v>
      </c>
      <c r="L11" t="s">
        <v>17</v>
      </c>
      <c r="M11">
        <v>0.4632</v>
      </c>
      <c r="N11">
        <v>0.66032599999999997</v>
      </c>
    </row>
    <row r="12" spans="2:14" x14ac:dyDescent="0.25">
      <c r="B12">
        <v>512</v>
      </c>
      <c r="C12">
        <v>512</v>
      </c>
      <c r="D12">
        <v>200</v>
      </c>
      <c r="E12">
        <v>346</v>
      </c>
      <c r="F12">
        <v>0.1</v>
      </c>
      <c r="G12">
        <v>50</v>
      </c>
      <c r="H12" t="s">
        <v>65</v>
      </c>
      <c r="I12" t="s">
        <v>66</v>
      </c>
      <c r="J12" t="s">
        <v>67</v>
      </c>
      <c r="K12">
        <v>0.01</v>
      </c>
      <c r="L12" t="s">
        <v>17</v>
      </c>
      <c r="M12">
        <v>0.4617134</v>
      </c>
      <c r="N12">
        <v>0.65760799999999997</v>
      </c>
    </row>
    <row r="13" spans="2:14" x14ac:dyDescent="0.25">
      <c r="B13">
        <v>512</v>
      </c>
      <c r="C13">
        <v>512</v>
      </c>
      <c r="D13">
        <v>200</v>
      </c>
      <c r="E13">
        <v>23561</v>
      </c>
      <c r="F13">
        <v>0.1</v>
      </c>
      <c r="G13">
        <v>50</v>
      </c>
      <c r="H13" t="s">
        <v>65</v>
      </c>
      <c r="I13" t="s">
        <v>66</v>
      </c>
      <c r="J13" t="s">
        <v>67</v>
      </c>
      <c r="K13">
        <v>0.1</v>
      </c>
      <c r="L13" t="s">
        <v>17</v>
      </c>
      <c r="M13">
        <v>0.4602</v>
      </c>
      <c r="N13">
        <v>0.65488999999999997</v>
      </c>
    </row>
    <row r="14" spans="2:14" x14ac:dyDescent="0.25">
      <c r="B14">
        <v>512</v>
      </c>
      <c r="C14">
        <v>512</v>
      </c>
      <c r="D14">
        <v>200</v>
      </c>
      <c r="E14">
        <v>23561</v>
      </c>
      <c r="F14">
        <v>0.1</v>
      </c>
      <c r="G14">
        <v>50</v>
      </c>
      <c r="H14" t="s">
        <v>65</v>
      </c>
      <c r="I14" t="s">
        <v>66</v>
      </c>
      <c r="J14" t="s">
        <v>67</v>
      </c>
      <c r="K14">
        <v>0.1</v>
      </c>
      <c r="L14" t="s">
        <v>15</v>
      </c>
      <c r="M14" s="56">
        <v>0.441996</v>
      </c>
      <c r="N14">
        <v>0.75800000000000001</v>
      </c>
    </row>
    <row r="15" spans="2:14" x14ac:dyDescent="0.25">
      <c r="B15">
        <v>512</v>
      </c>
      <c r="C15">
        <v>512</v>
      </c>
      <c r="D15">
        <v>200</v>
      </c>
      <c r="E15">
        <v>346</v>
      </c>
      <c r="F15">
        <v>0.1</v>
      </c>
      <c r="G15">
        <v>50</v>
      </c>
      <c r="H15" t="s">
        <v>65</v>
      </c>
      <c r="I15" t="s">
        <v>66</v>
      </c>
      <c r="J15" t="s">
        <v>67</v>
      </c>
      <c r="K15">
        <v>0.01</v>
      </c>
      <c r="L15" t="s">
        <v>15</v>
      </c>
      <c r="M15" s="56">
        <v>0.441996</v>
      </c>
      <c r="N15">
        <v>0.75800000000000001</v>
      </c>
    </row>
    <row r="16" spans="2:14" x14ac:dyDescent="0.25">
      <c r="B16">
        <v>512</v>
      </c>
      <c r="C16">
        <v>512</v>
      </c>
      <c r="D16">
        <v>200</v>
      </c>
      <c r="E16">
        <v>614</v>
      </c>
      <c r="F16">
        <v>0.1</v>
      </c>
      <c r="G16">
        <v>50</v>
      </c>
      <c r="H16" t="s">
        <v>65</v>
      </c>
      <c r="I16" t="s">
        <v>66</v>
      </c>
      <c r="J16" t="s">
        <v>67</v>
      </c>
      <c r="K16">
        <v>0.5</v>
      </c>
      <c r="L16" t="s">
        <v>15</v>
      </c>
      <c r="M16" s="56">
        <v>0.43112</v>
      </c>
      <c r="N16">
        <v>0.7581521</v>
      </c>
    </row>
    <row r="17" spans="2:14" x14ac:dyDescent="0.25">
      <c r="B17">
        <v>512</v>
      </c>
      <c r="C17">
        <v>512</v>
      </c>
      <c r="D17">
        <v>200</v>
      </c>
      <c r="E17">
        <v>23561</v>
      </c>
      <c r="F17">
        <v>0.1</v>
      </c>
      <c r="G17">
        <v>50</v>
      </c>
      <c r="H17" t="s">
        <v>65</v>
      </c>
      <c r="I17" t="s">
        <v>66</v>
      </c>
      <c r="J17" t="s">
        <v>67</v>
      </c>
      <c r="K17">
        <v>0.1</v>
      </c>
      <c r="L17" t="s">
        <v>13</v>
      </c>
      <c r="M17">
        <v>0.35470000000000002</v>
      </c>
      <c r="N17">
        <v>0.497282608695652</v>
      </c>
    </row>
    <row r="18" spans="2:14" x14ac:dyDescent="0.25">
      <c r="B18">
        <v>512</v>
      </c>
      <c r="C18">
        <v>512</v>
      </c>
      <c r="D18">
        <v>200</v>
      </c>
      <c r="E18" s="1" t="s">
        <v>68</v>
      </c>
      <c r="F18">
        <v>0.1</v>
      </c>
      <c r="G18">
        <v>50</v>
      </c>
      <c r="H18" t="s">
        <v>65</v>
      </c>
      <c r="I18" t="s">
        <v>66</v>
      </c>
      <c r="J18" t="s">
        <v>67</v>
      </c>
      <c r="K18">
        <v>1E-3</v>
      </c>
      <c r="L18" t="s">
        <v>13</v>
      </c>
      <c r="M18">
        <v>0.351053</v>
      </c>
      <c r="N18">
        <v>0.47828999999999999</v>
      </c>
    </row>
    <row r="19" spans="2:14" x14ac:dyDescent="0.25">
      <c r="B19">
        <v>512</v>
      </c>
      <c r="C19">
        <v>512</v>
      </c>
      <c r="D19">
        <v>200</v>
      </c>
      <c r="E19">
        <v>614</v>
      </c>
      <c r="F19">
        <v>0.1</v>
      </c>
      <c r="G19">
        <v>50</v>
      </c>
      <c r="H19" t="s">
        <v>65</v>
      </c>
      <c r="I19" t="s">
        <v>66</v>
      </c>
      <c r="J19" t="s">
        <v>67</v>
      </c>
      <c r="K19">
        <v>0.5</v>
      </c>
      <c r="L19" t="s">
        <v>13</v>
      </c>
      <c r="M19">
        <v>0.325791</v>
      </c>
      <c r="N19">
        <v>0.46467389999999997</v>
      </c>
    </row>
    <row r="20" spans="2:14" x14ac:dyDescent="0.25">
      <c r="B20">
        <v>512</v>
      </c>
      <c r="C20">
        <v>512</v>
      </c>
      <c r="D20">
        <v>200</v>
      </c>
      <c r="E20">
        <v>346</v>
      </c>
      <c r="F20">
        <v>0.1</v>
      </c>
      <c r="G20">
        <v>50</v>
      </c>
      <c r="H20" t="s">
        <v>65</v>
      </c>
      <c r="I20" t="s">
        <v>66</v>
      </c>
      <c r="J20" t="s">
        <v>67</v>
      </c>
      <c r="K20">
        <v>0.01</v>
      </c>
      <c r="L20" t="s">
        <v>13</v>
      </c>
      <c r="M20">
        <v>0.28132800000000002</v>
      </c>
      <c r="N20">
        <v>0.467391</v>
      </c>
    </row>
    <row r="21" spans="2:14" x14ac:dyDescent="0.25">
      <c r="B21">
        <v>512</v>
      </c>
      <c r="C21">
        <v>512</v>
      </c>
      <c r="D21">
        <v>200</v>
      </c>
      <c r="E21">
        <v>614</v>
      </c>
      <c r="F21">
        <v>0.1</v>
      </c>
      <c r="G21">
        <v>50</v>
      </c>
      <c r="H21" t="s">
        <v>65</v>
      </c>
      <c r="I21" t="s">
        <v>66</v>
      </c>
      <c r="J21" t="s">
        <v>67</v>
      </c>
      <c r="K21">
        <v>0.5</v>
      </c>
      <c r="L21" t="s">
        <v>16</v>
      </c>
      <c r="M21">
        <v>0.2606</v>
      </c>
      <c r="N21">
        <v>0.61141000000000001</v>
      </c>
    </row>
    <row r="22" spans="2:14" x14ac:dyDescent="0.25">
      <c r="B22">
        <v>512</v>
      </c>
      <c r="C22">
        <v>512</v>
      </c>
      <c r="D22">
        <v>200</v>
      </c>
      <c r="E22" s="1" t="s">
        <v>68</v>
      </c>
      <c r="F22">
        <v>0.1</v>
      </c>
      <c r="G22">
        <v>50</v>
      </c>
      <c r="H22" t="s">
        <v>65</v>
      </c>
      <c r="I22" t="s">
        <v>66</v>
      </c>
      <c r="J22" t="s">
        <v>67</v>
      </c>
      <c r="K22">
        <v>1E-3</v>
      </c>
      <c r="L22" t="s">
        <v>16</v>
      </c>
      <c r="M22">
        <v>0.25822970000000001</v>
      </c>
      <c r="N22">
        <v>0.60326080000000004</v>
      </c>
    </row>
    <row r="23" spans="2:14" x14ac:dyDescent="0.25">
      <c r="B23">
        <v>512</v>
      </c>
      <c r="C23">
        <v>512</v>
      </c>
      <c r="D23">
        <v>200</v>
      </c>
      <c r="E23">
        <v>23561</v>
      </c>
      <c r="F23">
        <v>0.1</v>
      </c>
      <c r="G23">
        <v>50</v>
      </c>
      <c r="H23" t="s">
        <v>65</v>
      </c>
      <c r="I23" t="s">
        <v>66</v>
      </c>
      <c r="J23" t="s">
        <v>67</v>
      </c>
      <c r="K23">
        <v>0.1</v>
      </c>
      <c r="L23" t="s">
        <v>16</v>
      </c>
      <c r="M23">
        <v>0.25169999999999998</v>
      </c>
      <c r="N23">
        <v>0.60319999999999996</v>
      </c>
    </row>
    <row r="24" spans="2:14" x14ac:dyDescent="0.25">
      <c r="B24">
        <v>512</v>
      </c>
      <c r="C24">
        <v>512</v>
      </c>
      <c r="D24">
        <v>200</v>
      </c>
      <c r="E24">
        <v>346</v>
      </c>
      <c r="F24">
        <v>0.1</v>
      </c>
      <c r="G24">
        <v>50</v>
      </c>
      <c r="H24" t="s">
        <v>65</v>
      </c>
      <c r="I24" t="s">
        <v>66</v>
      </c>
      <c r="J24" t="s">
        <v>67</v>
      </c>
      <c r="K24">
        <v>0.01</v>
      </c>
      <c r="L24" t="s">
        <v>16</v>
      </c>
      <c r="M24">
        <v>0.25169999999999998</v>
      </c>
      <c r="N24">
        <v>0.60319999999999996</v>
      </c>
    </row>
    <row r="35" spans="11:11" x14ac:dyDescent="0.25">
      <c r="K35" t="s">
        <v>72</v>
      </c>
    </row>
  </sheetData>
  <autoFilter ref="B4:N24" xr:uid="{315B2EDD-218F-4A23-8AB0-AB8E5F204DB4}">
    <sortState xmlns:xlrd2="http://schemas.microsoft.com/office/spreadsheetml/2017/richdata2" ref="B5:N24">
      <sortCondition descending="1" ref="M4:M24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152D-3B5F-4521-8CD6-B065891FD82C}">
  <sheetPr filterMode="1"/>
  <dimension ref="B3:J26"/>
  <sheetViews>
    <sheetView workbookViewId="0">
      <selection activeCell="K33" sqref="K33"/>
    </sheetView>
  </sheetViews>
  <sheetFormatPr defaultRowHeight="15" x14ac:dyDescent="0.25"/>
  <cols>
    <col min="2" max="2" width="17.5703125" customWidth="1"/>
    <col min="3" max="3" width="15.42578125" style="1" customWidth="1"/>
    <col min="4" max="4" width="13" customWidth="1"/>
    <col min="5" max="5" width="10.7109375" customWidth="1"/>
    <col min="6" max="8" width="8.28515625" customWidth="1"/>
  </cols>
  <sheetData>
    <row r="3" spans="2:10" x14ac:dyDescent="0.25">
      <c r="C3" s="1" t="s">
        <v>29</v>
      </c>
    </row>
    <row r="5" spans="2:10" x14ac:dyDescent="0.25">
      <c r="B5" t="s">
        <v>31</v>
      </c>
      <c r="C5" s="1" t="s">
        <v>0</v>
      </c>
      <c r="D5" t="s">
        <v>1</v>
      </c>
      <c r="E5" t="s">
        <v>5</v>
      </c>
      <c r="F5" t="s">
        <v>30</v>
      </c>
      <c r="G5" t="s">
        <v>51</v>
      </c>
      <c r="H5" t="s">
        <v>53</v>
      </c>
      <c r="I5" t="s">
        <v>19</v>
      </c>
      <c r="J5" t="s">
        <v>18</v>
      </c>
    </row>
    <row r="6" spans="2:10" hidden="1" x14ac:dyDescent="0.25">
      <c r="B6" t="s">
        <v>16</v>
      </c>
      <c r="C6" s="1" t="s">
        <v>52</v>
      </c>
      <c r="D6">
        <v>0.1</v>
      </c>
      <c r="E6">
        <v>8</v>
      </c>
      <c r="F6">
        <v>20</v>
      </c>
      <c r="G6">
        <v>0.1</v>
      </c>
      <c r="H6" t="s">
        <v>55</v>
      </c>
      <c r="I6">
        <v>0.48609000000000002</v>
      </c>
      <c r="J6">
        <v>0.94588000000000005</v>
      </c>
    </row>
    <row r="7" spans="2:10" x14ac:dyDescent="0.25">
      <c r="B7" t="s">
        <v>14</v>
      </c>
      <c r="C7" s="1">
        <v>23561</v>
      </c>
      <c r="D7">
        <v>0.1</v>
      </c>
      <c r="E7">
        <v>8</v>
      </c>
      <c r="F7">
        <v>20</v>
      </c>
      <c r="G7">
        <v>0.1</v>
      </c>
      <c r="H7" t="s">
        <v>54</v>
      </c>
      <c r="I7">
        <v>0.47607361963190098</v>
      </c>
      <c r="J7">
        <v>0.90866510538641598</v>
      </c>
    </row>
    <row r="8" spans="2:10" hidden="1" x14ac:dyDescent="0.25">
      <c r="B8" t="s">
        <v>16</v>
      </c>
      <c r="C8" s="1" t="s">
        <v>56</v>
      </c>
      <c r="D8">
        <v>0.1</v>
      </c>
      <c r="E8">
        <v>8</v>
      </c>
      <c r="F8">
        <v>100</v>
      </c>
      <c r="G8">
        <v>0.1</v>
      </c>
      <c r="H8" t="s">
        <v>55</v>
      </c>
      <c r="I8">
        <v>0.48609000000000002</v>
      </c>
      <c r="J8">
        <v>0.94588000000000005</v>
      </c>
    </row>
    <row r="9" spans="2:10" x14ac:dyDescent="0.25">
      <c r="B9" t="s">
        <v>14</v>
      </c>
      <c r="C9" s="1">
        <v>23461</v>
      </c>
      <c r="D9">
        <v>0.1</v>
      </c>
      <c r="E9">
        <v>8</v>
      </c>
      <c r="F9">
        <v>100</v>
      </c>
      <c r="G9">
        <v>0.1</v>
      </c>
      <c r="H9" t="s">
        <v>54</v>
      </c>
      <c r="I9">
        <v>0.47607361963190098</v>
      </c>
      <c r="J9">
        <v>0.90866510538641598</v>
      </c>
    </row>
    <row r="10" spans="2:10" x14ac:dyDescent="0.25">
      <c r="B10" t="s">
        <v>14</v>
      </c>
      <c r="C10" s="1">
        <v>6543210</v>
      </c>
      <c r="D10">
        <v>0.1</v>
      </c>
      <c r="E10">
        <v>8</v>
      </c>
      <c r="F10">
        <v>20</v>
      </c>
      <c r="G10">
        <v>0.1</v>
      </c>
      <c r="H10" t="s">
        <v>54</v>
      </c>
      <c r="I10">
        <v>0.47607361963190098</v>
      </c>
      <c r="J10">
        <v>0.90866510538641598</v>
      </c>
    </row>
    <row r="11" spans="2:10" x14ac:dyDescent="0.25">
      <c r="B11" t="s">
        <v>14</v>
      </c>
      <c r="C11" s="1">
        <v>1456</v>
      </c>
      <c r="D11">
        <v>0.1</v>
      </c>
      <c r="E11">
        <v>8</v>
      </c>
      <c r="F11">
        <v>20</v>
      </c>
      <c r="G11">
        <v>0.1</v>
      </c>
      <c r="H11" t="s">
        <v>54</v>
      </c>
      <c r="I11">
        <v>0.47607361963190098</v>
      </c>
      <c r="J11">
        <v>0.90866510538641598</v>
      </c>
    </row>
    <row r="12" spans="2:10" hidden="1" x14ac:dyDescent="0.25">
      <c r="B12" t="s">
        <v>16</v>
      </c>
      <c r="C12" s="1" t="s">
        <v>56</v>
      </c>
      <c r="D12">
        <v>0.1</v>
      </c>
      <c r="E12">
        <v>8</v>
      </c>
      <c r="F12">
        <v>100</v>
      </c>
      <c r="G12">
        <v>0.5</v>
      </c>
      <c r="H12" t="s">
        <v>55</v>
      </c>
      <c r="I12">
        <v>0.48609000000000002</v>
      </c>
      <c r="J12">
        <v>0.94588000000000005</v>
      </c>
    </row>
    <row r="13" spans="2:10" hidden="1" x14ac:dyDescent="0.25">
      <c r="B13" t="s">
        <v>16</v>
      </c>
      <c r="C13" s="1">
        <v>23561</v>
      </c>
      <c r="D13">
        <v>0.1</v>
      </c>
      <c r="E13">
        <v>8</v>
      </c>
      <c r="F13">
        <v>20</v>
      </c>
      <c r="G13">
        <v>0.1</v>
      </c>
      <c r="H13" t="s">
        <v>54</v>
      </c>
      <c r="I13">
        <v>0.48429951690821199</v>
      </c>
      <c r="J13">
        <v>0.93911007025761095</v>
      </c>
    </row>
    <row r="14" spans="2:10" hidden="1" x14ac:dyDescent="0.25">
      <c r="B14" t="s">
        <v>16</v>
      </c>
      <c r="C14" s="1">
        <v>23461</v>
      </c>
      <c r="D14">
        <v>0.1</v>
      </c>
      <c r="E14">
        <v>8</v>
      </c>
      <c r="F14">
        <v>100</v>
      </c>
      <c r="G14">
        <v>0.1</v>
      </c>
      <c r="H14" t="s">
        <v>54</v>
      </c>
      <c r="I14">
        <v>0.48429951690821199</v>
      </c>
      <c r="J14">
        <v>0.93911007025761095</v>
      </c>
    </row>
    <row r="15" spans="2:10" hidden="1" x14ac:dyDescent="0.25">
      <c r="B15" t="s">
        <v>16</v>
      </c>
      <c r="C15" s="1">
        <v>35246</v>
      </c>
      <c r="D15">
        <v>0.1</v>
      </c>
      <c r="E15">
        <v>8</v>
      </c>
      <c r="F15">
        <v>20</v>
      </c>
      <c r="G15">
        <v>0.1</v>
      </c>
      <c r="H15" t="s">
        <v>54</v>
      </c>
      <c r="I15">
        <v>0.48429951690821199</v>
      </c>
      <c r="J15">
        <v>0.93911007025761095</v>
      </c>
    </row>
    <row r="16" spans="2:10" x14ac:dyDescent="0.25">
      <c r="B16" t="s">
        <v>14</v>
      </c>
      <c r="C16" s="1" t="s">
        <v>40</v>
      </c>
      <c r="D16">
        <v>0.01</v>
      </c>
      <c r="E16">
        <v>16</v>
      </c>
      <c r="F16">
        <v>20</v>
      </c>
      <c r="G16">
        <v>0.1</v>
      </c>
      <c r="H16" t="s">
        <v>54</v>
      </c>
      <c r="I16">
        <v>0.47607361963190098</v>
      </c>
      <c r="J16">
        <v>0.90866510538641598</v>
      </c>
    </row>
    <row r="17" spans="2:10" x14ac:dyDescent="0.25">
      <c r="B17" t="s">
        <v>14</v>
      </c>
      <c r="C17" s="1" t="s">
        <v>47</v>
      </c>
      <c r="D17">
        <v>0.2</v>
      </c>
      <c r="E17">
        <v>8</v>
      </c>
      <c r="F17">
        <v>100</v>
      </c>
      <c r="G17">
        <v>0.1</v>
      </c>
      <c r="H17" t="s">
        <v>54</v>
      </c>
      <c r="I17">
        <v>0.47607361963190098</v>
      </c>
      <c r="J17">
        <v>0.90866510538641598</v>
      </c>
    </row>
    <row r="18" spans="2:10" x14ac:dyDescent="0.25">
      <c r="B18" t="s">
        <v>14</v>
      </c>
      <c r="C18" s="1" t="s">
        <v>47</v>
      </c>
      <c r="D18">
        <v>0.1</v>
      </c>
      <c r="E18">
        <v>64</v>
      </c>
      <c r="F18">
        <v>100</v>
      </c>
      <c r="G18">
        <v>0.1</v>
      </c>
      <c r="H18" t="s">
        <v>54</v>
      </c>
      <c r="I18">
        <v>0.47607361963190098</v>
      </c>
      <c r="J18">
        <v>0.90866510538641598</v>
      </c>
    </row>
    <row r="19" spans="2:10" hidden="1" x14ac:dyDescent="0.25">
      <c r="B19" t="s">
        <v>16</v>
      </c>
      <c r="C19" s="1">
        <v>52506</v>
      </c>
      <c r="D19">
        <v>0.1</v>
      </c>
      <c r="E19">
        <v>8</v>
      </c>
      <c r="F19">
        <v>20</v>
      </c>
      <c r="G19">
        <v>0.1</v>
      </c>
      <c r="H19" t="s">
        <v>54</v>
      </c>
      <c r="I19">
        <v>0.48429951690821199</v>
      </c>
      <c r="J19">
        <v>0.93911007025761095</v>
      </c>
    </row>
    <row r="20" spans="2:10" hidden="1" x14ac:dyDescent="0.25">
      <c r="B20" t="s">
        <v>16</v>
      </c>
      <c r="C20" s="1">
        <v>52506</v>
      </c>
      <c r="D20">
        <v>0.5</v>
      </c>
      <c r="E20">
        <v>32</v>
      </c>
      <c r="F20">
        <v>20</v>
      </c>
      <c r="G20">
        <v>0.1</v>
      </c>
      <c r="H20" t="s">
        <v>54</v>
      </c>
      <c r="I20">
        <v>0.48429951690821199</v>
      </c>
      <c r="J20">
        <v>0.93911007025761095</v>
      </c>
    </row>
    <row r="21" spans="2:10" hidden="1" x14ac:dyDescent="0.25">
      <c r="B21" t="s">
        <v>16</v>
      </c>
      <c r="C21" s="1">
        <v>35246</v>
      </c>
      <c r="D21">
        <v>1E-3</v>
      </c>
      <c r="E21">
        <v>8</v>
      </c>
      <c r="F21">
        <v>100</v>
      </c>
      <c r="G21">
        <v>0.1</v>
      </c>
      <c r="H21" t="s">
        <v>54</v>
      </c>
      <c r="I21">
        <v>0.48429951690821199</v>
      </c>
      <c r="J21">
        <v>0.93911007025761095</v>
      </c>
    </row>
    <row r="22" spans="2:10" hidden="1" x14ac:dyDescent="0.25">
      <c r="B22" t="s">
        <v>16</v>
      </c>
      <c r="C22" s="1" t="s">
        <v>48</v>
      </c>
      <c r="D22">
        <v>0.5</v>
      </c>
      <c r="E22">
        <v>8</v>
      </c>
      <c r="F22">
        <v>100</v>
      </c>
      <c r="G22">
        <v>0.1</v>
      </c>
      <c r="H22" t="s">
        <v>54</v>
      </c>
      <c r="I22">
        <v>0.48429951690821199</v>
      </c>
      <c r="J22">
        <v>0.93911007025761095</v>
      </c>
    </row>
    <row r="23" spans="2:10" hidden="1" x14ac:dyDescent="0.25">
      <c r="B23" t="s">
        <v>16</v>
      </c>
      <c r="C23" s="1">
        <v>3154</v>
      </c>
      <c r="D23">
        <v>0.1</v>
      </c>
      <c r="E23">
        <v>8</v>
      </c>
      <c r="F23">
        <v>20</v>
      </c>
      <c r="G23">
        <v>0.1</v>
      </c>
      <c r="H23" t="s">
        <v>54</v>
      </c>
      <c r="I23">
        <v>0.48367593712212797</v>
      </c>
      <c r="J23">
        <v>0.93676814988290402</v>
      </c>
    </row>
    <row r="24" spans="2:10" x14ac:dyDescent="0.25">
      <c r="B24" t="s">
        <v>14</v>
      </c>
      <c r="C24" s="1" t="s">
        <v>52</v>
      </c>
      <c r="D24">
        <v>0.1</v>
      </c>
      <c r="E24">
        <v>8</v>
      </c>
      <c r="F24">
        <v>20</v>
      </c>
      <c r="G24">
        <v>0.1</v>
      </c>
      <c r="H24" t="s">
        <v>55</v>
      </c>
      <c r="I24">
        <v>0.48304999999999998</v>
      </c>
      <c r="J24">
        <v>0.93442999999999998</v>
      </c>
    </row>
    <row r="25" spans="2:10" x14ac:dyDescent="0.25">
      <c r="B25" t="s">
        <v>14</v>
      </c>
      <c r="C25" s="1" t="s">
        <v>56</v>
      </c>
      <c r="D25">
        <v>0.1</v>
      </c>
      <c r="E25">
        <v>8</v>
      </c>
      <c r="F25">
        <v>100</v>
      </c>
      <c r="G25">
        <v>0.1</v>
      </c>
      <c r="H25" t="s">
        <v>55</v>
      </c>
      <c r="I25">
        <v>0.48304999999999998</v>
      </c>
      <c r="J25">
        <v>0.93442999999999998</v>
      </c>
    </row>
    <row r="26" spans="2:10" x14ac:dyDescent="0.25">
      <c r="B26" t="s">
        <v>14</v>
      </c>
      <c r="C26" s="1" t="s">
        <v>56</v>
      </c>
      <c r="D26">
        <v>0.1</v>
      </c>
      <c r="E26">
        <v>8</v>
      </c>
      <c r="F26">
        <v>100</v>
      </c>
      <c r="G26">
        <v>0.5</v>
      </c>
      <c r="H26" t="s">
        <v>55</v>
      </c>
      <c r="I26">
        <v>0.48304999999999998</v>
      </c>
      <c r="J26">
        <v>0.93442999999999998</v>
      </c>
    </row>
  </sheetData>
  <autoFilter ref="B5:J26" xr:uid="{A8945DE4-E4CC-4C3F-A018-9D7E8A0E0181}">
    <filterColumn colId="0">
      <filters>
        <filter val="Sleep Apnea"/>
      </filters>
    </filterColumn>
    <sortState xmlns:xlrd2="http://schemas.microsoft.com/office/spreadsheetml/2017/richdata2" ref="B7:J26">
      <sortCondition ref="I5:I26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059-9B4D-4A33-81FE-44FFA371F1B0}">
  <dimension ref="B2:AN53"/>
  <sheetViews>
    <sheetView zoomScale="160" zoomScaleNormal="160" workbookViewId="0">
      <selection activeCell="E22" sqref="E22"/>
    </sheetView>
  </sheetViews>
  <sheetFormatPr defaultRowHeight="15" x14ac:dyDescent="0.25"/>
  <cols>
    <col min="9" max="10" width="9.140625" customWidth="1"/>
    <col min="11" max="11" width="18.28515625" customWidth="1"/>
    <col min="12" max="12" width="16.28515625" customWidth="1"/>
    <col min="14" max="20" width="9.140625" customWidth="1"/>
    <col min="22" max="22" width="10.42578125" customWidth="1"/>
    <col min="23" max="25" width="11.5703125" bestFit="1" customWidth="1"/>
    <col min="27" max="27" width="22.5703125" customWidth="1"/>
    <col min="33" max="33" width="9.140625" customWidth="1"/>
  </cols>
  <sheetData>
    <row r="2" spans="2:28" x14ac:dyDescent="0.25">
      <c r="C2" t="s">
        <v>24</v>
      </c>
    </row>
    <row r="3" spans="2:28" ht="15.75" thickBot="1" x14ac:dyDescent="0.3">
      <c r="E3" s="3" t="s">
        <v>6</v>
      </c>
    </row>
    <row r="4" spans="2:28" ht="15.75" thickBot="1" x14ac:dyDescent="0.3">
      <c r="B4" s="91" t="s">
        <v>0</v>
      </c>
      <c r="C4" s="89" t="s">
        <v>5</v>
      </c>
      <c r="D4" s="89"/>
      <c r="E4" s="89"/>
      <c r="F4" s="89"/>
      <c r="G4" s="90"/>
    </row>
    <row r="5" spans="2:28" x14ac:dyDescent="0.25">
      <c r="B5" s="92"/>
      <c r="C5" s="10"/>
      <c r="D5" s="11">
        <v>32</v>
      </c>
      <c r="E5" s="11">
        <v>256</v>
      </c>
      <c r="F5" s="11">
        <v>512</v>
      </c>
      <c r="G5" s="12">
        <v>1024</v>
      </c>
    </row>
    <row r="6" spans="2:28" ht="15" customHeight="1" x14ac:dyDescent="0.25">
      <c r="B6" s="92"/>
      <c r="C6" s="8">
        <v>23</v>
      </c>
      <c r="D6" s="4">
        <v>0.619788090087246</v>
      </c>
      <c r="E6" s="4">
        <v>0.63781416984649897</v>
      </c>
      <c r="F6" s="4">
        <v>0.628498089843195</v>
      </c>
      <c r="G6" s="5">
        <v>0.67250886830648904</v>
      </c>
    </row>
    <row r="7" spans="2:28" x14ac:dyDescent="0.25">
      <c r="B7" s="92"/>
      <c r="C7" s="8">
        <v>231</v>
      </c>
      <c r="D7" s="4">
        <v>0.663408454227982</v>
      </c>
      <c r="E7" s="4">
        <v>0.64135552740878998</v>
      </c>
      <c r="F7" s="4">
        <v>0.68099530619128401</v>
      </c>
      <c r="G7" s="5">
        <v>0.68044472615561002</v>
      </c>
    </row>
    <row r="8" spans="2:28" x14ac:dyDescent="0.25">
      <c r="B8" s="92"/>
      <c r="C8" s="8">
        <v>2346</v>
      </c>
      <c r="D8" s="4">
        <v>0.62748727036892404</v>
      </c>
      <c r="E8" s="4">
        <v>0.59823290699324205</v>
      </c>
      <c r="F8" s="4">
        <v>0.65608573410284599</v>
      </c>
      <c r="G8" s="5">
        <v>0.64521760849761101</v>
      </c>
    </row>
    <row r="9" spans="2:28" x14ac:dyDescent="0.25">
      <c r="B9" s="92"/>
      <c r="C9" s="8">
        <v>2356</v>
      </c>
      <c r="D9" s="4">
        <v>0.62067531240835006</v>
      </c>
      <c r="E9" s="4">
        <v>0.64005610527795798</v>
      </c>
      <c r="F9" s="4">
        <v>0.58638338880065399</v>
      </c>
      <c r="G9" s="5">
        <v>0.63736647008677105</v>
      </c>
    </row>
    <row r="10" spans="2:28" x14ac:dyDescent="0.25">
      <c r="B10" s="92"/>
      <c r="C10" s="8">
        <v>23451</v>
      </c>
      <c r="D10" s="4">
        <v>0.65705199999999997</v>
      </c>
      <c r="E10" s="4">
        <v>0.68468586083627503</v>
      </c>
      <c r="F10" s="4">
        <v>0.62430688609183305</v>
      </c>
      <c r="G10" s="5">
        <v>0.66414209935294899</v>
      </c>
    </row>
    <row r="11" spans="2:28" ht="15.75" thickBot="1" x14ac:dyDescent="0.3">
      <c r="B11" s="93"/>
      <c r="C11" s="9">
        <v>23561</v>
      </c>
      <c r="D11" s="6">
        <v>0.70157296823098303</v>
      </c>
      <c r="E11" s="6">
        <v>0.679716687503091</v>
      </c>
      <c r="F11" s="6">
        <v>0.67347573217329204</v>
      </c>
      <c r="G11" s="7">
        <v>0.659134452763393</v>
      </c>
    </row>
    <row r="12" spans="2:28" ht="15.75" thickBot="1" x14ac:dyDescent="0.3"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5.75" thickBot="1" x14ac:dyDescent="0.3">
      <c r="E13" s="2" t="s">
        <v>7</v>
      </c>
      <c r="K13" s="100" t="s">
        <v>23</v>
      </c>
      <c r="L13" s="101"/>
      <c r="M13" s="86" t="s">
        <v>8</v>
      </c>
      <c r="N13" s="86"/>
      <c r="O13" s="86"/>
      <c r="P13" s="86"/>
      <c r="Q13" s="86"/>
      <c r="R13" s="86"/>
      <c r="S13" s="86"/>
      <c r="T13" s="86"/>
      <c r="U13" s="86"/>
      <c r="V13" s="87"/>
      <c r="W13" s="86" t="s">
        <v>9</v>
      </c>
      <c r="X13" s="86"/>
      <c r="Y13" s="86"/>
      <c r="Z13" s="87"/>
      <c r="AA13" s="28" t="s">
        <v>12</v>
      </c>
      <c r="AB13" s="22"/>
    </row>
    <row r="14" spans="2:28" ht="15.75" thickBot="1" x14ac:dyDescent="0.3">
      <c r="B14" s="91" t="s">
        <v>0</v>
      </c>
      <c r="C14" s="94" t="s">
        <v>5</v>
      </c>
      <c r="D14" s="86"/>
      <c r="E14" s="86"/>
      <c r="F14" s="86"/>
      <c r="G14" s="87"/>
      <c r="K14" s="102"/>
      <c r="L14" s="103"/>
      <c r="M14" s="84" t="s">
        <v>14</v>
      </c>
      <c r="N14" s="88"/>
      <c r="O14" s="84" t="s">
        <v>13</v>
      </c>
      <c r="P14" s="88"/>
      <c r="Q14" s="84" t="s">
        <v>16</v>
      </c>
      <c r="R14" s="88"/>
      <c r="S14" s="84" t="s">
        <v>15</v>
      </c>
      <c r="T14" s="88"/>
      <c r="U14" s="84" t="s">
        <v>17</v>
      </c>
      <c r="V14" s="85"/>
      <c r="W14" s="97" t="s">
        <v>14</v>
      </c>
      <c r="X14" s="88"/>
      <c r="Y14" s="84" t="s">
        <v>16</v>
      </c>
      <c r="Z14" s="85"/>
      <c r="AA14" s="29" t="s">
        <v>20</v>
      </c>
      <c r="AB14" s="22"/>
    </row>
    <row r="15" spans="2:28" ht="15.75" thickBot="1" x14ac:dyDescent="0.3">
      <c r="B15" s="92"/>
      <c r="C15" s="19"/>
      <c r="D15" s="20">
        <v>32</v>
      </c>
      <c r="E15" s="20">
        <v>256</v>
      </c>
      <c r="F15" s="20">
        <v>512</v>
      </c>
      <c r="G15" s="21">
        <v>1024</v>
      </c>
      <c r="K15" s="104"/>
      <c r="L15" s="105"/>
      <c r="M15" s="23" t="s">
        <v>19</v>
      </c>
      <c r="N15" s="31" t="s">
        <v>18</v>
      </c>
      <c r="O15" s="23" t="s">
        <v>19</v>
      </c>
      <c r="P15" s="31" t="s">
        <v>18</v>
      </c>
      <c r="Q15" s="23" t="s">
        <v>19</v>
      </c>
      <c r="R15" s="31" t="s">
        <v>18</v>
      </c>
      <c r="S15" s="23" t="s">
        <v>19</v>
      </c>
      <c r="T15" s="31" t="s">
        <v>18</v>
      </c>
      <c r="U15" s="23" t="s">
        <v>19</v>
      </c>
      <c r="V15" s="24" t="s">
        <v>18</v>
      </c>
      <c r="W15" s="23" t="s">
        <v>19</v>
      </c>
      <c r="X15" s="31" t="s">
        <v>18</v>
      </c>
      <c r="Y15" s="23" t="s">
        <v>19</v>
      </c>
      <c r="Z15" s="30" t="s">
        <v>18</v>
      </c>
      <c r="AA15" s="24" t="s">
        <v>3</v>
      </c>
      <c r="AB15" s="22"/>
    </row>
    <row r="16" spans="2:28" x14ac:dyDescent="0.25">
      <c r="B16" s="92"/>
      <c r="C16" s="17">
        <v>23</v>
      </c>
      <c r="D16" s="13">
        <v>0.65147001455061804</v>
      </c>
      <c r="E16" s="13">
        <v>0.59298039590707197</v>
      </c>
      <c r="F16" s="13">
        <v>0.61956357879790303</v>
      </c>
      <c r="G16" s="14">
        <v>0.60948048939530397</v>
      </c>
      <c r="K16" s="98" t="s">
        <v>10</v>
      </c>
      <c r="L16" s="25" t="s">
        <v>21</v>
      </c>
      <c r="M16" s="40">
        <v>47.7</v>
      </c>
      <c r="N16" s="34">
        <v>91.3</v>
      </c>
      <c r="O16" s="35">
        <v>35.5</v>
      </c>
      <c r="P16" s="34">
        <v>46.2</v>
      </c>
      <c r="Q16" s="35">
        <v>26.3</v>
      </c>
      <c r="R16" s="34">
        <v>61.4</v>
      </c>
      <c r="S16" s="41">
        <v>45.1</v>
      </c>
      <c r="T16" s="34">
        <v>75.5</v>
      </c>
      <c r="U16" s="41">
        <v>48.3</v>
      </c>
      <c r="V16" s="36">
        <v>65.8</v>
      </c>
      <c r="W16" s="42">
        <v>0.47607361963190098</v>
      </c>
      <c r="X16" s="43">
        <v>0.90866510538641598</v>
      </c>
      <c r="Y16" s="52">
        <v>0.48429951690821199</v>
      </c>
      <c r="Z16" s="44">
        <v>0.93911007025761095</v>
      </c>
      <c r="AA16" s="36">
        <v>0.71</v>
      </c>
      <c r="AB16" s="22"/>
    </row>
    <row r="17" spans="2:28" ht="45.75" thickBot="1" x14ac:dyDescent="0.3">
      <c r="B17" s="92"/>
      <c r="C17" s="17">
        <v>231</v>
      </c>
      <c r="D17" s="13">
        <v>0.63843587229614895</v>
      </c>
      <c r="E17" s="13">
        <v>0.64995142277675899</v>
      </c>
      <c r="F17" s="13">
        <v>0.64082164153139498</v>
      </c>
      <c r="G17" s="14">
        <v>0.66893504955374705</v>
      </c>
      <c r="K17" s="99"/>
      <c r="L17" s="27" t="s">
        <v>22</v>
      </c>
      <c r="M17" s="23"/>
      <c r="N17" s="32"/>
      <c r="O17" s="23"/>
      <c r="P17" s="32"/>
      <c r="Q17" s="23"/>
      <c r="R17" s="32"/>
      <c r="S17" s="23"/>
      <c r="T17" s="32"/>
      <c r="U17" s="23"/>
      <c r="V17" s="24"/>
      <c r="W17" s="23"/>
      <c r="X17" s="32"/>
      <c r="Y17" s="23"/>
      <c r="Z17" s="24"/>
      <c r="AA17" s="55" t="s">
        <v>49</v>
      </c>
      <c r="AB17" s="22"/>
    </row>
    <row r="18" spans="2:28" x14ac:dyDescent="0.25">
      <c r="B18" s="92"/>
      <c r="C18" s="17">
        <v>2346</v>
      </c>
      <c r="D18" s="13">
        <v>0.61967797264651703</v>
      </c>
      <c r="E18" s="13">
        <v>0.639366142008298</v>
      </c>
      <c r="F18" s="13">
        <v>0.64755553430632296</v>
      </c>
      <c r="G18" s="14">
        <v>0.60400491753045404</v>
      </c>
      <c r="K18" s="98" t="s">
        <v>11</v>
      </c>
      <c r="L18" s="26" t="s">
        <v>21</v>
      </c>
      <c r="M18" s="33">
        <v>9.4</v>
      </c>
      <c r="N18" s="34">
        <v>89.1</v>
      </c>
      <c r="O18" s="35">
        <v>31.1</v>
      </c>
      <c r="P18" s="34">
        <v>49.3</v>
      </c>
      <c r="Q18" s="35">
        <v>28.7</v>
      </c>
      <c r="R18" s="34">
        <v>60.5</v>
      </c>
      <c r="S18" s="41">
        <v>48.1</v>
      </c>
      <c r="T18" s="34"/>
      <c r="U18" s="41">
        <v>47.6</v>
      </c>
      <c r="V18" s="36">
        <v>66.599999999999994</v>
      </c>
      <c r="W18" s="35">
        <v>0.158</v>
      </c>
      <c r="X18" s="34">
        <v>0.9</v>
      </c>
      <c r="Y18" s="35">
        <v>0.161</v>
      </c>
      <c r="Z18" s="36">
        <v>0.93</v>
      </c>
      <c r="AA18" s="54">
        <v>0.72499999999999998</v>
      </c>
      <c r="AB18" s="22"/>
    </row>
    <row r="19" spans="2:28" ht="45.75" thickBot="1" x14ac:dyDescent="0.3">
      <c r="B19" s="92"/>
      <c r="C19" s="17">
        <v>2356</v>
      </c>
      <c r="D19" s="13">
        <v>0.62083459738404501</v>
      </c>
      <c r="E19" s="13">
        <v>0.61012729267054699</v>
      </c>
      <c r="F19" s="13">
        <v>0.64470013588908404</v>
      </c>
      <c r="G19" s="14">
        <v>0.62075499341713003</v>
      </c>
      <c r="K19" s="99"/>
      <c r="L19" s="38" t="s">
        <v>22</v>
      </c>
      <c r="M19" s="23"/>
      <c r="N19" s="39"/>
      <c r="O19" s="23"/>
      <c r="P19" s="39"/>
      <c r="Q19" s="23"/>
      <c r="R19" s="39"/>
      <c r="S19" s="23"/>
      <c r="T19" s="39"/>
      <c r="U19" s="23"/>
      <c r="V19" s="37"/>
      <c r="W19" s="23"/>
      <c r="X19" s="32"/>
      <c r="Y19" s="23"/>
      <c r="Z19" s="24"/>
      <c r="AA19" s="55" t="s">
        <v>50</v>
      </c>
      <c r="AB19" s="22"/>
    </row>
    <row r="20" spans="2:28" x14ac:dyDescent="0.25">
      <c r="B20" s="92"/>
      <c r="C20" s="17">
        <v>23451</v>
      </c>
      <c r="D20" s="13">
        <v>0.65506019410050798</v>
      </c>
      <c r="E20" s="13">
        <v>0.64021083360778197</v>
      </c>
      <c r="F20" s="13">
        <v>0.64128965586750897</v>
      </c>
      <c r="G20" s="14">
        <v>0.59884388318465598</v>
      </c>
      <c r="K20" s="106" t="s">
        <v>26</v>
      </c>
      <c r="L20" s="47" t="s">
        <v>45</v>
      </c>
      <c r="M20" s="35" t="s">
        <v>42</v>
      </c>
      <c r="N20" s="34"/>
      <c r="O20" s="109" t="s">
        <v>42</v>
      </c>
      <c r="P20" s="96"/>
      <c r="Q20" s="109" t="s">
        <v>42</v>
      </c>
      <c r="R20" s="96"/>
      <c r="S20" s="35" t="s">
        <v>42</v>
      </c>
      <c r="T20" s="34"/>
      <c r="U20" s="109" t="s">
        <v>32</v>
      </c>
      <c r="V20" s="108"/>
      <c r="W20" s="95" t="s">
        <v>32</v>
      </c>
      <c r="X20" s="96"/>
      <c r="Y20" s="95" t="s">
        <v>32</v>
      </c>
      <c r="Z20" s="108"/>
      <c r="AA20" s="45" t="s">
        <v>41</v>
      </c>
      <c r="AB20" s="22"/>
    </row>
    <row r="21" spans="2:28" ht="15.75" thickBot="1" x14ac:dyDescent="0.3">
      <c r="B21" s="93"/>
      <c r="C21" s="18">
        <v>23561</v>
      </c>
      <c r="D21" s="15">
        <v>0.63475522597998502</v>
      </c>
      <c r="E21" s="15">
        <v>0.63621251618901797</v>
      </c>
      <c r="F21" s="15">
        <v>0.63846613863594504</v>
      </c>
      <c r="G21" s="16">
        <v>0.63861343040204799</v>
      </c>
      <c r="K21" s="107"/>
      <c r="L21" s="38" t="s">
        <v>46</v>
      </c>
      <c r="M21" s="23">
        <v>43.6</v>
      </c>
      <c r="N21" s="32"/>
      <c r="O21" s="53">
        <v>45.8</v>
      </c>
      <c r="P21" s="32">
        <v>42.5</v>
      </c>
      <c r="Q21" s="53">
        <v>55.7</v>
      </c>
      <c r="R21" s="32">
        <v>41.4</v>
      </c>
      <c r="S21" s="23">
        <v>44.1</v>
      </c>
      <c r="T21" s="32"/>
      <c r="U21" s="46">
        <v>0.39679999999999999</v>
      </c>
      <c r="V21" s="27">
        <v>0.65782493368700201</v>
      </c>
      <c r="W21" s="48">
        <v>0.47607361963190098</v>
      </c>
      <c r="X21" s="51">
        <v>0.90866510538641598</v>
      </c>
      <c r="Y21" s="49">
        <v>0.47368421052631499</v>
      </c>
      <c r="Z21" s="50">
        <v>0.9</v>
      </c>
      <c r="AA21" s="38" t="s">
        <v>43</v>
      </c>
      <c r="AB21" s="22"/>
    </row>
    <row r="22" spans="2:28" x14ac:dyDescent="0.25">
      <c r="M22" t="s">
        <v>27</v>
      </c>
      <c r="N22" s="22"/>
      <c r="O22" s="22"/>
      <c r="P22" s="22"/>
      <c r="Q22" s="22"/>
      <c r="R22" s="22"/>
      <c r="S22" s="22"/>
      <c r="T22" s="22"/>
      <c r="AA22" s="22"/>
      <c r="AB22" s="22"/>
    </row>
    <row r="23" spans="2:28" x14ac:dyDescent="0.25">
      <c r="M23" s="22"/>
      <c r="N23" s="22"/>
      <c r="O23" s="22"/>
      <c r="P23" s="22"/>
      <c r="Q23" s="22"/>
      <c r="R23" s="22"/>
      <c r="S23" s="22"/>
      <c r="T23" s="22"/>
      <c r="AA23" s="22"/>
      <c r="AB23" s="22"/>
    </row>
    <row r="24" spans="2:28" x14ac:dyDescent="0.25"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2:28" x14ac:dyDescent="0.25">
      <c r="M25" s="22"/>
      <c r="N25" s="22"/>
      <c r="O25" s="22"/>
      <c r="P25" s="22"/>
      <c r="Q25" s="22"/>
      <c r="R25" s="22"/>
      <c r="S25" s="22"/>
      <c r="T25" s="22"/>
      <c r="U25">
        <v>0.45054945054945</v>
      </c>
      <c r="V25">
        <v>0.5</v>
      </c>
      <c r="W25" s="22"/>
      <c r="X25" s="22"/>
      <c r="Y25">
        <v>0.48429951690821199</v>
      </c>
      <c r="Z25">
        <v>0.93911007025761095</v>
      </c>
      <c r="AA25" s="22"/>
      <c r="AB25" s="22"/>
    </row>
    <row r="26" spans="2:28" x14ac:dyDescent="0.25">
      <c r="M26" s="22"/>
      <c r="N26" s="22"/>
      <c r="O26" s="22"/>
      <c r="P26" s="22"/>
      <c r="Q26" s="22"/>
      <c r="R26" s="22"/>
      <c r="S26" s="22"/>
      <c r="T26" s="22"/>
      <c r="U26" s="22"/>
      <c r="V26" s="110" t="s">
        <v>44</v>
      </c>
      <c r="W26" s="110"/>
      <c r="X26" s="110"/>
      <c r="Y26" s="110"/>
      <c r="Z26" s="22"/>
      <c r="AA26" s="22"/>
      <c r="AB26" s="22"/>
    </row>
    <row r="27" spans="2:28" x14ac:dyDescent="0.25">
      <c r="M27" s="22"/>
      <c r="N27" s="22"/>
      <c r="O27" s="22"/>
      <c r="P27" s="22"/>
      <c r="Q27" s="22"/>
      <c r="R27" s="22"/>
      <c r="S27" s="22"/>
      <c r="T27" s="22"/>
      <c r="W27" s="22"/>
      <c r="X27" s="22"/>
      <c r="Y27" s="22"/>
      <c r="Z27" s="22"/>
      <c r="AA27" s="22"/>
      <c r="AB27" s="22"/>
    </row>
    <row r="28" spans="2:28" x14ac:dyDescent="0.25"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2:28" x14ac:dyDescent="0.25">
      <c r="M29" s="22"/>
      <c r="N29" s="22"/>
      <c r="O29" s="22"/>
      <c r="P29" s="22"/>
      <c r="Q29" s="22"/>
      <c r="R29" s="22"/>
      <c r="S29">
        <v>0.52729880733852896</v>
      </c>
      <c r="T29">
        <v>0.66843501326259902</v>
      </c>
      <c r="U29" s="22"/>
      <c r="V29" s="22"/>
      <c r="W29" s="22"/>
      <c r="X29" s="22"/>
      <c r="Y29" s="22"/>
      <c r="Z29" s="22"/>
      <c r="AA29" s="22"/>
      <c r="AB29" s="22"/>
    </row>
    <row r="30" spans="2:28" x14ac:dyDescent="0.25">
      <c r="M30" s="22"/>
      <c r="N30" s="22"/>
      <c r="O30" s="22"/>
      <c r="P30" s="22"/>
      <c r="Q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2:28" x14ac:dyDescent="0.25"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2:28" x14ac:dyDescent="0.25"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1:40" x14ac:dyDescent="0.25">
      <c r="M33" s="22" t="s">
        <v>25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1:40" x14ac:dyDescent="0.25">
      <c r="M34" s="22"/>
      <c r="N34" s="22"/>
      <c r="O34" s="22"/>
      <c r="P34" s="22"/>
      <c r="Q34" s="22"/>
      <c r="R34" s="22"/>
      <c r="U34" s="22"/>
      <c r="V34" s="22"/>
      <c r="W34" s="22"/>
      <c r="X34" s="22"/>
      <c r="AA34" s="22"/>
      <c r="AB34" s="22"/>
    </row>
    <row r="35" spans="11:40" x14ac:dyDescent="0.25"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7" spans="11:40" ht="15.75" thickBot="1" x14ac:dyDescent="0.3"/>
    <row r="38" spans="11:40" ht="15.75" thickBot="1" x14ac:dyDescent="0.3">
      <c r="K38" s="100" t="s">
        <v>23</v>
      </c>
      <c r="L38" s="101"/>
      <c r="M38" s="86" t="s">
        <v>8</v>
      </c>
      <c r="N38" s="86"/>
      <c r="O38" s="86"/>
      <c r="P38" s="86"/>
      <c r="Q38" s="86"/>
      <c r="R38" s="86"/>
      <c r="S38" s="86"/>
      <c r="T38" s="86"/>
      <c r="U38" s="86"/>
      <c r="V38" s="87"/>
      <c r="W38" s="86" t="s">
        <v>9</v>
      </c>
      <c r="X38" s="86"/>
      <c r="Y38" s="86"/>
      <c r="Z38" s="87"/>
      <c r="AA38" s="60" t="s">
        <v>12</v>
      </c>
    </row>
    <row r="39" spans="11:40" ht="15.75" thickBot="1" x14ac:dyDescent="0.3">
      <c r="K39" s="102"/>
      <c r="L39" s="103"/>
      <c r="M39" s="84" t="s">
        <v>14</v>
      </c>
      <c r="N39" s="88"/>
      <c r="O39" s="84" t="s">
        <v>13</v>
      </c>
      <c r="P39" s="88"/>
      <c r="Q39" s="84" t="s">
        <v>16</v>
      </c>
      <c r="R39" s="88"/>
      <c r="S39" s="84" t="s">
        <v>15</v>
      </c>
      <c r="T39" s="88"/>
      <c r="U39" s="84" t="s">
        <v>17</v>
      </c>
      <c r="V39" s="85"/>
      <c r="W39" s="97" t="s">
        <v>14</v>
      </c>
      <c r="X39" s="88"/>
      <c r="Y39" s="84" t="s">
        <v>16</v>
      </c>
      <c r="Z39" s="85"/>
      <c r="AA39" s="62" t="s">
        <v>20</v>
      </c>
    </row>
    <row r="40" spans="11:40" ht="15.75" thickBot="1" x14ac:dyDescent="0.3">
      <c r="K40" s="104"/>
      <c r="L40" s="105"/>
      <c r="M40" s="23" t="s">
        <v>19</v>
      </c>
      <c r="N40" s="61" t="s">
        <v>18</v>
      </c>
      <c r="O40" s="23" t="s">
        <v>19</v>
      </c>
      <c r="P40" s="61" t="s">
        <v>18</v>
      </c>
      <c r="Q40" s="23" t="s">
        <v>19</v>
      </c>
      <c r="R40" s="61" t="s">
        <v>18</v>
      </c>
      <c r="S40" s="23" t="s">
        <v>19</v>
      </c>
      <c r="T40" s="61" t="s">
        <v>18</v>
      </c>
      <c r="U40" s="23" t="s">
        <v>19</v>
      </c>
      <c r="V40" s="24" t="s">
        <v>18</v>
      </c>
      <c r="W40" s="23" t="s">
        <v>19</v>
      </c>
      <c r="X40" s="61" t="s">
        <v>18</v>
      </c>
      <c r="Y40" s="23" t="s">
        <v>19</v>
      </c>
      <c r="Z40" s="62" t="s">
        <v>18</v>
      </c>
      <c r="AA40" s="24" t="s">
        <v>3</v>
      </c>
    </row>
    <row r="41" spans="11:40" x14ac:dyDescent="0.25">
      <c r="K41" s="98" t="s">
        <v>10</v>
      </c>
      <c r="L41" s="25" t="s">
        <v>21</v>
      </c>
      <c r="M41" s="66">
        <f>100*0.508317214700193</f>
        <v>50.831721470019296</v>
      </c>
      <c r="N41" s="64">
        <f>100*0.915989159891598</f>
        <v>91.598915989159806</v>
      </c>
      <c r="O41" s="63">
        <f>0.400827088010104*100</f>
        <v>40.082708801010405</v>
      </c>
      <c r="P41" s="64">
        <f>0.488063660477453*100</f>
        <v>48.8063660477453</v>
      </c>
      <c r="Q41" s="63">
        <f>0.310311997297065*100</f>
        <v>31.031199729706501</v>
      </c>
      <c r="R41" s="64">
        <f>0.607427055702917*100</f>
        <v>60.742705570291697</v>
      </c>
      <c r="S41" s="65">
        <f>0.47576923076923*100</f>
        <v>47.576923076923002</v>
      </c>
      <c r="T41" s="64">
        <f>0.750663129973474*100</f>
        <v>75.066312997347396</v>
      </c>
      <c r="U41" s="65">
        <f>100*0.527298807338529</f>
        <v>52.729880733852895</v>
      </c>
      <c r="V41" s="67">
        <f>100*0.668435013262599</f>
        <v>66.843501326259897</v>
      </c>
      <c r="W41" s="78">
        <f>100*0.476073619631901</f>
        <v>47.607361963190101</v>
      </c>
      <c r="X41" s="68">
        <f>100*0.908665105386416</f>
        <v>90.866510538641592</v>
      </c>
      <c r="Y41" s="69">
        <f>100*0.484299516908212</f>
        <v>48.429951690821198</v>
      </c>
      <c r="Z41" s="70">
        <f>100*0.939110070257611</f>
        <v>93.911007025761094</v>
      </c>
      <c r="AA41" s="58">
        <v>0.71</v>
      </c>
    </row>
    <row r="42" spans="11:40" ht="45.75" thickBot="1" x14ac:dyDescent="0.3">
      <c r="K42" s="99"/>
      <c r="L42" s="27" t="s">
        <v>22</v>
      </c>
      <c r="M42" s="23"/>
      <c r="N42" s="32"/>
      <c r="O42" s="23"/>
      <c r="P42" s="32"/>
      <c r="Q42" s="23"/>
      <c r="R42" s="32"/>
      <c r="S42" s="23"/>
      <c r="T42" s="32"/>
      <c r="U42" s="23"/>
      <c r="V42" s="24"/>
      <c r="W42" s="23"/>
      <c r="X42" s="32"/>
      <c r="Y42" s="23"/>
      <c r="Z42" s="24"/>
      <c r="AA42" s="55" t="s">
        <v>49</v>
      </c>
    </row>
    <row r="43" spans="11:40" x14ac:dyDescent="0.25">
      <c r="K43" s="98" t="s">
        <v>11</v>
      </c>
      <c r="L43" s="26" t="s">
        <v>21</v>
      </c>
      <c r="M43" s="33">
        <v>9.4</v>
      </c>
      <c r="N43" s="59">
        <v>89.1</v>
      </c>
      <c r="O43" s="57">
        <v>31.1</v>
      </c>
      <c r="P43" s="59">
        <v>49.3</v>
      </c>
      <c r="Q43" s="57">
        <v>28.7</v>
      </c>
      <c r="R43" s="59">
        <v>60.5</v>
      </c>
      <c r="S43" s="41">
        <v>48.1</v>
      </c>
      <c r="T43" s="59"/>
      <c r="U43" s="77">
        <v>47.6</v>
      </c>
      <c r="V43" s="67">
        <v>66.599999999999994</v>
      </c>
      <c r="W43" s="63">
        <f>100*0.158</f>
        <v>15.8</v>
      </c>
      <c r="X43" s="64">
        <f>100*0.9</f>
        <v>90</v>
      </c>
      <c r="Y43" s="63">
        <f>100*0.161</f>
        <v>16.100000000000001</v>
      </c>
      <c r="Z43" s="67">
        <f>100*0.93</f>
        <v>93</v>
      </c>
      <c r="AA43" s="54">
        <v>0.72499999999999998</v>
      </c>
    </row>
    <row r="44" spans="11:40" ht="45.75" thickBot="1" x14ac:dyDescent="0.3">
      <c r="K44" s="99"/>
      <c r="L44" s="38" t="s">
        <v>22</v>
      </c>
      <c r="M44" s="23"/>
      <c r="N44" s="39"/>
      <c r="O44" s="23"/>
      <c r="P44" s="39"/>
      <c r="Q44" s="23"/>
      <c r="R44" s="39"/>
      <c r="S44" s="23"/>
      <c r="T44" s="39"/>
      <c r="U44" s="23"/>
      <c r="V44" s="37"/>
      <c r="W44" s="23"/>
      <c r="X44" s="32"/>
      <c r="Y44" s="23"/>
      <c r="Z44" s="24"/>
      <c r="AA44" s="55" t="s">
        <v>50</v>
      </c>
    </row>
    <row r="45" spans="11:40" x14ac:dyDescent="0.25">
      <c r="K45" s="106" t="s">
        <v>26</v>
      </c>
      <c r="L45" s="47" t="s">
        <v>45</v>
      </c>
      <c r="M45" s="57" t="s">
        <v>42</v>
      </c>
      <c r="N45" s="59"/>
      <c r="O45" s="109" t="s">
        <v>42</v>
      </c>
      <c r="P45" s="96"/>
      <c r="Q45" s="109" t="s">
        <v>42</v>
      </c>
      <c r="R45" s="96"/>
      <c r="S45" s="57" t="s">
        <v>42</v>
      </c>
      <c r="T45" s="59"/>
      <c r="U45" s="109" t="s">
        <v>32</v>
      </c>
      <c r="V45" s="108"/>
      <c r="W45" s="95" t="s">
        <v>32</v>
      </c>
      <c r="X45" s="96"/>
      <c r="Y45" s="95" t="s">
        <v>32</v>
      </c>
      <c r="Z45" s="108"/>
      <c r="AA45" s="45" t="s">
        <v>41</v>
      </c>
    </row>
    <row r="46" spans="11:40" ht="15.75" thickBot="1" x14ac:dyDescent="0.3">
      <c r="K46" s="107"/>
      <c r="L46" s="38" t="s">
        <v>46</v>
      </c>
      <c r="M46" s="23">
        <v>43.6</v>
      </c>
      <c r="N46" s="32"/>
      <c r="O46" s="53">
        <v>45.8</v>
      </c>
      <c r="P46" s="32">
        <v>42.5</v>
      </c>
      <c r="Q46" s="53">
        <v>55.7</v>
      </c>
      <c r="R46" s="32">
        <v>41.4</v>
      </c>
      <c r="S46" s="23">
        <v>44.1</v>
      </c>
      <c r="T46" s="32"/>
      <c r="U46" s="71">
        <f>100*0.3968</f>
        <v>39.68</v>
      </c>
      <c r="V46" s="72">
        <f>100*0.657824933687002</f>
        <v>65.782493368700202</v>
      </c>
      <c r="W46" s="73">
        <f>100*0.476073619631901</f>
        <v>47.607361963190101</v>
      </c>
      <c r="X46" s="74">
        <f>100*0.908665105386416</f>
        <v>90.866510538641592</v>
      </c>
      <c r="Y46" s="75">
        <f>100*0.473684210526315</f>
        <v>47.368421052631497</v>
      </c>
      <c r="Z46" s="76">
        <f>100*0.9</f>
        <v>90</v>
      </c>
      <c r="AA46" s="38" t="s">
        <v>90</v>
      </c>
    </row>
    <row r="48" spans="11:40" x14ac:dyDescent="0.25">
      <c r="AH48" s="81"/>
      <c r="AI48" s="81"/>
      <c r="AJ48" s="81"/>
      <c r="AK48" s="81"/>
      <c r="AL48" s="81"/>
      <c r="AM48" s="81"/>
      <c r="AN48" s="81"/>
    </row>
    <row r="53" spans="37:37" x14ac:dyDescent="0.25">
      <c r="AK53" t="s">
        <v>588</v>
      </c>
    </row>
  </sheetData>
  <mergeCells count="41">
    <mergeCell ref="U45:V45"/>
    <mergeCell ref="W45:X45"/>
    <mergeCell ref="Y45:Z45"/>
    <mergeCell ref="K41:K42"/>
    <mergeCell ref="K43:K44"/>
    <mergeCell ref="K45:K46"/>
    <mergeCell ref="O45:P45"/>
    <mergeCell ref="Q45:R45"/>
    <mergeCell ref="K38:L40"/>
    <mergeCell ref="M38:V38"/>
    <mergeCell ref="W38:Z38"/>
    <mergeCell ref="M39:N39"/>
    <mergeCell ref="O39:P39"/>
    <mergeCell ref="Q39:R39"/>
    <mergeCell ref="S39:T39"/>
    <mergeCell ref="U39:V39"/>
    <mergeCell ref="W39:X39"/>
    <mergeCell ref="Y39:Z39"/>
    <mergeCell ref="Y20:Z20"/>
    <mergeCell ref="O20:P20"/>
    <mergeCell ref="Q20:R20"/>
    <mergeCell ref="U20:V20"/>
    <mergeCell ref="V26:Y26"/>
    <mergeCell ref="C4:G4"/>
    <mergeCell ref="B4:B11"/>
    <mergeCell ref="C14:G14"/>
    <mergeCell ref="B14:B21"/>
    <mergeCell ref="W20:X20"/>
    <mergeCell ref="W14:X14"/>
    <mergeCell ref="K16:K17"/>
    <mergeCell ref="K18:K19"/>
    <mergeCell ref="K13:L15"/>
    <mergeCell ref="K20:K21"/>
    <mergeCell ref="Y14:Z14"/>
    <mergeCell ref="M13:V13"/>
    <mergeCell ref="W13:Z13"/>
    <mergeCell ref="O14:P14"/>
    <mergeCell ref="M14:N14"/>
    <mergeCell ref="Q14:R14"/>
    <mergeCell ref="S14:T14"/>
    <mergeCell ref="U14:V14"/>
  </mergeCells>
  <conditionalFormatting sqref="D6:G11">
    <cfRule type="colorScale" priority="14">
      <colorScale>
        <cfvo type="min"/>
        <cfvo type="max"/>
        <color rgb="FFCEF3FA"/>
        <color rgb="FF008BBC"/>
      </colorScale>
    </cfRule>
    <cfRule type="colorScale" priority="15">
      <colorScale>
        <cfvo type="min"/>
        <cfvo type="max"/>
        <color rgb="FF96E4F4"/>
        <color rgb="FF00B0F0"/>
      </colorScale>
    </cfRule>
  </conditionalFormatting>
  <conditionalFormatting sqref="D16:G21">
    <cfRule type="colorScale" priority="13">
      <colorScale>
        <cfvo type="min"/>
        <cfvo type="max"/>
        <color rgb="FFCEF3FA"/>
        <color rgb="FF008BBC"/>
      </colorScale>
    </cfRule>
  </conditionalFormatting>
  <conditionalFormatting sqref="D6:G11 D16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CEF3FA"/>
        <color rgb="FF008BB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9C8E-9F0A-4AD0-9921-19B478528AB1}">
  <dimension ref="B2:F53"/>
  <sheetViews>
    <sheetView tabSelected="1" topLeftCell="A40" workbookViewId="0">
      <selection activeCell="K60" sqref="K60"/>
    </sheetView>
  </sheetViews>
  <sheetFormatPr defaultRowHeight="15" x14ac:dyDescent="0.25"/>
  <cols>
    <col min="2" max="2" width="12.85546875" customWidth="1"/>
    <col min="3" max="3" width="9.140625" style="1"/>
    <col min="5" max="5" width="21.7109375" customWidth="1"/>
  </cols>
  <sheetData>
    <row r="2" spans="2:6" x14ac:dyDescent="0.25">
      <c r="B2" t="s">
        <v>231</v>
      </c>
      <c r="C2" s="1" t="s">
        <v>624</v>
      </c>
      <c r="D2" t="s">
        <v>631</v>
      </c>
      <c r="E2" t="s">
        <v>661</v>
      </c>
      <c r="F2" t="s">
        <v>662</v>
      </c>
    </row>
    <row r="3" spans="2:6" x14ac:dyDescent="0.25">
      <c r="B3" t="s">
        <v>623</v>
      </c>
      <c r="C3" s="82">
        <v>38970383</v>
      </c>
      <c r="D3" t="s">
        <v>38</v>
      </c>
      <c r="E3" t="s">
        <v>78</v>
      </c>
    </row>
    <row r="4" spans="2:6" x14ac:dyDescent="0.25">
      <c r="B4" t="s">
        <v>625</v>
      </c>
      <c r="C4" s="82">
        <v>38970942</v>
      </c>
      <c r="D4" t="s">
        <v>38</v>
      </c>
      <c r="E4" t="s">
        <v>79</v>
      </c>
    </row>
    <row r="5" spans="2:6" x14ac:dyDescent="0.25">
      <c r="B5" t="s">
        <v>626</v>
      </c>
      <c r="C5" s="82">
        <v>38970949</v>
      </c>
      <c r="D5" t="s">
        <v>38</v>
      </c>
      <c r="E5" t="s">
        <v>71</v>
      </c>
    </row>
    <row r="6" spans="2:6" x14ac:dyDescent="0.25">
      <c r="B6" t="s">
        <v>627</v>
      </c>
      <c r="C6" s="82">
        <v>38970951</v>
      </c>
      <c r="D6" t="s">
        <v>38</v>
      </c>
      <c r="E6" t="s">
        <v>70</v>
      </c>
    </row>
    <row r="7" spans="2:6" x14ac:dyDescent="0.25">
      <c r="B7" t="s">
        <v>628</v>
      </c>
      <c r="C7" s="82">
        <v>38970959</v>
      </c>
      <c r="D7" t="s">
        <v>38</v>
      </c>
      <c r="E7" t="s">
        <v>80</v>
      </c>
    </row>
    <row r="8" spans="2:6" x14ac:dyDescent="0.25">
      <c r="B8" t="s">
        <v>629</v>
      </c>
      <c r="C8" s="82">
        <v>38970966</v>
      </c>
      <c r="D8" t="s">
        <v>39</v>
      </c>
      <c r="E8" t="s">
        <v>71</v>
      </c>
    </row>
    <row r="9" spans="2:6" x14ac:dyDescent="0.25">
      <c r="B9" t="s">
        <v>630</v>
      </c>
      <c r="C9" s="82">
        <v>38970969</v>
      </c>
      <c r="D9" t="s">
        <v>39</v>
      </c>
      <c r="E9" t="s">
        <v>70</v>
      </c>
    </row>
    <row r="10" spans="2:6" x14ac:dyDescent="0.25">
      <c r="B10" t="s">
        <v>649</v>
      </c>
      <c r="C10" s="82">
        <v>39063626</v>
      </c>
      <c r="D10" t="s">
        <v>38</v>
      </c>
      <c r="E10" t="s">
        <v>78</v>
      </c>
    </row>
    <row r="11" spans="2:6" x14ac:dyDescent="0.25">
      <c r="B11" t="s">
        <v>650</v>
      </c>
      <c r="C11" s="82">
        <v>39063639</v>
      </c>
      <c r="D11" t="s">
        <v>38</v>
      </c>
      <c r="E11" t="s">
        <v>78</v>
      </c>
    </row>
    <row r="12" spans="2:6" x14ac:dyDescent="0.25">
      <c r="B12" t="s">
        <v>651</v>
      </c>
      <c r="C12" s="82">
        <v>39063683</v>
      </c>
      <c r="D12" t="s">
        <v>38</v>
      </c>
      <c r="E12" t="s">
        <v>78</v>
      </c>
    </row>
    <row r="13" spans="2:6" x14ac:dyDescent="0.25">
      <c r="B13" t="s">
        <v>652</v>
      </c>
      <c r="C13" s="82">
        <v>39063731</v>
      </c>
      <c r="D13" t="s">
        <v>38</v>
      </c>
      <c r="E13" t="s">
        <v>78</v>
      </c>
    </row>
    <row r="14" spans="2:6" x14ac:dyDescent="0.25">
      <c r="B14" t="s">
        <v>653</v>
      </c>
      <c r="C14" s="82">
        <v>39064951</v>
      </c>
      <c r="D14" t="s">
        <v>38</v>
      </c>
      <c r="E14" t="s">
        <v>79</v>
      </c>
    </row>
    <row r="15" spans="2:6" x14ac:dyDescent="0.25">
      <c r="B15" t="s">
        <v>654</v>
      </c>
      <c r="C15" s="82">
        <v>39064965</v>
      </c>
      <c r="D15" t="s">
        <v>38</v>
      </c>
      <c r="E15" t="s">
        <v>79</v>
      </c>
    </row>
    <row r="16" spans="2:6" x14ac:dyDescent="0.25">
      <c r="B16" t="s">
        <v>655</v>
      </c>
      <c r="C16" s="82">
        <v>39064984</v>
      </c>
      <c r="D16" t="s">
        <v>38</v>
      </c>
      <c r="E16" t="s">
        <v>79</v>
      </c>
    </row>
    <row r="17" spans="2:6" x14ac:dyDescent="0.25">
      <c r="B17" t="s">
        <v>656</v>
      </c>
      <c r="C17" s="82">
        <v>39064995</v>
      </c>
      <c r="D17" t="s">
        <v>38</v>
      </c>
      <c r="E17" t="s">
        <v>79</v>
      </c>
    </row>
    <row r="18" spans="2:6" x14ac:dyDescent="0.25">
      <c r="B18" t="s">
        <v>649</v>
      </c>
      <c r="C18" s="80" t="s">
        <v>657</v>
      </c>
      <c r="D18" t="s">
        <v>38</v>
      </c>
      <c r="E18" t="s">
        <v>78</v>
      </c>
      <c r="F18" t="s">
        <v>666</v>
      </c>
    </row>
    <row r="19" spans="2:6" x14ac:dyDescent="0.25">
      <c r="B19" t="s">
        <v>650</v>
      </c>
      <c r="C19" s="80" t="s">
        <v>658</v>
      </c>
      <c r="D19" t="s">
        <v>38</v>
      </c>
      <c r="E19" t="s">
        <v>78</v>
      </c>
      <c r="F19" t="s">
        <v>663</v>
      </c>
    </row>
    <row r="20" spans="2:6" x14ac:dyDescent="0.25">
      <c r="B20" t="s">
        <v>651</v>
      </c>
      <c r="C20" s="80" t="s">
        <v>659</v>
      </c>
      <c r="D20" t="s">
        <v>38</v>
      </c>
      <c r="E20" t="s">
        <v>78</v>
      </c>
      <c r="F20" t="s">
        <v>664</v>
      </c>
    </row>
    <row r="21" spans="2:6" x14ac:dyDescent="0.25">
      <c r="B21" t="s">
        <v>652</v>
      </c>
      <c r="C21" s="80" t="s">
        <v>660</v>
      </c>
      <c r="D21" t="s">
        <v>38</v>
      </c>
      <c r="E21" t="s">
        <v>78</v>
      </c>
      <c r="F21" t="s">
        <v>665</v>
      </c>
    </row>
    <row r="22" spans="2:6" x14ac:dyDescent="0.25">
      <c r="B22" t="s">
        <v>667</v>
      </c>
      <c r="C22" s="80" t="s">
        <v>668</v>
      </c>
      <c r="D22" t="s">
        <v>39</v>
      </c>
      <c r="E22" t="s">
        <v>71</v>
      </c>
      <c r="F22" t="s">
        <v>684</v>
      </c>
    </row>
    <row r="23" spans="2:6" x14ac:dyDescent="0.25">
      <c r="B23" t="s">
        <v>669</v>
      </c>
      <c r="C23" s="80" t="s">
        <v>670</v>
      </c>
      <c r="D23" t="s">
        <v>39</v>
      </c>
      <c r="E23" t="s">
        <v>71</v>
      </c>
      <c r="F23" t="s">
        <v>685</v>
      </c>
    </row>
    <row r="24" spans="2:6" x14ac:dyDescent="0.25">
      <c r="B24" t="s">
        <v>671</v>
      </c>
      <c r="C24" s="80" t="s">
        <v>672</v>
      </c>
      <c r="D24" t="s">
        <v>39</v>
      </c>
      <c r="E24" t="s">
        <v>71</v>
      </c>
      <c r="F24" t="s">
        <v>686</v>
      </c>
    </row>
    <row r="25" spans="2:6" x14ac:dyDescent="0.25">
      <c r="B25" t="s">
        <v>673</v>
      </c>
      <c r="C25" s="80" t="s">
        <v>674</v>
      </c>
      <c r="D25" t="s">
        <v>39</v>
      </c>
      <c r="E25" t="s">
        <v>71</v>
      </c>
      <c r="F25" t="s">
        <v>687</v>
      </c>
    </row>
    <row r="26" spans="2:6" x14ac:dyDescent="0.25">
      <c r="B26" t="s">
        <v>675</v>
      </c>
      <c r="C26" s="80" t="s">
        <v>679</v>
      </c>
      <c r="D26" t="s">
        <v>38</v>
      </c>
      <c r="E26" t="s">
        <v>70</v>
      </c>
      <c r="F26" t="s">
        <v>688</v>
      </c>
    </row>
    <row r="27" spans="2:6" x14ac:dyDescent="0.25">
      <c r="B27" t="s">
        <v>676</v>
      </c>
      <c r="C27" s="80" t="s">
        <v>680</v>
      </c>
      <c r="D27" t="s">
        <v>38</v>
      </c>
      <c r="E27" t="s">
        <v>70</v>
      </c>
      <c r="F27" t="s">
        <v>689</v>
      </c>
    </row>
    <row r="28" spans="2:6" x14ac:dyDescent="0.25">
      <c r="B28" t="s">
        <v>677</v>
      </c>
      <c r="C28" s="80" t="s">
        <v>681</v>
      </c>
      <c r="D28" t="s">
        <v>38</v>
      </c>
      <c r="E28" t="s">
        <v>70</v>
      </c>
      <c r="F28" t="s">
        <v>690</v>
      </c>
    </row>
    <row r="29" spans="2:6" x14ac:dyDescent="0.25">
      <c r="B29" t="s">
        <v>678</v>
      </c>
      <c r="C29" s="80" t="s">
        <v>682</v>
      </c>
      <c r="D29" t="s">
        <v>38</v>
      </c>
      <c r="E29" t="s">
        <v>70</v>
      </c>
      <c r="F29" t="s">
        <v>691</v>
      </c>
    </row>
    <row r="30" spans="2:6" x14ac:dyDescent="0.25">
      <c r="B30" t="s">
        <v>653</v>
      </c>
      <c r="C30" s="80" t="s">
        <v>692</v>
      </c>
      <c r="D30" t="s">
        <v>38</v>
      </c>
      <c r="E30" t="s">
        <v>79</v>
      </c>
      <c r="F30" t="s">
        <v>716</v>
      </c>
    </row>
    <row r="31" spans="2:6" x14ac:dyDescent="0.25">
      <c r="B31" t="s">
        <v>654</v>
      </c>
      <c r="C31" s="80" t="s">
        <v>693</v>
      </c>
      <c r="D31" t="s">
        <v>38</v>
      </c>
      <c r="E31" t="s">
        <v>79</v>
      </c>
      <c r="F31" t="s">
        <v>717</v>
      </c>
    </row>
    <row r="32" spans="2:6" x14ac:dyDescent="0.25">
      <c r="B32" t="s">
        <v>655</v>
      </c>
      <c r="C32" s="80" t="s">
        <v>694</v>
      </c>
      <c r="D32" t="s">
        <v>38</v>
      </c>
      <c r="E32" t="s">
        <v>79</v>
      </c>
      <c r="F32" t="s">
        <v>718</v>
      </c>
    </row>
    <row r="33" spans="2:6" x14ac:dyDescent="0.25">
      <c r="B33" t="s">
        <v>656</v>
      </c>
      <c r="C33" s="80" t="s">
        <v>695</v>
      </c>
      <c r="D33" t="s">
        <v>38</v>
      </c>
      <c r="E33" t="s">
        <v>79</v>
      </c>
      <c r="F33" t="s">
        <v>719</v>
      </c>
    </row>
    <row r="34" spans="2:6" x14ac:dyDescent="0.25">
      <c r="B34" t="s">
        <v>696</v>
      </c>
      <c r="C34" s="80" t="s">
        <v>697</v>
      </c>
      <c r="D34" t="s">
        <v>38</v>
      </c>
      <c r="E34" t="s">
        <v>80</v>
      </c>
      <c r="F34" t="s">
        <v>720</v>
      </c>
    </row>
    <row r="35" spans="2:6" x14ac:dyDescent="0.25">
      <c r="B35" t="s">
        <v>698</v>
      </c>
      <c r="C35" s="80" t="s">
        <v>699</v>
      </c>
      <c r="D35" t="s">
        <v>38</v>
      </c>
      <c r="E35" t="s">
        <v>80</v>
      </c>
      <c r="F35" t="s">
        <v>721</v>
      </c>
    </row>
    <row r="36" spans="2:6" x14ac:dyDescent="0.25">
      <c r="B36" t="s">
        <v>700</v>
      </c>
      <c r="C36" s="80" t="s">
        <v>701</v>
      </c>
      <c r="D36" t="s">
        <v>38</v>
      </c>
      <c r="E36" t="s">
        <v>80</v>
      </c>
      <c r="F36" t="s">
        <v>722</v>
      </c>
    </row>
    <row r="37" spans="2:6" x14ac:dyDescent="0.25">
      <c r="B37" t="s">
        <v>702</v>
      </c>
      <c r="C37" s="80" t="s">
        <v>703</v>
      </c>
      <c r="D37" t="s">
        <v>38</v>
      </c>
      <c r="E37" t="s">
        <v>80</v>
      </c>
      <c r="F37" t="s">
        <v>723</v>
      </c>
    </row>
    <row r="38" spans="2:6" x14ac:dyDescent="0.25">
      <c r="B38" t="s">
        <v>704</v>
      </c>
      <c r="C38" s="80" t="s">
        <v>705</v>
      </c>
      <c r="D38" t="s">
        <v>38</v>
      </c>
      <c r="E38" t="s">
        <v>71</v>
      </c>
      <c r="F38" t="s">
        <v>724</v>
      </c>
    </row>
    <row r="39" spans="2:6" x14ac:dyDescent="0.25">
      <c r="B39" t="s">
        <v>706</v>
      </c>
      <c r="C39" s="80" t="s">
        <v>707</v>
      </c>
      <c r="D39" t="s">
        <v>38</v>
      </c>
      <c r="E39" t="s">
        <v>71</v>
      </c>
      <c r="F39" t="s">
        <v>725</v>
      </c>
    </row>
    <row r="40" spans="2:6" x14ac:dyDescent="0.25">
      <c r="B40" t="s">
        <v>708</v>
      </c>
      <c r="C40" s="80" t="s">
        <v>710</v>
      </c>
      <c r="D40" t="s">
        <v>38</v>
      </c>
      <c r="E40" t="s">
        <v>71</v>
      </c>
      <c r="F40" t="s">
        <v>726</v>
      </c>
    </row>
    <row r="41" spans="2:6" x14ac:dyDescent="0.25">
      <c r="B41" t="s">
        <v>709</v>
      </c>
      <c r="C41" s="80" t="s">
        <v>711</v>
      </c>
      <c r="D41" t="s">
        <v>38</v>
      </c>
      <c r="E41" t="s">
        <v>71</v>
      </c>
      <c r="F41" t="s">
        <v>727</v>
      </c>
    </row>
    <row r="42" spans="2:6" x14ac:dyDescent="0.25">
      <c r="B42" t="s">
        <v>675</v>
      </c>
      <c r="C42" s="80" t="s">
        <v>712</v>
      </c>
      <c r="D42" t="s">
        <v>38</v>
      </c>
      <c r="E42" t="s">
        <v>70</v>
      </c>
      <c r="F42" t="s">
        <v>728</v>
      </c>
    </row>
    <row r="43" spans="2:6" x14ac:dyDescent="0.25">
      <c r="B43" t="s">
        <v>676</v>
      </c>
      <c r="C43" s="80" t="s">
        <v>713</v>
      </c>
      <c r="D43" t="s">
        <v>38</v>
      </c>
      <c r="E43" t="s">
        <v>70</v>
      </c>
      <c r="F43" t="s">
        <v>729</v>
      </c>
    </row>
    <row r="44" spans="2:6" x14ac:dyDescent="0.25">
      <c r="B44" t="s">
        <v>677</v>
      </c>
      <c r="C44" s="80" t="s">
        <v>714</v>
      </c>
      <c r="D44" t="s">
        <v>38</v>
      </c>
      <c r="E44" t="s">
        <v>70</v>
      </c>
      <c r="F44" t="s">
        <v>730</v>
      </c>
    </row>
    <row r="45" spans="2:6" x14ac:dyDescent="0.25">
      <c r="B45" t="s">
        <v>678</v>
      </c>
      <c r="C45" s="80" t="s">
        <v>715</v>
      </c>
      <c r="D45" t="s">
        <v>38</v>
      </c>
      <c r="E45" t="s">
        <v>70</v>
      </c>
      <c r="F45" t="s">
        <v>731</v>
      </c>
    </row>
    <row r="46" spans="2:6" x14ac:dyDescent="0.25">
      <c r="B46" t="s">
        <v>732</v>
      </c>
      <c r="C46" s="80" t="s">
        <v>733</v>
      </c>
      <c r="D46" t="s">
        <v>39</v>
      </c>
      <c r="E46" t="s">
        <v>70</v>
      </c>
      <c r="F46" t="s">
        <v>746</v>
      </c>
    </row>
    <row r="47" spans="2:6" x14ac:dyDescent="0.25">
      <c r="B47" t="s">
        <v>734</v>
      </c>
      <c r="C47" s="80" t="s">
        <v>735</v>
      </c>
      <c r="D47" t="s">
        <v>39</v>
      </c>
      <c r="E47" t="s">
        <v>70</v>
      </c>
      <c r="F47" t="s">
        <v>747</v>
      </c>
    </row>
    <row r="48" spans="2:6" x14ac:dyDescent="0.25">
      <c r="B48" t="s">
        <v>736</v>
      </c>
      <c r="C48" s="80" t="s">
        <v>737</v>
      </c>
      <c r="D48" t="s">
        <v>39</v>
      </c>
      <c r="E48" t="s">
        <v>70</v>
      </c>
      <c r="F48" t="s">
        <v>748</v>
      </c>
    </row>
    <row r="49" spans="2:6" x14ac:dyDescent="0.25">
      <c r="B49" t="s">
        <v>738</v>
      </c>
      <c r="C49" s="80" t="s">
        <v>739</v>
      </c>
      <c r="D49" t="s">
        <v>39</v>
      </c>
      <c r="E49" t="s">
        <v>70</v>
      </c>
      <c r="F49" t="s">
        <v>749</v>
      </c>
    </row>
    <row r="50" spans="2:6" x14ac:dyDescent="0.25">
      <c r="B50" t="s">
        <v>740</v>
      </c>
      <c r="C50" s="80" t="s">
        <v>741</v>
      </c>
      <c r="D50" t="s">
        <v>241</v>
      </c>
      <c r="E50" t="s">
        <v>745</v>
      </c>
      <c r="F50" t="s">
        <v>750</v>
      </c>
    </row>
    <row r="51" spans="2:6" x14ac:dyDescent="0.25">
      <c r="B51" t="s">
        <v>742</v>
      </c>
      <c r="C51" s="111">
        <v>39291653</v>
      </c>
      <c r="D51" t="s">
        <v>241</v>
      </c>
      <c r="E51" t="s">
        <v>745</v>
      </c>
      <c r="F51" t="s">
        <v>751</v>
      </c>
    </row>
    <row r="52" spans="2:6" x14ac:dyDescent="0.25">
      <c r="B52" t="s">
        <v>743</v>
      </c>
      <c r="C52" s="80" t="s">
        <v>752</v>
      </c>
      <c r="D52" t="s">
        <v>241</v>
      </c>
      <c r="E52" t="s">
        <v>745</v>
      </c>
      <c r="F52" t="s">
        <v>791</v>
      </c>
    </row>
    <row r="53" spans="2:6" x14ac:dyDescent="0.25">
      <c r="B53" t="s">
        <v>744</v>
      </c>
      <c r="C53" s="80" t="s">
        <v>753</v>
      </c>
      <c r="D53" t="s">
        <v>241</v>
      </c>
      <c r="E53" t="s">
        <v>745</v>
      </c>
      <c r="F53" t="s">
        <v>792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ChapmanSimCLR</vt:lpstr>
      <vt:lpstr>HandM SimCLR - Old method wake</vt:lpstr>
      <vt:lpstr>Chapman BYOL </vt:lpstr>
      <vt:lpstr>HCHSMesaBYOL</vt:lpstr>
      <vt:lpstr>CNN</vt:lpstr>
      <vt:lpstr>HchsSimCLR - new method</vt:lpstr>
      <vt:lpstr>MesaSimCLR - new method</vt:lpstr>
      <vt:lpstr>CollatedResults</vt:lpstr>
      <vt:lpstr>alldoubletransforms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Kevalee Shah</dc:creator>
  <cp:lastModifiedBy>Kevalee Shah</cp:lastModifiedBy>
  <dcterms:created xsi:type="dcterms:W3CDTF">2021-04-09T14:22:56Z</dcterms:created>
  <dcterms:modified xsi:type="dcterms:W3CDTF">2021-05-01T22:37:10Z</dcterms:modified>
</cp:coreProperties>
</file>