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alee Shah\Documents\Cambridge\Part II\Project\SimCLR HCHS\"/>
    </mc:Choice>
  </mc:AlternateContent>
  <xr:revisionPtr revIDLastSave="0" documentId="13_ncr:1_{C15CC8F9-330E-4706-AAE8-324FC97BCCCE}" xr6:coauthVersionLast="46" xr6:coauthVersionMax="46" xr10:uidLastSave="{00000000-0000-0000-0000-000000000000}"/>
  <bookViews>
    <workbookView xWindow="7182" yWindow="0" windowWidth="15858" windowHeight="12360" firstSheet="2" activeTab="3" xr2:uid="{AA6AE55E-2CA6-4CDB-8576-9BF510AB1313}"/>
  </bookViews>
  <sheets>
    <sheet name="ChapmanSimCLR" sheetId="1" r:id="rId1"/>
    <sheet name="HandM SimCLR - Old method wake" sheetId="6" r:id="rId2"/>
    <sheet name="Chapman BYOL " sheetId="8" r:id="rId3"/>
    <sheet name="HCHSMesaBYOL" sheetId="9" r:id="rId4"/>
    <sheet name="CNN" sheetId="4" r:id="rId5"/>
    <sheet name="HchsSimCLR - new method" sheetId="5" r:id="rId6"/>
    <sheet name="MesaSimCLR - new method" sheetId="3" r:id="rId7"/>
    <sheet name="CollatedResults" sheetId="2" r:id="rId8"/>
  </sheets>
  <definedNames>
    <definedName name="_xlnm._FilterDatabase" localSheetId="0" hidden="1">ChapmanSimCLR!$B$4:$E$100</definedName>
    <definedName name="_xlnm._FilterDatabase" localSheetId="4" hidden="1">CNN!$D$5:$K$11</definedName>
    <definedName name="_xlnm._FilterDatabase" localSheetId="1" hidden="1">'HandM SimCLR - Old method wake'!$C$4:$T$37</definedName>
    <definedName name="_xlnm._FilterDatabase" localSheetId="5" hidden="1">'HchsSimCLR - new method'!$B$4:$N$24</definedName>
    <definedName name="_xlnm._FilterDatabase" localSheetId="6" hidden="1">'MesaSimCLR - new method'!$B$5:$J$26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6" i="2" l="1"/>
  <c r="Y46" i="2"/>
  <c r="X46" i="2"/>
  <c r="W46" i="2"/>
  <c r="V46" i="2"/>
  <c r="U46" i="2"/>
  <c r="Z43" i="2"/>
  <c r="Y43" i="2"/>
  <c r="X43" i="2"/>
  <c r="W43" i="2"/>
  <c r="Z41" i="2"/>
  <c r="Y41" i="2"/>
  <c r="X41" i="2"/>
  <c r="W41" i="2"/>
  <c r="V41" i="2"/>
  <c r="U41" i="2"/>
  <c r="N41" i="2"/>
  <c r="M41" i="2"/>
  <c r="R41" i="2"/>
  <c r="Q41" i="2"/>
  <c r="T41" i="2"/>
  <c r="S41" i="2"/>
  <c r="P41" i="2"/>
  <c r="O41" i="2"/>
</calcChain>
</file>

<file path=xl/sharedStrings.xml><?xml version="1.0" encoding="utf-8"?>
<sst xmlns="http://schemas.openxmlformats.org/spreadsheetml/2006/main" count="721" uniqueCount="256">
  <si>
    <t>Transformations</t>
  </si>
  <si>
    <t>Learning Rate</t>
  </si>
  <si>
    <t xml:space="preserve">Batch Size </t>
  </si>
  <si>
    <t>AUC</t>
  </si>
  <si>
    <t>LR = 0.1</t>
  </si>
  <si>
    <t>Batch Size</t>
  </si>
  <si>
    <t>LR=0.1</t>
  </si>
  <si>
    <t>LR=0.01</t>
  </si>
  <si>
    <t>HCHS</t>
  </si>
  <si>
    <t>MESA</t>
  </si>
  <si>
    <t>SimCLR</t>
  </si>
  <si>
    <t>BYOL</t>
  </si>
  <si>
    <t>Chapman</t>
  </si>
  <si>
    <t>Diabetes</t>
  </si>
  <si>
    <t>Sleep Apnea</t>
  </si>
  <si>
    <t>Hypertension</t>
  </si>
  <si>
    <t>Insomnia</t>
  </si>
  <si>
    <t>Metabolic Syndrome</t>
  </si>
  <si>
    <t>F1 Micro</t>
  </si>
  <si>
    <t>F1 Macro</t>
  </si>
  <si>
    <t>Heart Rhythm</t>
  </si>
  <si>
    <t>MyResults</t>
  </si>
  <si>
    <t>Paper Results</t>
  </si>
  <si>
    <t>Approach</t>
  </si>
  <si>
    <t>HEAT MAPS FOR CHAPMAN</t>
  </si>
  <si>
    <t>check table 1 is correct one</t>
  </si>
  <si>
    <t>Other Methods</t>
  </si>
  <si>
    <t xml:space="preserve">*Adversarial Unsupervised Representation Learning for Activity Time-Series - for hchs </t>
  </si>
  <si>
    <t>SimCLR For Chapman</t>
  </si>
  <si>
    <t>SimCLR for MESA</t>
  </si>
  <si>
    <t>Epochs</t>
  </si>
  <si>
    <t>Macro</t>
  </si>
  <si>
    <t>Disease</t>
  </si>
  <si>
    <t>CNN Method</t>
  </si>
  <si>
    <t>Optimizer</t>
  </si>
  <si>
    <t>SGD</t>
  </si>
  <si>
    <t>Micro</t>
  </si>
  <si>
    <t>Dataset</t>
  </si>
  <si>
    <t>BS</t>
  </si>
  <si>
    <t>LR</t>
  </si>
  <si>
    <t>hchs</t>
  </si>
  <si>
    <t>mesa</t>
  </si>
  <si>
    <t>04613</t>
  </si>
  <si>
    <t>MT-SSL ---- CLOCS</t>
  </si>
  <si>
    <t>*</t>
  </si>
  <si>
    <t>0.667     ----  0.896</t>
  </si>
  <si>
    <t xml:space="preserve">better cnn results </t>
  </si>
  <si>
    <t>Method Name</t>
  </si>
  <si>
    <t xml:space="preserve">Result </t>
  </si>
  <si>
    <t>010203</t>
  </si>
  <si>
    <t>53612</t>
  </si>
  <si>
    <t>0.738 - Clocs implementation of SimCLR</t>
  </si>
  <si>
    <t>0.643 - Clocs implementation of BYOL</t>
  </si>
  <si>
    <t>Temperature</t>
  </si>
  <si>
    <t>23561</t>
  </si>
  <si>
    <t>With Wake</t>
  </si>
  <si>
    <t>No</t>
  </si>
  <si>
    <t>Yes</t>
  </si>
  <si>
    <t>23461</t>
  </si>
  <si>
    <t>Window Size</t>
  </si>
  <si>
    <t>Ep1</t>
  </si>
  <si>
    <t xml:space="preserve">Transformtions </t>
  </si>
  <si>
    <t>Ep2</t>
  </si>
  <si>
    <t>Plot</t>
  </si>
  <si>
    <t>Predict</t>
  </si>
  <si>
    <t>aggregate</t>
  </si>
  <si>
    <t>temp</t>
  </si>
  <si>
    <t>F</t>
  </si>
  <si>
    <t>T</t>
  </si>
  <si>
    <t>mean</t>
  </si>
  <si>
    <t>012</t>
  </si>
  <si>
    <t>Number of Cols</t>
  </si>
  <si>
    <t>sleep apnea</t>
  </si>
  <si>
    <t>insomnia</t>
  </si>
  <si>
    <t xml:space="preserve">new method means cropping all data to the right length and no windowing </t>
  </si>
  <si>
    <t>Windows Size</t>
  </si>
  <si>
    <t>Epochs1</t>
  </si>
  <si>
    <t>Aggregate</t>
  </si>
  <si>
    <t xml:space="preserve">Disease </t>
  </si>
  <si>
    <t>Epochs2</t>
  </si>
  <si>
    <t>metabolic syndrome</t>
  </si>
  <si>
    <t>diabetes</t>
  </si>
  <si>
    <t>hypertension</t>
  </si>
  <si>
    <t>This method is done using the encoder without the projection head</t>
  </si>
  <si>
    <t>Latent Dim</t>
  </si>
  <si>
    <t>Projection Dim</t>
  </si>
  <si>
    <t>Normal or MS</t>
  </si>
  <si>
    <t>AUC OVR</t>
  </si>
  <si>
    <t>AUC OVO</t>
  </si>
  <si>
    <t xml:space="preserve">SLURM </t>
  </si>
  <si>
    <t>Normal</t>
  </si>
  <si>
    <t>MS</t>
  </si>
  <si>
    <t>66.7     ----  89.6</t>
  </si>
  <si>
    <t>slurm_submit_chapman_alternate_23461_01_8_100</t>
  </si>
  <si>
    <t>slurm_submit_hchs_mesa_old_method_with_wake_512_512_50_3124_01_50_F_T_mean_001_mesa_sleep_apnea</t>
  </si>
  <si>
    <t>slurm_submit_hchs_mesa_old_method_with_wake_512_512_50_3124_01_50_F_T_mean_001_mesa_insomnia</t>
  </si>
  <si>
    <t>Epoch</t>
  </si>
  <si>
    <t>Segment Number</t>
  </si>
  <si>
    <t>Main Type</t>
  </si>
  <si>
    <t>SLURM</t>
  </si>
  <si>
    <t>Script</t>
  </si>
  <si>
    <t>normal</t>
  </si>
  <si>
    <t>38503195</t>
  </si>
  <si>
    <t>Macro 90% Range</t>
  </si>
  <si>
    <t>Micro 90% Range</t>
  </si>
  <si>
    <t>Micro Mean Std</t>
  </si>
  <si>
    <t>Macro Mean Std</t>
  </si>
  <si>
    <t xml:space="preserve"> 0.48 +/- 0.01</t>
  </si>
  <si>
    <t>0.93 +/- 0.02</t>
  </si>
  <si>
    <t xml:space="preserve"> 0.93 +/- 0.01</t>
  </si>
  <si>
    <t>0.48 +/- 0.00</t>
  </si>
  <si>
    <t>38477751</t>
  </si>
  <si>
    <t>38477763</t>
  </si>
  <si>
    <t>0.91 +/- 0.02</t>
  </si>
  <si>
    <t>0.91 +/- 0.01</t>
  </si>
  <si>
    <t>slurm_submit_hchs_mesa_old_method_with_wake_512_512_50_3124_01_50_F_T_mean_001_hchs_diabetes</t>
  </si>
  <si>
    <t>slurm_submit_hchs_mesa_old_method_with_wake_512_512_50_3124_01_50_F_T_mean_001_hchs_insomnia</t>
  </si>
  <si>
    <t>slurm_submit_hchs_mesa_old_method_with_wake_512_512_50_3124_01_50_F_T_mean_001_hchs_sleep_apnea</t>
  </si>
  <si>
    <t>slurm_submit_hchs_mesa_old_method_with_wake_512_512_50_3124_01_50_F_T_mean_001_hchs_hypertension</t>
  </si>
  <si>
    <t>slurm_submit_hchs_mesa_old_method_with_wake_512_512_50_3124_01_50_F_T_mean_001_hchs_metabolic_syndrome</t>
  </si>
  <si>
    <t>38503497</t>
  </si>
  <si>
    <t>38503512</t>
  </si>
  <si>
    <t>38503516</t>
  </si>
  <si>
    <t>38503523</t>
  </si>
  <si>
    <t>38503530</t>
  </si>
  <si>
    <t xml:space="preserve">slurm script </t>
  </si>
  <si>
    <t>OVR 90%</t>
  </si>
  <si>
    <t>OVO 90%</t>
  </si>
  <si>
    <t>OVR Mean Std</t>
  </si>
  <si>
    <t>OVO Mean Std</t>
  </si>
  <si>
    <t xml:space="preserve"> 0.50 +/- 0.00</t>
  </si>
  <si>
    <t>slurm_submit_chapman_ms_compare_2048_100_512_128</t>
  </si>
  <si>
    <t>encoder type</t>
  </si>
  <si>
    <t>old</t>
  </si>
  <si>
    <t>new</t>
  </si>
  <si>
    <t>slurm_submit_hchs_mesa_old_method_with_wake_512_512_50_23641_01_50_F_T_mean_01_hchs_metabolic_syndrome</t>
  </si>
  <si>
    <t>slurm_submit_hchs_mesa_old_method_with_wake_512_512_50_23641_01_50_F_T_mean_01_hchs_hypertension</t>
  </si>
  <si>
    <t>slurm_submit_hchs_mesa_old_method_with_wake_512_512_50_23641_01_50_F_T_mean_01_hchs_insomnia</t>
  </si>
  <si>
    <t>38536565</t>
  </si>
  <si>
    <t>38536570</t>
  </si>
  <si>
    <t>38536574</t>
  </si>
  <si>
    <t>38536578</t>
  </si>
  <si>
    <t>38536580</t>
  </si>
  <si>
    <t>slurm_submit_hchs_mesa_old_method_with_wake_512_512_50_23641_01_50_F_T_mean_01_hchs_diabetes</t>
  </si>
  <si>
    <t>slurm_submit_hchs_mesa_old_method_with_wake_512_512_50_23641_01_50_F_T_mean_01_hchs_sleep_apnea</t>
  </si>
  <si>
    <t>slurm_submit_hchs_mesa_old_method_with_wake_512_512_50_23641_01_50_F_T_mean_01_mesa_insomnia</t>
  </si>
  <si>
    <t>slurm_submit_hchs_mesa_old_method_with_wake_512_512_50_23641_01_50_F_T_mean_01_mesa_sleep_apnea</t>
  </si>
  <si>
    <t>38536603</t>
  </si>
  <si>
    <t>38536613</t>
  </si>
  <si>
    <t xml:space="preserve"> 0.49 +/- 0.04</t>
  </si>
  <si>
    <t xml:space="preserve"> 0.66 +/- 0.04</t>
  </si>
  <si>
    <t>0.66 +/- 0.02</t>
  </si>
  <si>
    <t xml:space="preserve"> 0.49 +/- 0.02</t>
  </si>
  <si>
    <t>Percentage Macros</t>
  </si>
  <si>
    <t xml:space="preserve">Percentage Micros </t>
  </si>
  <si>
    <t>[0.5426234802265805, 0.5141752577319587, 0.4499799273467869, 0.4737535388486946, 0.49875100725221594, 0.4978895172526842, 0.4964576074332172, 0.47790409260024797, 0.4811317735172679, 0.4889681348014681]</t>
  </si>
  <si>
    <t>[0.6312997347480106, 0.6286472148541115, 0.6047745358090185, 0.623342175066313, 0.649867374005305, 0.6551724137931034, 0.6339522546419099, 0.6445623342175066, 0.6578249336870027, 0.6551724137931034]</t>
  </si>
  <si>
    <t>[0.49653418124006365, 0.5044990395308867, 0.5191140659425612, 0.5225542804172706, 0.46211856510598653, 0.5127100387763894, 0.4743141938066904, 0.49974590626764537, 0.4812521499828001, 0.4966622162883846]</t>
  </si>
  <si>
    <t>[0.7214854111405835, 0.7241379310344829, 0.7374005305039789, 0.7427055702917771, 0.7400530503978779, 0.7374005305039789, 0.7320954907161805, 0.7506631299734748, 0.7453580901856764, 0.7453580901856764]</t>
  </si>
  <si>
    <t xml:space="preserve"> 0.74 +/- 0.03</t>
  </si>
  <si>
    <t>0.46 +/- 0.03</t>
  </si>
  <si>
    <t>0.74 +/- 0.02</t>
  </si>
  <si>
    <t xml:space="preserve"> 0.45 +/- 0.02</t>
  </si>
  <si>
    <t>[0.31573306956143715, 0.33816254324421297, 0.27860561922805854, 0.36578546009150986, 0.28087488427802565, 0.3025175751094321, 0.2575768279759802, 0.27763350912287077, 0.2813367905502737, 0.28737330681064693]</t>
  </si>
  <si>
    <t>[0.5384615384615384, 0.53315649867374, 0.5570291777188329, 0.596816976127321, 0.5702917771883289, 0.5782493368700266, 0.596816976127321, 0.5782493368700266, 0.6127320954907162, 0.6047745358090185]</t>
  </si>
  <si>
    <t xml:space="preserve"> 0.60 +/- 0.05</t>
  </si>
  <si>
    <t xml:space="preserve"> 0.32 +/- 0.04</t>
  </si>
  <si>
    <t>0.60 +/- 0.03</t>
  </si>
  <si>
    <t>0.31 +/- 0.02</t>
  </si>
  <si>
    <t>[0.4964131994261119, 0.4977793696275072, 0.4751066856330014, 0.4758522727272727, 0.5035612535612536, 0.4743589743589744, 0.4743589743589744, 0.4743589743589744, 0.4743589743589744, 0.47285714285714286]</t>
  </si>
  <si>
    <t>[0.8943089430894309, 0.897018970189702, 0.9051490514905149, 0.907859078590786, 0.907859078590786, 0.9024390243902439, 0.9024390243902439, 0.9024390243902439, 0.9024390243902439, 0.897018970189702]</t>
  </si>
  <si>
    <t xml:space="preserve"> 0.90 +/- 0.03</t>
  </si>
  <si>
    <t xml:space="preserve"> 0.90 +/- 0.02</t>
  </si>
  <si>
    <t>0.47 +/- 0.01</t>
  </si>
  <si>
    <t>0.47 +/- 0.00</t>
  </si>
  <si>
    <t>[0.3496297899809316, 0.3999339811578025, 0.37857142857142856, 0.35362121950921616, 0.38916634108184217, 0.3853969658038654, 0.3683548086696173, 0.3784954427156262, 0.3622765693109704, 0.37935241665937486]</t>
  </si>
  <si>
    <t>[0.41644562334217505, 0.4297082228116711, 0.47214854111405835, 0.46949602122015915, 0.47480106100795755, 0.4907161803713528, 0.4880636604774536, 0.4960212201591512, 0.4880636604774536, 0.5039787798408488]</t>
  </si>
  <si>
    <t>0.48 +/- 0.04</t>
  </si>
  <si>
    <t>0.48 +/- 0.03</t>
  </si>
  <si>
    <t>0.38 +/- 0.05</t>
  </si>
  <si>
    <t>0.38 +/- 0.03</t>
  </si>
  <si>
    <t>0.48 +/- 0.01</t>
  </si>
  <si>
    <t xml:space="preserve"> 0.93 +/- 0.02</t>
  </si>
  <si>
    <t>[0.47980416156670747, 0.4823386114494519, 0.5098039215686275, 0.5145535468116114, 0.4823386114494519, 0.4823386114494519, 0.4823386114494519, 0.4823386114494519, 0.4823386114494519, 0.4823386114494519]</t>
  </si>
  <si>
    <t>[0.9223529411764706, 0.9317647058823529, 0.9247058823529412, 0.9317647058823529, 0.9317647058823529, 0.9317647058823529, 0.9317647058823529, 0.9317647058823529, 0.9317647058823529, 0.9317647058823529]</t>
  </si>
  <si>
    <t>[0.47466007416563655, 0.47900434249620805, 0.47335811648079307, 0.474009900990099, 0.4727047146401985, 0.49905704856199906, 0.47530864197530864, 0.47335811648079307, 0.47466007416563655, 0.47530864197530864]</t>
  </si>
  <si>
    <t>[0.9035294117647059, 0.8611764705882353, 0.8988235294117647, 0.9011764705882352, 0.8964705882352941, 0.9058823529411765, 0.9058823529411765, 0.8988235294117647, 0.9035294117647059, 0.9058823529411765]</t>
  </si>
  <si>
    <t xml:space="preserve"> 0.91 +/- 0.02</t>
  </si>
  <si>
    <t xml:space="preserve"> 0.91 +/- 0.01</t>
  </si>
  <si>
    <t>0.3*bs/256 with cosine decay</t>
  </si>
  <si>
    <t>slurm_submit_hchs_mesa_old_method_with_wake_512_2048_100_23461_01_100_F_T_mean_01_hchs_diabetes</t>
  </si>
  <si>
    <t>slurm_submit_hchs_mesa_old_method_with_wake_512_2048_100_23461_01_100_F_T_mean_01_hchs_insomnia</t>
  </si>
  <si>
    <t>slurm_submit_hchs_mesa_old_method_with_wake_512_2048_100_23461_01_100_F_T_mean_01_hchs_sleep_apnea</t>
  </si>
  <si>
    <t>slurm_submit_hchs_mesa_old_method_with_wake_512_2048_100_23461_01_100_F_T_mean_01_hchs_hypertension</t>
  </si>
  <si>
    <t>slurm_submit_hchs_mesa_old_method_with_wake_512_2048_100_23461_01_100_F_T_mean_01_hchs_metabolic_syndrome</t>
  </si>
  <si>
    <t>slurm_submit_hchs_mesa_old_method_with_wake_512_2048_100_23461_01_100_F_T_mean_01_mesa_insomnia</t>
  </si>
  <si>
    <t>slurm_submit_hchs_mesa_old_method_with_wake_512_2048_100_23461_01_100_F_T_mean_01_mesa_sleep_apnea</t>
  </si>
  <si>
    <t>38567689</t>
  </si>
  <si>
    <t>38567696</t>
  </si>
  <si>
    <t>38567705</t>
  </si>
  <si>
    <t>38567709</t>
  </si>
  <si>
    <t>38567721</t>
  </si>
  <si>
    <t>38567748</t>
  </si>
  <si>
    <t>38567753</t>
  </si>
  <si>
    <t>[0.47530864197530864, 0.474009900990099, 0.47466007416563655, 0.47530864197530864, 0.47530864197530864, 0.47530864197530864, 0.47530864197530864, 0.47530864197530864, 0.47530864197530864, 0.47530864197530864]</t>
  </si>
  <si>
    <t>[0.9058823529411765, 0.9011764705882352, 0.9035294117647059, 0.9058823529411765, 0.9058823529411765, 0.9058823529411765, 0.9058823529411765, 0.9058823529411765, 0.9058823529411765, 0.9058823529411765]</t>
  </si>
  <si>
    <t>[0.4823386114494519, 0.4823386114494519, 0.4823386114494519, 0.4823386114494519, 0.4823386114494519, 0.4823386114494519, 0.4823386114494519, 0.4823386114494519, 0.4823386114494519, 0.4823386114494519]</t>
  </si>
  <si>
    <t>[0.9317647058823529, 0.9317647058823529, 0.9317647058823529, 0.9317647058823529, 0.9317647058823529, 0.9317647058823529, 0.9317647058823529, 0.9317647058823529, 0.9317647058823529, 0.9317647058823529]</t>
  </si>
  <si>
    <t xml:space="preserve"> 0.47 +/- 0.03</t>
  </si>
  <si>
    <t>0.65 +/- 0.02</t>
  </si>
  <si>
    <t>0.47 +/- 0.04</t>
  </si>
  <si>
    <t xml:space="preserve"> 0.65 +/- 0.04</t>
  </si>
  <si>
    <t>[0.49016474059503323, 0.48850850258596945, 0.4737535388486946, 0.47638888888888886, 0.4945148707947343, 0.4824399639373822, 0.5238081250183592, 0.49283366206443124, 0.5098326019827727, 0.5133390705679862]</t>
  </si>
  <si>
    <t>[0.649867374005305, 0.6472148541114059, 0.623342175066313, 0.649867374005305, 0.649867374005305, 0.6445623342175066, 0.6578249336870027, 0.6472148541114059, 0.6604774535809018, 0.6657824933687002]</t>
  </si>
  <si>
    <t>90% Interval Macro</t>
  </si>
  <si>
    <t>90% Interval Micro</t>
  </si>
  <si>
    <t>Mean Std Macro</t>
  </si>
  <si>
    <t xml:space="preserve">Mean Std Micro </t>
  </si>
  <si>
    <t xml:space="preserve">this is using the encoder only without projector and better encoder we are using LARS optimizer, and saving embeddings </t>
  </si>
  <si>
    <t>None</t>
  </si>
  <si>
    <t>slurm_submit_1024_100_256_128_normal_hchs_diabetes</t>
  </si>
  <si>
    <t>slurm_submit_800_100_256_128_normal_hchs_diabetes</t>
  </si>
  <si>
    <t>slurm_submit_512_100_256_128_normal_hchs_diabetes</t>
  </si>
  <si>
    <t>slurm_submit_512_100_256_128_normal_hchs_insomnia</t>
  </si>
  <si>
    <t>slurm_submit_512_100_256_128_normal_hchs_sleep_apnea</t>
  </si>
  <si>
    <t>slurm_submit_512_100_256_128_normal_hchs_hypertension</t>
  </si>
  <si>
    <t>slurm_submit_512_100_256_128_normal_hchs_metabolic_syndrome</t>
  </si>
  <si>
    <t>slurm_submit_512_100_256_128_normal_mesa_insomnia</t>
  </si>
  <si>
    <t>slurm_submit_512_100_256_128_normal_mesa_sleep_apnea</t>
  </si>
  <si>
    <t>38607127</t>
  </si>
  <si>
    <t>38607128</t>
  </si>
  <si>
    <t>38607129</t>
  </si>
  <si>
    <t>38607133</t>
  </si>
  <si>
    <t>script</t>
  </si>
  <si>
    <t>slurm_submit_512_01_5_True_hchs_diabetes</t>
  </si>
  <si>
    <t>slurm_submit_512_01_5_True_hchs_insomnia</t>
  </si>
  <si>
    <t>slurm_submit_512_01_5_True_hchs_sleep_apnea</t>
  </si>
  <si>
    <t>slurm_submit_512_01_5_True_hchs_hypertension</t>
  </si>
  <si>
    <t>slurm_submit_512_01_5_True_hchs_metabolic_syndrome</t>
  </si>
  <si>
    <t>slurm_submit_512_01_5_True_mesa_insomnia</t>
  </si>
  <si>
    <t>slurm_submit_512_01_5_True_mesa_sleep_apnea</t>
  </si>
  <si>
    <t>slurm_submit_512_01_5_True_chapman_cardiac</t>
  </si>
  <si>
    <t>Cardiac</t>
  </si>
  <si>
    <t>chapman</t>
  </si>
  <si>
    <t xml:space="preserve"> 0.48 +/- 0.00</t>
  </si>
  <si>
    <t>0.93 +/- 0.01</t>
  </si>
  <si>
    <t>38638877</t>
  </si>
  <si>
    <t>38638886</t>
  </si>
  <si>
    <t>38638887</t>
  </si>
  <si>
    <t>38638889</t>
  </si>
  <si>
    <t>386388890</t>
  </si>
  <si>
    <t>38638974</t>
  </si>
  <si>
    <t>38638980</t>
  </si>
  <si>
    <t>38638984</t>
  </si>
  <si>
    <t>38638985</t>
  </si>
  <si>
    <t>38638986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</si>
</sst>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/>
    <xf numFmtId="0" fontId="0" fillId="0" borderId="24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7" xfId="0" applyBorder="1"/>
    <xf numFmtId="0" fontId="0" fillId="0" borderId="22" xfId="0" applyBorder="1"/>
    <xf numFmtId="0" fontId="0" fillId="0" borderId="18" xfId="0" applyBorder="1"/>
    <xf numFmtId="0" fontId="0" fillId="0" borderId="11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3" xfId="0" applyBorder="1"/>
    <xf numFmtId="0" fontId="0" fillId="0" borderId="24" xfId="0" applyBorder="1"/>
    <xf numFmtId="0" fontId="1" fillId="0" borderId="17" xfId="0" applyFont="1" applyBorder="1"/>
    <xf numFmtId="0" fontId="1" fillId="0" borderId="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64" fontId="0" fillId="0" borderId="0" xfId="0" applyNumberFormat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1" fillId="0" borderId="17" xfId="0" applyNumberFormat="1" applyFont="1" applyBorder="1" applyAlignment="1">
      <alignment horizontal="center" vertical="center"/>
    </xf>
    <xf numFmtId="165" fontId="1" fillId="0" borderId="21" xfId="0" applyNumberFormat="1" applyFont="1" applyBorder="1" applyAlignment="1">
      <alignment horizontal="center" vertical="center"/>
    </xf>
    <xf numFmtId="165" fontId="0" fillId="0" borderId="18" xfId="0" applyNumberFormat="1" applyBorder="1" applyAlignment="1">
      <alignment horizontal="center" vertical="center"/>
    </xf>
    <xf numFmtId="165" fontId="0" fillId="0" borderId="22" xfId="0" applyNumberFormat="1" applyBorder="1"/>
    <xf numFmtId="165" fontId="1" fillId="0" borderId="17" xfId="0" applyNumberFormat="1" applyFont="1" applyBorder="1"/>
    <xf numFmtId="165" fontId="0" fillId="0" borderId="18" xfId="0" applyNumberFormat="1" applyBorder="1"/>
    <xf numFmtId="165" fontId="0" fillId="0" borderId="25" xfId="0" applyNumberFormat="1" applyBorder="1" applyAlignment="1">
      <alignment wrapText="1"/>
    </xf>
    <xf numFmtId="165" fontId="0" fillId="0" borderId="7" xfId="0" applyNumberFormat="1" applyBorder="1" applyAlignment="1">
      <alignment wrapText="1"/>
    </xf>
    <xf numFmtId="165" fontId="0" fillId="0" borderId="28" xfId="0" applyNumberFormat="1" applyBorder="1" applyAlignment="1">
      <alignment wrapText="1"/>
    </xf>
    <xf numFmtId="165" fontId="0" fillId="0" borderId="24" xfId="0" applyNumberFormat="1" applyBorder="1" applyAlignment="1">
      <alignment wrapText="1"/>
    </xf>
    <xf numFmtId="165" fontId="0" fillId="0" borderId="29" xfId="0" applyNumberFormat="1" applyBorder="1" applyAlignment="1">
      <alignment wrapText="1"/>
    </xf>
    <xf numFmtId="165" fontId="0" fillId="0" borderId="23" xfId="0" applyNumberFormat="1" applyBorder="1" applyAlignment="1">
      <alignment wrapText="1"/>
    </xf>
    <xf numFmtId="165" fontId="0" fillId="0" borderId="17" xfId="0" applyNumberFormat="1" applyFont="1" applyBorder="1" applyAlignment="1">
      <alignment horizontal="center" vertical="center"/>
    </xf>
    <xf numFmtId="165" fontId="0" fillId="0" borderId="17" xfId="0" applyNumberFormat="1" applyFont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38EE"/>
      <color rgb="FF62D8F4"/>
      <color rgb="FFCBFBAB"/>
      <color rgb="FFCEF3FA"/>
      <color rgb="FF008BBC"/>
      <color rgb="FF96E4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F721-7388-4891-AF3D-885AEC4235D6}">
  <dimension ref="A2:K122"/>
  <sheetViews>
    <sheetView topLeftCell="A94" zoomScaleNormal="100" workbookViewId="0">
      <selection activeCell="A101" sqref="A101"/>
    </sheetView>
  </sheetViews>
  <sheetFormatPr defaultRowHeight="15" x14ac:dyDescent="0.25"/>
  <cols>
    <col min="1" max="1" width="9.140625" style="1"/>
    <col min="2" max="2" width="20.5703125" customWidth="1"/>
    <col min="3" max="3" width="21" customWidth="1"/>
    <col min="4" max="4" width="13.28515625" customWidth="1"/>
    <col min="5" max="5" width="9.140625" style="1"/>
  </cols>
  <sheetData>
    <row r="2" spans="2:5" x14ac:dyDescent="0.25">
      <c r="B2" t="s">
        <v>28</v>
      </c>
    </row>
    <row r="4" spans="2:5" x14ac:dyDescent="0.25">
      <c r="B4" t="s">
        <v>0</v>
      </c>
      <c r="C4" t="s">
        <v>1</v>
      </c>
      <c r="D4" t="s">
        <v>2</v>
      </c>
      <c r="E4" s="1" t="s">
        <v>3</v>
      </c>
    </row>
    <row r="5" spans="2:5" x14ac:dyDescent="0.25">
      <c r="B5">
        <v>23461</v>
      </c>
      <c r="C5">
        <v>0.1</v>
      </c>
      <c r="D5">
        <v>8</v>
      </c>
      <c r="E5" s="1">
        <v>0.71013025090170001</v>
      </c>
    </row>
    <row r="6" spans="2:5" x14ac:dyDescent="0.25">
      <c r="B6">
        <v>23461</v>
      </c>
      <c r="C6">
        <v>0.1</v>
      </c>
      <c r="D6">
        <v>16</v>
      </c>
      <c r="E6" s="1">
        <v>0.708051322502387</v>
      </c>
    </row>
    <row r="7" spans="2:5" x14ac:dyDescent="0.25">
      <c r="B7">
        <v>23461</v>
      </c>
      <c r="C7">
        <v>0.2</v>
      </c>
      <c r="D7">
        <v>16</v>
      </c>
      <c r="E7" s="1">
        <v>0.70292909295717199</v>
      </c>
    </row>
    <row r="8" spans="2:5" x14ac:dyDescent="0.25">
      <c r="B8">
        <v>23461</v>
      </c>
      <c r="C8">
        <v>0.1</v>
      </c>
      <c r="D8">
        <v>32</v>
      </c>
      <c r="E8" s="1">
        <v>0.70157296823098303</v>
      </c>
    </row>
    <row r="9" spans="2:5" x14ac:dyDescent="0.25">
      <c r="B9">
        <v>231</v>
      </c>
      <c r="C9">
        <v>0.1</v>
      </c>
      <c r="D9">
        <v>8</v>
      </c>
      <c r="E9" s="1">
        <v>0.69673279393319398</v>
      </c>
    </row>
    <row r="10" spans="2:5" x14ac:dyDescent="0.25">
      <c r="B10">
        <v>231</v>
      </c>
      <c r="C10">
        <v>0.1</v>
      </c>
      <c r="D10">
        <v>16</v>
      </c>
      <c r="E10" s="1">
        <v>0.68943805445875905</v>
      </c>
    </row>
    <row r="11" spans="2:5" x14ac:dyDescent="0.25">
      <c r="B11">
        <v>231</v>
      </c>
      <c r="C11">
        <v>0.1</v>
      </c>
      <c r="D11">
        <v>32</v>
      </c>
      <c r="E11" s="1">
        <v>0.68516420892273799</v>
      </c>
    </row>
    <row r="12" spans="2:5" x14ac:dyDescent="0.25">
      <c r="B12">
        <v>23451</v>
      </c>
      <c r="C12">
        <v>0.1</v>
      </c>
      <c r="D12">
        <v>256</v>
      </c>
      <c r="E12" s="1">
        <v>0.68468586083627503</v>
      </c>
    </row>
    <row r="13" spans="2:5" x14ac:dyDescent="0.25">
      <c r="B13">
        <v>231</v>
      </c>
      <c r="C13">
        <v>0.1</v>
      </c>
      <c r="D13">
        <v>512</v>
      </c>
      <c r="E13" s="1">
        <v>0.68099530619128401</v>
      </c>
    </row>
    <row r="14" spans="2:5" x14ac:dyDescent="0.25">
      <c r="B14">
        <v>231</v>
      </c>
      <c r="C14">
        <v>0.1</v>
      </c>
      <c r="D14">
        <v>1024</v>
      </c>
      <c r="E14" s="1">
        <v>0.68044472615561002</v>
      </c>
    </row>
    <row r="15" spans="2:5" x14ac:dyDescent="0.25">
      <c r="B15">
        <v>23461</v>
      </c>
      <c r="C15">
        <v>0.1</v>
      </c>
      <c r="D15">
        <v>256</v>
      </c>
      <c r="E15" s="1">
        <v>0.679716687503091</v>
      </c>
    </row>
    <row r="16" spans="2:5" x14ac:dyDescent="0.25">
      <c r="B16">
        <v>23461</v>
      </c>
      <c r="C16">
        <v>0.1</v>
      </c>
      <c r="D16">
        <v>64</v>
      </c>
      <c r="E16" s="1">
        <v>0.67925821189727198</v>
      </c>
    </row>
    <row r="17" spans="2:5" x14ac:dyDescent="0.25">
      <c r="B17">
        <v>23461</v>
      </c>
      <c r="C17">
        <v>0.1</v>
      </c>
      <c r="D17">
        <v>512</v>
      </c>
      <c r="E17" s="1">
        <v>0.67347573217329204</v>
      </c>
    </row>
    <row r="18" spans="2:5" x14ac:dyDescent="0.25">
      <c r="B18">
        <v>23</v>
      </c>
      <c r="C18">
        <v>0.1</v>
      </c>
      <c r="D18">
        <v>1024</v>
      </c>
      <c r="E18" s="1">
        <v>0.67250886830648904</v>
      </c>
    </row>
    <row r="19" spans="2:5" x14ac:dyDescent="0.25">
      <c r="B19">
        <v>231</v>
      </c>
      <c r="C19">
        <v>0.1</v>
      </c>
      <c r="D19">
        <v>16</v>
      </c>
      <c r="E19" s="1">
        <v>0.67096526974068305</v>
      </c>
    </row>
    <row r="20" spans="2:5" x14ac:dyDescent="0.25">
      <c r="B20">
        <v>23461</v>
      </c>
      <c r="C20">
        <v>0.4</v>
      </c>
      <c r="D20">
        <v>16</v>
      </c>
      <c r="E20" s="1">
        <v>0.67050503940774897</v>
      </c>
    </row>
    <row r="21" spans="2:5" x14ac:dyDescent="0.25">
      <c r="B21">
        <v>23461</v>
      </c>
      <c r="C21">
        <v>0.1</v>
      </c>
      <c r="D21">
        <v>32</v>
      </c>
      <c r="E21" s="1">
        <v>0.66966630466063304</v>
      </c>
    </row>
    <row r="22" spans="2:5" x14ac:dyDescent="0.25">
      <c r="B22">
        <v>231</v>
      </c>
      <c r="C22">
        <v>0.01</v>
      </c>
      <c r="D22">
        <v>1024</v>
      </c>
      <c r="E22" s="1">
        <v>0.66893504955374705</v>
      </c>
    </row>
    <row r="23" spans="2:5" x14ac:dyDescent="0.25">
      <c r="B23">
        <v>23451</v>
      </c>
      <c r="C23">
        <v>0.1</v>
      </c>
      <c r="D23">
        <v>1024</v>
      </c>
      <c r="E23" s="1">
        <v>0.66414209935294899</v>
      </c>
    </row>
    <row r="24" spans="2:5" x14ac:dyDescent="0.25">
      <c r="B24">
        <v>231</v>
      </c>
      <c r="C24">
        <v>0.1</v>
      </c>
      <c r="D24">
        <v>32</v>
      </c>
      <c r="E24" s="1">
        <v>0.663408454227982</v>
      </c>
    </row>
    <row r="25" spans="2:5" x14ac:dyDescent="0.25">
      <c r="B25">
        <v>231</v>
      </c>
      <c r="C25">
        <v>0.2</v>
      </c>
      <c r="D25">
        <v>16</v>
      </c>
      <c r="E25" s="1">
        <v>0.66310827498702196</v>
      </c>
    </row>
    <row r="26" spans="2:5" x14ac:dyDescent="0.25">
      <c r="B26">
        <v>23461</v>
      </c>
      <c r="C26">
        <v>1E-3</v>
      </c>
      <c r="D26">
        <v>512</v>
      </c>
      <c r="E26" s="1">
        <v>0.66133663071443105</v>
      </c>
    </row>
    <row r="27" spans="2:5" x14ac:dyDescent="0.25">
      <c r="B27">
        <v>231</v>
      </c>
      <c r="C27">
        <v>1E-3</v>
      </c>
      <c r="D27">
        <v>1024</v>
      </c>
      <c r="E27" s="1">
        <v>0.66082218002159299</v>
      </c>
    </row>
    <row r="28" spans="2:5" x14ac:dyDescent="0.25">
      <c r="B28">
        <v>23461</v>
      </c>
      <c r="C28">
        <v>0.1</v>
      </c>
      <c r="D28">
        <v>1024</v>
      </c>
      <c r="E28" s="1">
        <v>0.659134452763393</v>
      </c>
    </row>
    <row r="29" spans="2:5" x14ac:dyDescent="0.25">
      <c r="B29">
        <v>231</v>
      </c>
      <c r="C29">
        <v>0.1</v>
      </c>
      <c r="D29">
        <v>64</v>
      </c>
      <c r="E29" s="1">
        <v>0.65848703231004102</v>
      </c>
    </row>
    <row r="30" spans="2:5" x14ac:dyDescent="0.25">
      <c r="B30">
        <v>2346</v>
      </c>
      <c r="C30">
        <v>1E-3</v>
      </c>
      <c r="D30">
        <v>256</v>
      </c>
      <c r="E30" s="1">
        <v>0.65763996401453195</v>
      </c>
    </row>
    <row r="31" spans="2:5" x14ac:dyDescent="0.25">
      <c r="B31">
        <v>23451</v>
      </c>
      <c r="C31">
        <v>0.1</v>
      </c>
      <c r="D31">
        <v>32</v>
      </c>
      <c r="E31" s="1">
        <v>0.65705221756127596</v>
      </c>
    </row>
    <row r="32" spans="2:5" x14ac:dyDescent="0.25">
      <c r="B32">
        <v>2346</v>
      </c>
      <c r="C32">
        <v>0.1</v>
      </c>
      <c r="D32">
        <v>512</v>
      </c>
      <c r="E32" s="1">
        <v>0.65608573410284599</v>
      </c>
    </row>
    <row r="33" spans="2:5" x14ac:dyDescent="0.25">
      <c r="B33">
        <v>23451</v>
      </c>
      <c r="C33">
        <v>0.01</v>
      </c>
      <c r="D33">
        <v>32</v>
      </c>
      <c r="E33" s="1">
        <v>0.65506019410050798</v>
      </c>
    </row>
    <row r="34" spans="2:5" x14ac:dyDescent="0.25">
      <c r="B34">
        <v>23451</v>
      </c>
      <c r="C34">
        <v>1E-3</v>
      </c>
      <c r="D34">
        <v>32</v>
      </c>
      <c r="E34" s="1">
        <v>0.65502166610951995</v>
      </c>
    </row>
    <row r="35" spans="2:5" x14ac:dyDescent="0.25">
      <c r="B35">
        <v>231</v>
      </c>
      <c r="C35">
        <v>1E-3</v>
      </c>
      <c r="D35">
        <v>256</v>
      </c>
      <c r="E35" s="1">
        <v>0.65483380291198101</v>
      </c>
    </row>
    <row r="36" spans="2:5" x14ac:dyDescent="0.25">
      <c r="B36">
        <v>23</v>
      </c>
      <c r="C36">
        <v>0.01</v>
      </c>
      <c r="D36">
        <v>32</v>
      </c>
      <c r="E36" s="1">
        <v>0.65147001455061804</v>
      </c>
    </row>
    <row r="37" spans="2:5" x14ac:dyDescent="0.25">
      <c r="B37">
        <v>23461</v>
      </c>
      <c r="C37">
        <v>0.1</v>
      </c>
      <c r="D37">
        <v>16</v>
      </c>
      <c r="E37" s="1">
        <v>0.650254967239695</v>
      </c>
    </row>
    <row r="38" spans="2:5" x14ac:dyDescent="0.25">
      <c r="B38">
        <v>231</v>
      </c>
      <c r="C38">
        <v>0.01</v>
      </c>
      <c r="D38">
        <v>256</v>
      </c>
      <c r="E38" s="1">
        <v>0.64995142277675899</v>
      </c>
    </row>
    <row r="39" spans="2:5" x14ac:dyDescent="0.25">
      <c r="B39">
        <v>2346</v>
      </c>
      <c r="C39">
        <v>0.01</v>
      </c>
      <c r="D39">
        <v>512</v>
      </c>
      <c r="E39" s="1">
        <v>0.64755553430632296</v>
      </c>
    </row>
    <row r="40" spans="2:5" x14ac:dyDescent="0.25">
      <c r="B40">
        <v>231</v>
      </c>
      <c r="C40">
        <v>0.4</v>
      </c>
      <c r="D40">
        <v>16</v>
      </c>
      <c r="E40" s="1">
        <v>0.64661266197471001</v>
      </c>
    </row>
    <row r="41" spans="2:5" x14ac:dyDescent="0.25">
      <c r="B41">
        <v>2356</v>
      </c>
      <c r="C41">
        <v>1E-3</v>
      </c>
      <c r="D41">
        <v>512</v>
      </c>
      <c r="E41" s="1">
        <v>0.645229966909589</v>
      </c>
    </row>
    <row r="42" spans="2:5" x14ac:dyDescent="0.25">
      <c r="B42">
        <v>2346</v>
      </c>
      <c r="C42">
        <v>0.1</v>
      </c>
      <c r="D42">
        <v>1024</v>
      </c>
      <c r="E42" s="1">
        <v>0.64521760849761101</v>
      </c>
    </row>
    <row r="43" spans="2:5" x14ac:dyDescent="0.25">
      <c r="B43">
        <v>2356</v>
      </c>
      <c r="C43">
        <v>1E-3</v>
      </c>
      <c r="D43">
        <v>256</v>
      </c>
      <c r="E43" s="1">
        <v>0.64507460524473503</v>
      </c>
    </row>
    <row r="44" spans="2:5" x14ac:dyDescent="0.25">
      <c r="B44">
        <v>2356</v>
      </c>
      <c r="C44">
        <v>0.01</v>
      </c>
      <c r="D44">
        <v>512</v>
      </c>
      <c r="E44" s="1">
        <v>0.64470013588908404</v>
      </c>
    </row>
    <row r="45" spans="2:5" x14ac:dyDescent="0.25">
      <c r="B45">
        <v>231</v>
      </c>
      <c r="C45">
        <v>0.8</v>
      </c>
      <c r="D45">
        <v>16</v>
      </c>
      <c r="E45" s="1">
        <v>0.64465436772649298</v>
      </c>
    </row>
    <row r="46" spans="2:5" x14ac:dyDescent="0.25">
      <c r="B46">
        <v>23</v>
      </c>
      <c r="C46">
        <v>1E-3</v>
      </c>
      <c r="D46">
        <v>32</v>
      </c>
      <c r="E46" s="1">
        <v>0.64163933769038495</v>
      </c>
    </row>
    <row r="47" spans="2:5" x14ac:dyDescent="0.25">
      <c r="B47">
        <v>231</v>
      </c>
      <c r="C47">
        <v>0.1</v>
      </c>
      <c r="D47">
        <v>256</v>
      </c>
      <c r="E47" s="1">
        <v>0.64135552740878998</v>
      </c>
    </row>
    <row r="48" spans="2:5" x14ac:dyDescent="0.25">
      <c r="B48">
        <v>23451</v>
      </c>
      <c r="C48">
        <v>0.01</v>
      </c>
      <c r="D48">
        <v>512</v>
      </c>
      <c r="E48" s="1">
        <v>0.64128965586750897</v>
      </c>
    </row>
    <row r="49" spans="2:5" x14ac:dyDescent="0.25">
      <c r="B49">
        <v>231</v>
      </c>
      <c r="C49">
        <v>0.01</v>
      </c>
      <c r="D49">
        <v>512</v>
      </c>
      <c r="E49" s="1">
        <v>0.64082164153139498</v>
      </c>
    </row>
    <row r="50" spans="2:5" x14ac:dyDescent="0.25">
      <c r="B50">
        <v>23451</v>
      </c>
      <c r="C50">
        <v>0.01</v>
      </c>
      <c r="D50">
        <v>256</v>
      </c>
      <c r="E50" s="1">
        <v>0.64021083360778197</v>
      </c>
    </row>
    <row r="51" spans="2:5" x14ac:dyDescent="0.25">
      <c r="B51">
        <v>2356</v>
      </c>
      <c r="C51">
        <v>0.1</v>
      </c>
      <c r="D51">
        <v>256</v>
      </c>
      <c r="E51" s="1">
        <v>0.64005610527795798</v>
      </c>
    </row>
    <row r="52" spans="2:5" x14ac:dyDescent="0.25">
      <c r="B52">
        <v>2346</v>
      </c>
      <c r="C52">
        <v>0.01</v>
      </c>
      <c r="D52">
        <v>256</v>
      </c>
      <c r="E52" s="1">
        <v>0.639366142008298</v>
      </c>
    </row>
    <row r="53" spans="2:5" x14ac:dyDescent="0.25">
      <c r="B53">
        <v>23461</v>
      </c>
      <c r="C53">
        <v>0.01</v>
      </c>
      <c r="D53">
        <v>1024</v>
      </c>
      <c r="E53" s="1">
        <v>0.63861343040204799</v>
      </c>
    </row>
    <row r="54" spans="2:5" x14ac:dyDescent="0.25">
      <c r="B54">
        <v>23461</v>
      </c>
      <c r="C54">
        <v>0.01</v>
      </c>
      <c r="D54">
        <v>512</v>
      </c>
      <c r="E54" s="1">
        <v>0.63846613863594504</v>
      </c>
    </row>
    <row r="55" spans="2:5" x14ac:dyDescent="0.25">
      <c r="B55">
        <v>231</v>
      </c>
      <c r="C55">
        <v>0.01</v>
      </c>
      <c r="D55">
        <v>32</v>
      </c>
      <c r="E55" s="1">
        <v>0.63843587229614895</v>
      </c>
    </row>
    <row r="56" spans="2:5" x14ac:dyDescent="0.25">
      <c r="B56">
        <v>23</v>
      </c>
      <c r="C56">
        <v>0.1</v>
      </c>
      <c r="D56">
        <v>256</v>
      </c>
      <c r="E56" s="1">
        <v>0.63781416984649897</v>
      </c>
    </row>
    <row r="57" spans="2:5" x14ac:dyDescent="0.25">
      <c r="B57">
        <v>2356</v>
      </c>
      <c r="C57">
        <v>0.1</v>
      </c>
      <c r="D57">
        <v>1024</v>
      </c>
      <c r="E57" s="1">
        <v>0.63736647008677105</v>
      </c>
    </row>
    <row r="58" spans="2:5" x14ac:dyDescent="0.25">
      <c r="B58">
        <v>231</v>
      </c>
      <c r="C58">
        <v>1E-3</v>
      </c>
      <c r="D58">
        <v>512</v>
      </c>
      <c r="E58" s="1">
        <v>0.63641359788581098</v>
      </c>
    </row>
    <row r="59" spans="2:5" x14ac:dyDescent="0.25">
      <c r="B59">
        <v>23461</v>
      </c>
      <c r="C59">
        <v>0.01</v>
      </c>
      <c r="D59">
        <v>256</v>
      </c>
      <c r="E59" s="1">
        <v>0.63621251618901797</v>
      </c>
    </row>
    <row r="60" spans="2:5" x14ac:dyDescent="0.25">
      <c r="B60">
        <v>2356</v>
      </c>
      <c r="C60">
        <v>1E-3</v>
      </c>
      <c r="D60">
        <v>32</v>
      </c>
      <c r="E60" s="1">
        <v>0.63615138476301003</v>
      </c>
    </row>
    <row r="61" spans="2:5" x14ac:dyDescent="0.25">
      <c r="B61">
        <v>23461</v>
      </c>
      <c r="C61">
        <v>1E-3</v>
      </c>
      <c r="D61">
        <v>256</v>
      </c>
      <c r="E61" s="1">
        <v>0.63610749024309998</v>
      </c>
    </row>
    <row r="62" spans="2:5" x14ac:dyDescent="0.25">
      <c r="B62">
        <v>23461</v>
      </c>
      <c r="C62">
        <v>0.01</v>
      </c>
      <c r="D62">
        <v>32</v>
      </c>
      <c r="E62" s="1">
        <v>0.63475522597998502</v>
      </c>
    </row>
    <row r="63" spans="2:5" x14ac:dyDescent="0.25">
      <c r="B63">
        <v>23</v>
      </c>
      <c r="C63">
        <v>1E-3</v>
      </c>
      <c r="D63">
        <v>1024</v>
      </c>
      <c r="E63" s="1">
        <v>0.63196940946663005</v>
      </c>
    </row>
    <row r="64" spans="2:5" x14ac:dyDescent="0.25">
      <c r="B64">
        <v>23461</v>
      </c>
      <c r="C64">
        <v>1E-3</v>
      </c>
      <c r="D64">
        <v>1024</v>
      </c>
      <c r="E64" s="1">
        <v>0.63085442637560096</v>
      </c>
    </row>
    <row r="65" spans="2:6" x14ac:dyDescent="0.25">
      <c r="B65">
        <v>2346</v>
      </c>
      <c r="C65">
        <v>1E-3</v>
      </c>
      <c r="D65">
        <v>512</v>
      </c>
      <c r="E65" s="1">
        <v>0.63008517858247304</v>
      </c>
    </row>
    <row r="66" spans="2:6" x14ac:dyDescent="0.25">
      <c r="B66">
        <v>23</v>
      </c>
      <c r="C66">
        <v>0.1</v>
      </c>
      <c r="D66">
        <v>512</v>
      </c>
      <c r="E66" s="1">
        <v>0.628498089843195</v>
      </c>
    </row>
    <row r="67" spans="2:6" x14ac:dyDescent="0.25">
      <c r="B67">
        <v>2346</v>
      </c>
      <c r="C67">
        <v>0.1</v>
      </c>
      <c r="D67">
        <v>32</v>
      </c>
      <c r="E67" s="1">
        <v>0.62748727036892404</v>
      </c>
    </row>
    <row r="68" spans="2:6" x14ac:dyDescent="0.25">
      <c r="B68">
        <v>23451</v>
      </c>
      <c r="C68">
        <v>0.1</v>
      </c>
      <c r="D68">
        <v>512</v>
      </c>
      <c r="E68" s="1">
        <v>0.62430688609183305</v>
      </c>
    </row>
    <row r="69" spans="2:6" x14ac:dyDescent="0.25">
      <c r="B69">
        <v>23451</v>
      </c>
      <c r="C69">
        <v>1E-3</v>
      </c>
      <c r="D69">
        <v>1024</v>
      </c>
      <c r="E69" s="1">
        <v>0.62419457594761696</v>
      </c>
    </row>
    <row r="70" spans="2:6" x14ac:dyDescent="0.25">
      <c r="B70">
        <v>23451</v>
      </c>
      <c r="C70">
        <v>1E-3</v>
      </c>
      <c r="D70">
        <v>512</v>
      </c>
      <c r="E70" s="1">
        <v>0.62319388889632998</v>
      </c>
    </row>
    <row r="71" spans="2:6" x14ac:dyDescent="0.25">
      <c r="B71">
        <v>2346</v>
      </c>
      <c r="C71">
        <v>1E-3</v>
      </c>
      <c r="D71">
        <v>32</v>
      </c>
      <c r="E71" s="1">
        <v>0.62232018659204003</v>
      </c>
    </row>
    <row r="72" spans="2:6" x14ac:dyDescent="0.25">
      <c r="B72">
        <v>231</v>
      </c>
      <c r="C72">
        <v>1E-3</v>
      </c>
      <c r="D72">
        <v>32</v>
      </c>
      <c r="E72" s="1">
        <v>0.62197247111228604</v>
      </c>
    </row>
    <row r="73" spans="2:6" x14ac:dyDescent="0.25">
      <c r="B73">
        <v>2356</v>
      </c>
      <c r="C73">
        <v>0.01</v>
      </c>
      <c r="D73">
        <v>32</v>
      </c>
      <c r="E73" s="1">
        <v>0.62083459738404501</v>
      </c>
    </row>
    <row r="74" spans="2:6" x14ac:dyDescent="0.25">
      <c r="B74">
        <v>2356</v>
      </c>
      <c r="C74">
        <v>0.01</v>
      </c>
      <c r="D74">
        <v>1024</v>
      </c>
      <c r="E74" s="1">
        <v>0.62075499341713003</v>
      </c>
    </row>
    <row r="75" spans="2:6" x14ac:dyDescent="0.25">
      <c r="B75">
        <v>2356</v>
      </c>
      <c r="C75">
        <v>0.1</v>
      </c>
      <c r="D75">
        <v>32</v>
      </c>
      <c r="E75" s="1">
        <v>0.62067531240835006</v>
      </c>
    </row>
    <row r="76" spans="2:6" x14ac:dyDescent="0.25">
      <c r="B76">
        <v>23</v>
      </c>
      <c r="C76">
        <v>0.1</v>
      </c>
      <c r="D76">
        <v>32</v>
      </c>
      <c r="E76" s="1">
        <v>0.619788090087246</v>
      </c>
    </row>
    <row r="77" spans="2:6" x14ac:dyDescent="0.25">
      <c r="B77">
        <v>2346</v>
      </c>
      <c r="C77">
        <v>0.01</v>
      </c>
      <c r="D77">
        <v>32</v>
      </c>
      <c r="E77" s="1">
        <v>0.61967797264651703</v>
      </c>
      <c r="F77" s="1"/>
    </row>
    <row r="78" spans="2:6" x14ac:dyDescent="0.25">
      <c r="B78">
        <v>23</v>
      </c>
      <c r="C78">
        <v>0.01</v>
      </c>
      <c r="D78">
        <v>512</v>
      </c>
      <c r="E78" s="1">
        <v>0.61956357879790303</v>
      </c>
      <c r="F78" s="1"/>
    </row>
    <row r="79" spans="2:6" x14ac:dyDescent="0.25">
      <c r="B79">
        <v>23461</v>
      </c>
      <c r="C79">
        <v>1E-3</v>
      </c>
      <c r="D79">
        <v>32</v>
      </c>
      <c r="E79" s="1">
        <v>0.61807667548287704</v>
      </c>
      <c r="F79" s="1"/>
    </row>
    <row r="80" spans="2:6" x14ac:dyDescent="0.25">
      <c r="B80">
        <v>23461</v>
      </c>
      <c r="C80">
        <v>0.8</v>
      </c>
      <c r="D80">
        <v>16</v>
      </c>
      <c r="E80" s="1">
        <v>0.61707649351523897</v>
      </c>
      <c r="F80" s="1"/>
    </row>
    <row r="81" spans="2:5" x14ac:dyDescent="0.25">
      <c r="B81">
        <v>2346</v>
      </c>
      <c r="C81">
        <v>1E-3</v>
      </c>
      <c r="D81">
        <v>1024</v>
      </c>
      <c r="E81" s="1">
        <v>0.61571675209844401</v>
      </c>
    </row>
    <row r="82" spans="2:5" x14ac:dyDescent="0.25">
      <c r="B82">
        <v>23</v>
      </c>
      <c r="C82">
        <v>1E-3</v>
      </c>
      <c r="D82">
        <v>256</v>
      </c>
      <c r="E82" s="1">
        <v>0.61308034220797902</v>
      </c>
    </row>
    <row r="83" spans="2:5" x14ac:dyDescent="0.25">
      <c r="B83">
        <v>23451</v>
      </c>
      <c r="C83">
        <v>1E-3</v>
      </c>
      <c r="D83">
        <v>256</v>
      </c>
      <c r="E83" s="1">
        <v>0.61246627296011802</v>
      </c>
    </row>
    <row r="84" spans="2:5" x14ac:dyDescent="0.25">
      <c r="B84">
        <v>2356</v>
      </c>
      <c r="C84">
        <v>0.01</v>
      </c>
      <c r="D84">
        <v>256</v>
      </c>
      <c r="E84" s="1">
        <v>0.61012729267054699</v>
      </c>
    </row>
    <row r="85" spans="2:5" x14ac:dyDescent="0.25">
      <c r="B85">
        <v>23</v>
      </c>
      <c r="C85">
        <v>0.01</v>
      </c>
      <c r="D85">
        <v>1024</v>
      </c>
      <c r="E85" s="1">
        <v>0.60948048939530397</v>
      </c>
    </row>
    <row r="86" spans="2:5" x14ac:dyDescent="0.25">
      <c r="B86">
        <v>2356</v>
      </c>
      <c r="C86">
        <v>1E-3</v>
      </c>
      <c r="D86">
        <v>1024</v>
      </c>
      <c r="E86" s="1">
        <v>0.60583748197379494</v>
      </c>
    </row>
    <row r="87" spans="2:5" x14ac:dyDescent="0.25">
      <c r="B87">
        <v>2346</v>
      </c>
      <c r="C87">
        <v>0.01</v>
      </c>
      <c r="D87">
        <v>1024</v>
      </c>
      <c r="E87" s="1">
        <v>0.60400491753045404</v>
      </c>
    </row>
    <row r="88" spans="2:5" x14ac:dyDescent="0.25">
      <c r="B88">
        <v>23451</v>
      </c>
      <c r="C88">
        <v>0.01</v>
      </c>
      <c r="D88">
        <v>1024</v>
      </c>
      <c r="E88" s="1">
        <v>0.59884388318465598</v>
      </c>
    </row>
    <row r="89" spans="2:5" x14ac:dyDescent="0.25">
      <c r="B89">
        <v>2346</v>
      </c>
      <c r="C89">
        <v>0.1</v>
      </c>
      <c r="D89">
        <v>256</v>
      </c>
      <c r="E89" s="1">
        <v>0.59823290699324205</v>
      </c>
    </row>
    <row r="90" spans="2:5" x14ac:dyDescent="0.25">
      <c r="B90">
        <v>23</v>
      </c>
      <c r="C90">
        <v>1E-3</v>
      </c>
      <c r="D90">
        <v>512</v>
      </c>
      <c r="E90" s="1">
        <v>0.59744389909385998</v>
      </c>
    </row>
    <row r="91" spans="2:5" x14ac:dyDescent="0.25">
      <c r="B91">
        <v>23</v>
      </c>
      <c r="C91">
        <v>0.01</v>
      </c>
      <c r="D91">
        <v>256</v>
      </c>
      <c r="E91" s="1">
        <v>0.59298039590707197</v>
      </c>
    </row>
    <row r="92" spans="2:5" x14ac:dyDescent="0.25">
      <c r="B92">
        <v>2356</v>
      </c>
      <c r="C92">
        <v>0.1</v>
      </c>
      <c r="D92">
        <v>512</v>
      </c>
      <c r="E92" s="1">
        <v>0.58638338880065399</v>
      </c>
    </row>
    <row r="93" spans="2:5" x14ac:dyDescent="0.25">
      <c r="B93">
        <v>23451</v>
      </c>
      <c r="C93">
        <v>0.1</v>
      </c>
      <c r="D93">
        <v>8</v>
      </c>
    </row>
    <row r="94" spans="2:5" x14ac:dyDescent="0.25">
      <c r="B94">
        <v>23451</v>
      </c>
      <c r="C94">
        <v>0.1</v>
      </c>
      <c r="D94">
        <v>16</v>
      </c>
    </row>
    <row r="95" spans="2:5" x14ac:dyDescent="0.25">
      <c r="B95">
        <v>23451</v>
      </c>
      <c r="C95">
        <v>0.1</v>
      </c>
      <c r="D95">
        <v>16</v>
      </c>
    </row>
    <row r="96" spans="2:5" x14ac:dyDescent="0.25">
      <c r="B96">
        <v>23451</v>
      </c>
      <c r="C96">
        <v>0.2</v>
      </c>
      <c r="D96">
        <v>16</v>
      </c>
    </row>
    <row r="97" spans="1:11" x14ac:dyDescent="0.25">
      <c r="B97">
        <v>23451</v>
      </c>
      <c r="C97">
        <v>0.4</v>
      </c>
      <c r="D97">
        <v>16</v>
      </c>
    </row>
    <row r="98" spans="1:11" x14ac:dyDescent="0.25">
      <c r="B98">
        <v>23451</v>
      </c>
      <c r="C98">
        <v>0.8</v>
      </c>
      <c r="D98">
        <v>16</v>
      </c>
    </row>
    <row r="99" spans="1:11" x14ac:dyDescent="0.25">
      <c r="B99">
        <v>23451</v>
      </c>
      <c r="C99">
        <v>0.1</v>
      </c>
      <c r="D99">
        <v>32</v>
      </c>
    </row>
    <row r="100" spans="1:11" x14ac:dyDescent="0.25">
      <c r="B100">
        <v>23451</v>
      </c>
      <c r="C100">
        <v>0.1</v>
      </c>
      <c r="D100">
        <v>64</v>
      </c>
    </row>
    <row r="101" spans="1:11" x14ac:dyDescent="0.25">
      <c r="A101" s="1" t="s">
        <v>102</v>
      </c>
      <c r="B101">
        <v>23461</v>
      </c>
      <c r="C101">
        <v>0.1</v>
      </c>
      <c r="D101">
        <v>8</v>
      </c>
      <c r="G101" t="s">
        <v>93</v>
      </c>
    </row>
    <row r="105" spans="1:11" x14ac:dyDescent="0.25">
      <c r="G105" t="s">
        <v>4</v>
      </c>
    </row>
    <row r="106" spans="1:11" x14ac:dyDescent="0.25">
      <c r="G106" s="2"/>
      <c r="H106" s="2">
        <v>32</v>
      </c>
      <c r="I106" s="2">
        <v>256</v>
      </c>
      <c r="J106" s="2">
        <v>512</v>
      </c>
      <c r="K106" s="2">
        <v>1024</v>
      </c>
    </row>
    <row r="107" spans="1:11" x14ac:dyDescent="0.25">
      <c r="G107" s="2">
        <v>23</v>
      </c>
      <c r="H107" s="1">
        <v>0.619788090087246</v>
      </c>
      <c r="I107" s="1">
        <v>0.63781416984649897</v>
      </c>
      <c r="J107" s="1">
        <v>0.628498089843195</v>
      </c>
      <c r="K107" s="1">
        <v>0.67250886830648904</v>
      </c>
    </row>
    <row r="108" spans="1:11" x14ac:dyDescent="0.25">
      <c r="G108" s="2">
        <v>231</v>
      </c>
      <c r="H108" s="1">
        <v>0.663408454227982</v>
      </c>
      <c r="I108" s="1">
        <v>0.64135552740878998</v>
      </c>
      <c r="J108" s="1">
        <v>0.68099530619128401</v>
      </c>
      <c r="K108" s="1">
        <v>0.68044472615561002</v>
      </c>
    </row>
    <row r="109" spans="1:11" x14ac:dyDescent="0.25">
      <c r="G109" s="2">
        <v>2346</v>
      </c>
      <c r="H109" s="1">
        <v>0.62748727036892404</v>
      </c>
      <c r="I109" s="1">
        <v>0.59823290699324205</v>
      </c>
      <c r="J109" s="1">
        <v>0.65608573410284599</v>
      </c>
      <c r="K109" s="1">
        <v>0.64521760849761101</v>
      </c>
    </row>
    <row r="110" spans="1:11" x14ac:dyDescent="0.25">
      <c r="G110" s="2">
        <v>2356</v>
      </c>
      <c r="H110" s="1">
        <v>0.62067531240835006</v>
      </c>
      <c r="I110" s="1">
        <v>0.64005610527795798</v>
      </c>
      <c r="J110" s="1">
        <v>0.58638338880065399</v>
      </c>
      <c r="K110" s="1">
        <v>0.63736647008677105</v>
      </c>
    </row>
    <row r="111" spans="1:11" x14ac:dyDescent="0.25">
      <c r="G111" s="2">
        <v>23451</v>
      </c>
      <c r="H111" s="1">
        <v>0.65705199999999997</v>
      </c>
      <c r="I111" s="1">
        <v>0.68468586083627503</v>
      </c>
      <c r="J111" s="1">
        <v>0.62430688609183305</v>
      </c>
      <c r="K111" s="1">
        <v>0.66414209935294899</v>
      </c>
    </row>
    <row r="112" spans="1:11" x14ac:dyDescent="0.25">
      <c r="G112" s="2">
        <v>23561</v>
      </c>
      <c r="H112" s="1">
        <v>0.70157296823098303</v>
      </c>
      <c r="I112" s="1">
        <v>0.679716687503091</v>
      </c>
      <c r="J112" s="1">
        <v>0.67347573217329204</v>
      </c>
      <c r="K112" s="1">
        <v>0.659134452763393</v>
      </c>
    </row>
    <row r="115" spans="7:11" x14ac:dyDescent="0.25">
      <c r="G115" t="s">
        <v>7</v>
      </c>
    </row>
    <row r="116" spans="7:11" x14ac:dyDescent="0.25">
      <c r="G116" s="2"/>
      <c r="H116" s="2">
        <v>32</v>
      </c>
      <c r="I116" s="2">
        <v>256</v>
      </c>
      <c r="J116" s="2">
        <v>512</v>
      </c>
      <c r="K116" s="2">
        <v>1024</v>
      </c>
    </row>
    <row r="117" spans="7:11" x14ac:dyDescent="0.25">
      <c r="G117" s="2">
        <v>23</v>
      </c>
      <c r="H117" s="1">
        <v>0.65147001455061804</v>
      </c>
      <c r="I117" s="1">
        <v>0.59298039590707197</v>
      </c>
      <c r="J117" s="1">
        <v>0.61956357879790303</v>
      </c>
      <c r="K117" s="1">
        <v>0.60948048939530397</v>
      </c>
    </row>
    <row r="118" spans="7:11" x14ac:dyDescent="0.25">
      <c r="G118" s="2">
        <v>231</v>
      </c>
      <c r="H118" s="1">
        <v>0.63843587229614895</v>
      </c>
      <c r="I118" s="1">
        <v>0.64995142277675899</v>
      </c>
      <c r="J118" s="1">
        <v>0.64082164153139498</v>
      </c>
      <c r="K118" s="1">
        <v>0.66893504955374705</v>
      </c>
    </row>
    <row r="119" spans="7:11" x14ac:dyDescent="0.25">
      <c r="G119" s="2">
        <v>2346</v>
      </c>
      <c r="H119" s="1">
        <v>0.61967797264651703</v>
      </c>
      <c r="I119" s="1">
        <v>0.639366142008298</v>
      </c>
      <c r="J119" s="1">
        <v>0.64755553430632296</v>
      </c>
      <c r="K119" s="1">
        <v>0.60400491753045404</v>
      </c>
    </row>
    <row r="120" spans="7:11" x14ac:dyDescent="0.25">
      <c r="G120" s="2">
        <v>2356</v>
      </c>
      <c r="H120" s="1">
        <v>0.62083459738404501</v>
      </c>
      <c r="I120" s="1">
        <v>0.61012729267054699</v>
      </c>
      <c r="J120" s="1">
        <v>0.64470013588908404</v>
      </c>
      <c r="K120" s="1">
        <v>0.62075499341713003</v>
      </c>
    </row>
    <row r="121" spans="7:11" x14ac:dyDescent="0.25">
      <c r="G121" s="2">
        <v>23451</v>
      </c>
      <c r="H121" s="1">
        <v>0.65506019410050798</v>
      </c>
      <c r="I121" s="1">
        <v>0.64021083360778197</v>
      </c>
      <c r="J121" s="1">
        <v>0.64128965586750897</v>
      </c>
      <c r="K121" s="1">
        <v>0.59884388318465598</v>
      </c>
    </row>
    <row r="122" spans="7:11" x14ac:dyDescent="0.25">
      <c r="G122" s="2">
        <v>23561</v>
      </c>
      <c r="H122" s="1">
        <v>0.63475522597998502</v>
      </c>
      <c r="I122" s="1">
        <v>0.63621251618901797</v>
      </c>
      <c r="J122" s="1">
        <v>0.63846613863594504</v>
      </c>
      <c r="K122" s="1">
        <v>0.63861343040204799</v>
      </c>
    </row>
  </sheetData>
  <autoFilter ref="B4:E100" xr:uid="{226D0DFE-DABE-44BD-81B2-4DF8B29DFD88}">
    <sortState xmlns:xlrd2="http://schemas.microsoft.com/office/spreadsheetml/2017/richdata2" ref="B5:E100">
      <sortCondition descending="1" ref="E4:E100"/>
    </sortState>
  </autoFilter>
  <conditionalFormatting sqref="H107:K112">
    <cfRule type="colorScale" priority="3">
      <colorScale>
        <cfvo type="min"/>
        <cfvo type="max"/>
        <color rgb="FFCEF3FA"/>
        <color rgb="FF008BBC"/>
      </colorScale>
    </cfRule>
    <cfRule type="colorScale" priority="4">
      <colorScale>
        <cfvo type="min"/>
        <cfvo type="max"/>
        <color rgb="FF96E4F4"/>
        <color rgb="FF00B0F0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E7AD6-C7DC-46BD-902B-95934BE8D582}">
  <dimension ref="A4:T45"/>
  <sheetViews>
    <sheetView topLeftCell="F28" zoomScaleNormal="100" workbookViewId="0">
      <selection activeCell="L48" sqref="L48"/>
    </sheetView>
  </sheetViews>
  <sheetFormatPr defaultRowHeight="15" x14ac:dyDescent="0.25"/>
  <cols>
    <col min="1" max="1" width="24.7109375" customWidth="1"/>
    <col min="2" max="2" width="14.28515625" style="1" customWidth="1"/>
    <col min="12" max="12" width="18" customWidth="1"/>
    <col min="15" max="15" width="11.140625" customWidth="1"/>
    <col min="16" max="17" width="12.5703125" customWidth="1"/>
  </cols>
  <sheetData>
    <row r="4" spans="1:20" x14ac:dyDescent="0.25">
      <c r="A4" t="s">
        <v>125</v>
      </c>
      <c r="C4" t="s">
        <v>75</v>
      </c>
      <c r="D4" t="s">
        <v>5</v>
      </c>
      <c r="E4" t="s">
        <v>76</v>
      </c>
      <c r="F4" t="s">
        <v>0</v>
      </c>
      <c r="G4" t="s">
        <v>1</v>
      </c>
      <c r="H4" t="s">
        <v>79</v>
      </c>
      <c r="I4" t="s">
        <v>77</v>
      </c>
      <c r="J4" t="s">
        <v>53</v>
      </c>
      <c r="K4" t="s">
        <v>37</v>
      </c>
      <c r="L4" t="s">
        <v>78</v>
      </c>
      <c r="M4" t="s">
        <v>19</v>
      </c>
      <c r="N4" t="s">
        <v>18</v>
      </c>
      <c r="O4" t="s">
        <v>103</v>
      </c>
      <c r="P4" t="s">
        <v>104</v>
      </c>
      <c r="Q4" t="s">
        <v>106</v>
      </c>
      <c r="R4" t="s">
        <v>105</v>
      </c>
      <c r="S4" t="s">
        <v>153</v>
      </c>
      <c r="T4" t="s">
        <v>154</v>
      </c>
    </row>
    <row r="5" spans="1:20" x14ac:dyDescent="0.25">
      <c r="C5">
        <v>512</v>
      </c>
      <c r="D5">
        <v>512</v>
      </c>
      <c r="E5">
        <v>2</v>
      </c>
      <c r="F5">
        <v>23561</v>
      </c>
      <c r="G5">
        <v>0.1</v>
      </c>
      <c r="H5">
        <v>2</v>
      </c>
      <c r="I5" t="s">
        <v>69</v>
      </c>
      <c r="J5">
        <v>0.1</v>
      </c>
      <c r="K5" t="s">
        <v>41</v>
      </c>
      <c r="L5" t="s">
        <v>73</v>
      </c>
      <c r="M5">
        <v>0.482338611449451</v>
      </c>
      <c r="N5">
        <v>0.93176470588235205</v>
      </c>
    </row>
    <row r="6" spans="1:20" x14ac:dyDescent="0.25">
      <c r="C6">
        <v>512</v>
      </c>
      <c r="D6">
        <v>512</v>
      </c>
      <c r="E6">
        <v>5</v>
      </c>
      <c r="F6">
        <v>23561</v>
      </c>
      <c r="G6">
        <v>0.1</v>
      </c>
      <c r="H6">
        <v>2</v>
      </c>
      <c r="I6" t="s">
        <v>69</v>
      </c>
      <c r="J6">
        <v>0.1</v>
      </c>
      <c r="K6" t="s">
        <v>41</v>
      </c>
      <c r="L6" t="s">
        <v>72</v>
      </c>
      <c r="M6">
        <v>0.47530864197530798</v>
      </c>
      <c r="N6">
        <v>0.90588235294117603</v>
      </c>
    </row>
    <row r="7" spans="1:20" x14ac:dyDescent="0.25">
      <c r="C7">
        <v>512</v>
      </c>
      <c r="D7">
        <v>512</v>
      </c>
      <c r="E7">
        <v>50</v>
      </c>
      <c r="F7">
        <v>24361</v>
      </c>
      <c r="G7">
        <v>0.1</v>
      </c>
      <c r="H7">
        <v>50</v>
      </c>
      <c r="I7" t="s">
        <v>69</v>
      </c>
      <c r="J7">
        <v>0.1</v>
      </c>
      <c r="K7" t="s">
        <v>41</v>
      </c>
      <c r="L7" t="s">
        <v>72</v>
      </c>
      <c r="M7">
        <v>0.47530864197530798</v>
      </c>
      <c r="N7">
        <v>0.90588235294117603</v>
      </c>
    </row>
    <row r="8" spans="1:20" x14ac:dyDescent="0.25">
      <c r="C8">
        <v>512</v>
      </c>
      <c r="D8">
        <v>512</v>
      </c>
      <c r="E8">
        <v>50</v>
      </c>
      <c r="F8">
        <v>24361</v>
      </c>
      <c r="G8">
        <v>0.1</v>
      </c>
      <c r="H8">
        <v>50</v>
      </c>
      <c r="I8" t="s">
        <v>69</v>
      </c>
      <c r="J8">
        <v>0.1</v>
      </c>
      <c r="K8" t="s">
        <v>40</v>
      </c>
      <c r="L8" t="s">
        <v>80</v>
      </c>
      <c r="M8">
        <v>0.52729880733852896</v>
      </c>
      <c r="N8">
        <v>0.66843501326259902</v>
      </c>
    </row>
    <row r="9" spans="1:20" x14ac:dyDescent="0.25">
      <c r="C9">
        <v>512</v>
      </c>
      <c r="D9">
        <v>512</v>
      </c>
      <c r="E9">
        <v>3</v>
      </c>
      <c r="F9">
        <v>24361</v>
      </c>
      <c r="G9">
        <v>0.1</v>
      </c>
      <c r="H9">
        <v>2</v>
      </c>
      <c r="I9" t="s">
        <v>69</v>
      </c>
      <c r="J9">
        <v>0.1</v>
      </c>
      <c r="K9" t="s">
        <v>40</v>
      </c>
      <c r="L9" t="s">
        <v>81</v>
      </c>
      <c r="M9">
        <v>0.40082708801010403</v>
      </c>
      <c r="N9">
        <v>0.48806366047745298</v>
      </c>
    </row>
    <row r="10" spans="1:20" x14ac:dyDescent="0.25">
      <c r="C10">
        <v>512</v>
      </c>
      <c r="D10">
        <v>512</v>
      </c>
      <c r="E10">
        <v>50</v>
      </c>
      <c r="F10">
        <v>24361</v>
      </c>
      <c r="G10">
        <v>0.1</v>
      </c>
      <c r="H10">
        <v>50</v>
      </c>
      <c r="I10" t="s">
        <v>69</v>
      </c>
      <c r="J10">
        <v>0.1</v>
      </c>
      <c r="K10" t="s">
        <v>40</v>
      </c>
      <c r="L10" t="s">
        <v>82</v>
      </c>
      <c r="M10">
        <v>0.47576923076923</v>
      </c>
      <c r="N10">
        <v>0.75066312997347395</v>
      </c>
    </row>
    <row r="11" spans="1:20" x14ac:dyDescent="0.25">
      <c r="C11">
        <v>512</v>
      </c>
      <c r="D11">
        <v>512</v>
      </c>
      <c r="E11">
        <v>50</v>
      </c>
      <c r="F11">
        <v>24361</v>
      </c>
      <c r="G11">
        <v>0.1</v>
      </c>
      <c r="H11">
        <v>50</v>
      </c>
      <c r="I11" t="s">
        <v>69</v>
      </c>
      <c r="J11">
        <v>0.1</v>
      </c>
      <c r="K11" t="s">
        <v>40</v>
      </c>
      <c r="L11" t="s">
        <v>72</v>
      </c>
      <c r="M11">
        <v>0.50831721470019298</v>
      </c>
      <c r="N11">
        <v>0.91598915989159801</v>
      </c>
    </row>
    <row r="12" spans="1:20" x14ac:dyDescent="0.25">
      <c r="C12">
        <v>512</v>
      </c>
      <c r="D12">
        <v>512</v>
      </c>
      <c r="E12">
        <v>50</v>
      </c>
      <c r="F12">
        <v>24361</v>
      </c>
      <c r="G12">
        <v>0.1</v>
      </c>
      <c r="H12">
        <v>50</v>
      </c>
      <c r="I12" t="s">
        <v>69</v>
      </c>
      <c r="J12">
        <v>0.1</v>
      </c>
      <c r="K12" t="s">
        <v>40</v>
      </c>
      <c r="L12" t="s">
        <v>73</v>
      </c>
      <c r="M12">
        <v>0.31031199729706499</v>
      </c>
      <c r="N12">
        <v>0.607427055702917</v>
      </c>
    </row>
    <row r="13" spans="1:20" x14ac:dyDescent="0.25">
      <c r="C13">
        <v>512</v>
      </c>
      <c r="D13">
        <v>512</v>
      </c>
      <c r="E13">
        <v>50</v>
      </c>
      <c r="F13">
        <v>23561</v>
      </c>
      <c r="G13">
        <v>0.1</v>
      </c>
      <c r="H13">
        <v>50</v>
      </c>
      <c r="I13" t="s">
        <v>69</v>
      </c>
      <c r="J13">
        <v>0.1</v>
      </c>
      <c r="K13" t="s">
        <v>40</v>
      </c>
      <c r="L13" t="s">
        <v>81</v>
      </c>
      <c r="M13">
        <v>0.36332973185629303</v>
      </c>
      <c r="N13">
        <v>0.47214854111405802</v>
      </c>
    </row>
    <row r="14" spans="1:20" x14ac:dyDescent="0.25">
      <c r="C14">
        <v>512</v>
      </c>
      <c r="D14">
        <v>512</v>
      </c>
      <c r="E14">
        <v>50</v>
      </c>
      <c r="F14">
        <v>24361</v>
      </c>
      <c r="G14">
        <v>0.1</v>
      </c>
      <c r="H14">
        <v>50</v>
      </c>
      <c r="I14" t="s">
        <v>69</v>
      </c>
      <c r="J14">
        <v>0.1</v>
      </c>
      <c r="K14" t="s">
        <v>41</v>
      </c>
      <c r="L14" t="s">
        <v>73</v>
      </c>
      <c r="M14">
        <v>0.482338611449451</v>
      </c>
      <c r="N14">
        <v>0.93176470588235205</v>
      </c>
    </row>
    <row r="15" spans="1:20" x14ac:dyDescent="0.25">
      <c r="C15">
        <v>512</v>
      </c>
      <c r="D15">
        <v>512</v>
      </c>
      <c r="E15">
        <v>50</v>
      </c>
      <c r="F15">
        <v>24361</v>
      </c>
      <c r="G15">
        <v>0.1</v>
      </c>
      <c r="H15">
        <v>50</v>
      </c>
      <c r="I15" t="s">
        <v>69</v>
      </c>
      <c r="J15">
        <v>0.5</v>
      </c>
      <c r="K15" t="s">
        <v>41</v>
      </c>
      <c r="L15" t="s">
        <v>72</v>
      </c>
      <c r="M15">
        <v>0.47530864197530798</v>
      </c>
      <c r="N15">
        <v>0.90588235294117603</v>
      </c>
    </row>
    <row r="16" spans="1:20" x14ac:dyDescent="0.25">
      <c r="C16">
        <v>512</v>
      </c>
      <c r="D16">
        <v>512</v>
      </c>
      <c r="E16">
        <v>50</v>
      </c>
      <c r="F16">
        <v>24361</v>
      </c>
      <c r="G16">
        <v>0.1</v>
      </c>
      <c r="H16">
        <v>50</v>
      </c>
      <c r="I16" t="s">
        <v>69</v>
      </c>
      <c r="J16">
        <v>0.1</v>
      </c>
      <c r="K16" t="s">
        <v>40</v>
      </c>
      <c r="L16" t="s">
        <v>81</v>
      </c>
      <c r="M16">
        <v>0.32903102240558502</v>
      </c>
      <c r="N16">
        <v>0.44297082228116702</v>
      </c>
    </row>
    <row r="17" spans="1:20" x14ac:dyDescent="0.25">
      <c r="C17">
        <v>512</v>
      </c>
      <c r="D17">
        <v>512</v>
      </c>
      <c r="E17">
        <v>3</v>
      </c>
      <c r="F17">
        <v>24361</v>
      </c>
      <c r="G17">
        <v>0.1</v>
      </c>
      <c r="H17">
        <v>2</v>
      </c>
      <c r="I17" t="s">
        <v>69</v>
      </c>
      <c r="J17">
        <v>0.1</v>
      </c>
      <c r="K17" t="s">
        <v>40</v>
      </c>
      <c r="L17" t="s">
        <v>73</v>
      </c>
      <c r="M17">
        <v>0.29785768529401802</v>
      </c>
      <c r="N17">
        <v>0.59416445623342096</v>
      </c>
    </row>
    <row r="18" spans="1:20" x14ac:dyDescent="0.25">
      <c r="C18">
        <v>512</v>
      </c>
      <c r="D18">
        <v>512</v>
      </c>
      <c r="E18">
        <v>3</v>
      </c>
      <c r="F18">
        <v>24361</v>
      </c>
      <c r="G18">
        <v>0.1</v>
      </c>
      <c r="H18">
        <v>2</v>
      </c>
      <c r="I18" t="s">
        <v>69</v>
      </c>
      <c r="J18">
        <v>0.1</v>
      </c>
      <c r="K18" t="s">
        <v>40</v>
      </c>
      <c r="L18" t="s">
        <v>80</v>
      </c>
      <c r="M18">
        <v>0.52365365674091902</v>
      </c>
      <c r="N18">
        <v>0.66312997347480096</v>
      </c>
    </row>
    <row r="19" spans="1:20" x14ac:dyDescent="0.25">
      <c r="C19">
        <v>512</v>
      </c>
      <c r="D19">
        <v>512</v>
      </c>
      <c r="E19">
        <v>3</v>
      </c>
      <c r="F19">
        <v>24361</v>
      </c>
      <c r="G19">
        <v>0.1</v>
      </c>
      <c r="H19">
        <v>2</v>
      </c>
      <c r="I19" t="s">
        <v>69</v>
      </c>
      <c r="J19">
        <v>0.1</v>
      </c>
      <c r="K19" t="s">
        <v>40</v>
      </c>
      <c r="L19" t="s">
        <v>82</v>
      </c>
      <c r="M19">
        <v>0.47176761183896898</v>
      </c>
      <c r="N19">
        <v>0.74270557029177697</v>
      </c>
    </row>
    <row r="20" spans="1:20" x14ac:dyDescent="0.25">
      <c r="C20">
        <v>512</v>
      </c>
      <c r="D20">
        <v>512</v>
      </c>
      <c r="E20">
        <v>3</v>
      </c>
      <c r="F20">
        <v>24361</v>
      </c>
      <c r="G20">
        <v>0.1</v>
      </c>
      <c r="H20">
        <v>2</v>
      </c>
      <c r="I20" t="s">
        <v>69</v>
      </c>
      <c r="J20">
        <v>0.1</v>
      </c>
      <c r="K20" t="s">
        <v>40</v>
      </c>
      <c r="L20" t="s">
        <v>72</v>
      </c>
      <c r="M20">
        <v>0.50668449197860899</v>
      </c>
      <c r="N20">
        <v>0.913279132791327</v>
      </c>
    </row>
    <row r="21" spans="1:20" x14ac:dyDescent="0.25">
      <c r="C21">
        <v>512</v>
      </c>
      <c r="D21">
        <v>512</v>
      </c>
      <c r="E21">
        <v>50</v>
      </c>
      <c r="F21">
        <v>24361</v>
      </c>
      <c r="G21">
        <v>0.1</v>
      </c>
      <c r="H21">
        <v>50</v>
      </c>
      <c r="I21" t="s">
        <v>69</v>
      </c>
      <c r="J21">
        <v>0.5</v>
      </c>
      <c r="K21" t="s">
        <v>41</v>
      </c>
      <c r="L21" t="s">
        <v>73</v>
      </c>
      <c r="M21">
        <v>0.482338611449451</v>
      </c>
      <c r="N21">
        <v>0.93176470588235205</v>
      </c>
    </row>
    <row r="22" spans="1:20" x14ac:dyDescent="0.25">
      <c r="C22">
        <v>512</v>
      </c>
      <c r="D22">
        <v>512</v>
      </c>
      <c r="E22">
        <v>2</v>
      </c>
      <c r="F22">
        <v>23561</v>
      </c>
      <c r="G22">
        <v>0.1</v>
      </c>
      <c r="H22">
        <v>2</v>
      </c>
      <c r="I22" t="s">
        <v>69</v>
      </c>
      <c r="J22">
        <v>0.1</v>
      </c>
      <c r="K22" t="s">
        <v>41</v>
      </c>
      <c r="L22" t="s">
        <v>72</v>
      </c>
      <c r="M22">
        <v>0.47466007416563599</v>
      </c>
      <c r="N22">
        <v>0.90352941176470503</v>
      </c>
    </row>
    <row r="23" spans="1:20" x14ac:dyDescent="0.25">
      <c r="A23" t="s">
        <v>95</v>
      </c>
      <c r="B23" s="1" t="s">
        <v>111</v>
      </c>
      <c r="C23">
        <v>512</v>
      </c>
      <c r="D23">
        <v>512</v>
      </c>
      <c r="E23">
        <v>50</v>
      </c>
      <c r="F23">
        <v>3124</v>
      </c>
      <c r="G23">
        <v>0.1</v>
      </c>
      <c r="H23">
        <v>50</v>
      </c>
      <c r="I23" t="s">
        <v>69</v>
      </c>
      <c r="J23">
        <v>0.01</v>
      </c>
      <c r="K23" t="s">
        <v>41</v>
      </c>
      <c r="L23" t="s">
        <v>73</v>
      </c>
      <c r="M23">
        <v>0.48</v>
      </c>
      <c r="N23">
        <v>0.93</v>
      </c>
      <c r="O23" t="s">
        <v>107</v>
      </c>
      <c r="P23" t="s">
        <v>108</v>
      </c>
      <c r="Q23" t="s">
        <v>110</v>
      </c>
      <c r="R23" t="s">
        <v>109</v>
      </c>
    </row>
    <row r="24" spans="1:20" x14ac:dyDescent="0.25">
      <c r="A24" t="s">
        <v>94</v>
      </c>
      <c r="B24" s="1" t="s">
        <v>112</v>
      </c>
      <c r="C24">
        <v>512</v>
      </c>
      <c r="D24">
        <v>512</v>
      </c>
      <c r="E24">
        <v>50</v>
      </c>
      <c r="F24">
        <v>3124</v>
      </c>
      <c r="G24">
        <v>0.1</v>
      </c>
      <c r="H24">
        <v>50</v>
      </c>
      <c r="I24" t="s">
        <v>69</v>
      </c>
      <c r="J24">
        <v>0.01</v>
      </c>
      <c r="K24" t="s">
        <v>41</v>
      </c>
      <c r="L24" t="s">
        <v>72</v>
      </c>
      <c r="M24">
        <v>0.48</v>
      </c>
      <c r="N24">
        <v>0.91</v>
      </c>
      <c r="O24" t="s">
        <v>107</v>
      </c>
      <c r="P24" t="s">
        <v>113</v>
      </c>
      <c r="Q24" t="s">
        <v>110</v>
      </c>
      <c r="R24" t="s">
        <v>114</v>
      </c>
    </row>
    <row r="25" spans="1:20" x14ac:dyDescent="0.25">
      <c r="A25" t="s">
        <v>115</v>
      </c>
      <c r="B25" s="1" t="s">
        <v>120</v>
      </c>
      <c r="C25">
        <v>512</v>
      </c>
      <c r="D25">
        <v>512</v>
      </c>
      <c r="E25">
        <v>50</v>
      </c>
      <c r="F25">
        <v>3124</v>
      </c>
      <c r="G25">
        <v>0.1</v>
      </c>
      <c r="H25">
        <v>50</v>
      </c>
      <c r="I25" t="s">
        <v>69</v>
      </c>
      <c r="J25">
        <v>0.01</v>
      </c>
      <c r="K25" t="s">
        <v>40</v>
      </c>
      <c r="L25" t="s">
        <v>81</v>
      </c>
    </row>
    <row r="26" spans="1:20" x14ac:dyDescent="0.25">
      <c r="A26" t="s">
        <v>116</v>
      </c>
      <c r="B26" s="1" t="s">
        <v>121</v>
      </c>
      <c r="C26">
        <v>512</v>
      </c>
      <c r="D26">
        <v>512</v>
      </c>
      <c r="E26">
        <v>50</v>
      </c>
      <c r="F26">
        <v>3124</v>
      </c>
      <c r="G26">
        <v>0.1</v>
      </c>
      <c r="H26">
        <v>50</v>
      </c>
      <c r="I26" t="s">
        <v>69</v>
      </c>
      <c r="J26">
        <v>0.01</v>
      </c>
      <c r="K26" t="s">
        <v>40</v>
      </c>
      <c r="L26" t="s">
        <v>73</v>
      </c>
    </row>
    <row r="27" spans="1:20" x14ac:dyDescent="0.25">
      <c r="A27" t="s">
        <v>117</v>
      </c>
      <c r="B27" s="1" t="s">
        <v>122</v>
      </c>
      <c r="C27">
        <v>512</v>
      </c>
      <c r="D27">
        <v>512</v>
      </c>
      <c r="E27">
        <v>50</v>
      </c>
      <c r="F27">
        <v>3124</v>
      </c>
      <c r="G27">
        <v>0.1</v>
      </c>
      <c r="H27">
        <v>50</v>
      </c>
      <c r="I27" t="s">
        <v>69</v>
      </c>
      <c r="J27">
        <v>0.01</v>
      </c>
      <c r="K27" t="s">
        <v>40</v>
      </c>
      <c r="L27" t="s">
        <v>72</v>
      </c>
    </row>
    <row r="28" spans="1:20" x14ac:dyDescent="0.25">
      <c r="A28" t="s">
        <v>118</v>
      </c>
      <c r="B28" s="1" t="s">
        <v>123</v>
      </c>
      <c r="C28">
        <v>512</v>
      </c>
      <c r="D28">
        <v>512</v>
      </c>
      <c r="E28">
        <v>50</v>
      </c>
      <c r="F28">
        <v>3124</v>
      </c>
      <c r="G28">
        <v>0.1</v>
      </c>
      <c r="H28">
        <v>50</v>
      </c>
      <c r="I28" t="s">
        <v>69</v>
      </c>
      <c r="J28">
        <v>0.01</v>
      </c>
      <c r="K28" t="s">
        <v>40</v>
      </c>
      <c r="L28" t="s">
        <v>82</v>
      </c>
    </row>
    <row r="29" spans="1:20" x14ac:dyDescent="0.25">
      <c r="A29" t="s">
        <v>119</v>
      </c>
      <c r="B29" s="1" t="s">
        <v>124</v>
      </c>
      <c r="C29">
        <v>512</v>
      </c>
      <c r="D29">
        <v>512</v>
      </c>
      <c r="E29">
        <v>50</v>
      </c>
      <c r="F29">
        <v>3124</v>
      </c>
      <c r="G29">
        <v>0.1</v>
      </c>
      <c r="H29">
        <v>50</v>
      </c>
      <c r="I29" t="s">
        <v>69</v>
      </c>
      <c r="J29">
        <v>0.01</v>
      </c>
      <c r="K29" t="s">
        <v>40</v>
      </c>
      <c r="L29" t="s">
        <v>80</v>
      </c>
    </row>
    <row r="31" spans="1:20" x14ac:dyDescent="0.25">
      <c r="A31" t="s">
        <v>135</v>
      </c>
      <c r="B31" s="1" t="s">
        <v>138</v>
      </c>
      <c r="C31">
        <v>512</v>
      </c>
      <c r="D31">
        <v>512</v>
      </c>
      <c r="E31">
        <v>50</v>
      </c>
      <c r="F31">
        <v>23641</v>
      </c>
      <c r="G31">
        <v>0.1</v>
      </c>
      <c r="H31">
        <v>50</v>
      </c>
      <c r="I31" t="s">
        <v>69</v>
      </c>
      <c r="J31">
        <v>0.1</v>
      </c>
      <c r="K31" t="s">
        <v>40</v>
      </c>
      <c r="L31" t="s">
        <v>80</v>
      </c>
      <c r="M31">
        <v>0.49</v>
      </c>
      <c r="N31">
        <v>0.66</v>
      </c>
      <c r="O31" t="s">
        <v>149</v>
      </c>
      <c r="P31" t="s">
        <v>150</v>
      </c>
      <c r="Q31" t="s">
        <v>152</v>
      </c>
      <c r="R31" t="s">
        <v>151</v>
      </c>
      <c r="S31" t="s">
        <v>155</v>
      </c>
      <c r="T31" t="s">
        <v>156</v>
      </c>
    </row>
    <row r="32" spans="1:20" x14ac:dyDescent="0.25">
      <c r="A32" t="s">
        <v>136</v>
      </c>
      <c r="B32" s="1" t="s">
        <v>139</v>
      </c>
      <c r="C32">
        <v>512</v>
      </c>
      <c r="D32">
        <v>512</v>
      </c>
      <c r="E32">
        <v>50</v>
      </c>
      <c r="F32">
        <v>23641</v>
      </c>
      <c r="G32">
        <v>0.1</v>
      </c>
      <c r="H32">
        <v>50</v>
      </c>
      <c r="I32" t="s">
        <v>69</v>
      </c>
      <c r="J32">
        <v>0.1</v>
      </c>
      <c r="K32" t="s">
        <v>40</v>
      </c>
      <c r="L32" t="s">
        <v>82</v>
      </c>
      <c r="M32">
        <v>0.46</v>
      </c>
      <c r="N32">
        <v>0.75</v>
      </c>
      <c r="O32" t="s">
        <v>160</v>
      </c>
      <c r="P32" t="s">
        <v>159</v>
      </c>
      <c r="Q32" t="s">
        <v>162</v>
      </c>
      <c r="R32" t="s">
        <v>161</v>
      </c>
      <c r="S32" t="s">
        <v>157</v>
      </c>
      <c r="T32" t="s">
        <v>158</v>
      </c>
    </row>
    <row r="33" spans="1:20" x14ac:dyDescent="0.25">
      <c r="A33" t="s">
        <v>137</v>
      </c>
      <c r="B33" s="1" t="s">
        <v>140</v>
      </c>
      <c r="C33">
        <v>512</v>
      </c>
      <c r="D33">
        <v>512</v>
      </c>
      <c r="E33">
        <v>50</v>
      </c>
      <c r="F33">
        <v>23641</v>
      </c>
      <c r="G33">
        <v>0.1</v>
      </c>
      <c r="H33">
        <v>50</v>
      </c>
      <c r="I33" t="s">
        <v>69</v>
      </c>
      <c r="J33">
        <v>0.1</v>
      </c>
      <c r="K33" t="s">
        <v>40</v>
      </c>
      <c r="L33" t="s">
        <v>73</v>
      </c>
      <c r="M33">
        <v>0.32</v>
      </c>
      <c r="N33">
        <v>0.6</v>
      </c>
      <c r="O33" t="s">
        <v>166</v>
      </c>
      <c r="P33" t="s">
        <v>165</v>
      </c>
      <c r="Q33" t="s">
        <v>168</v>
      </c>
      <c r="R33" t="s">
        <v>167</v>
      </c>
      <c r="S33" t="s">
        <v>163</v>
      </c>
      <c r="T33" t="s">
        <v>164</v>
      </c>
    </row>
    <row r="34" spans="1:20" x14ac:dyDescent="0.25">
      <c r="A34" t="s">
        <v>144</v>
      </c>
      <c r="B34" s="1" t="s">
        <v>141</v>
      </c>
      <c r="C34">
        <v>512</v>
      </c>
      <c r="D34">
        <v>512</v>
      </c>
      <c r="E34">
        <v>50</v>
      </c>
      <c r="F34">
        <v>23641</v>
      </c>
      <c r="G34">
        <v>0.1</v>
      </c>
      <c r="H34">
        <v>50</v>
      </c>
      <c r="I34" t="s">
        <v>69</v>
      </c>
      <c r="J34">
        <v>0.1</v>
      </c>
      <c r="K34" t="s">
        <v>40</v>
      </c>
      <c r="L34" t="s">
        <v>72</v>
      </c>
      <c r="M34">
        <v>0.48</v>
      </c>
      <c r="N34">
        <v>0.91</v>
      </c>
      <c r="O34" t="s">
        <v>173</v>
      </c>
      <c r="P34" t="s">
        <v>171</v>
      </c>
      <c r="Q34" t="s">
        <v>174</v>
      </c>
      <c r="R34" t="s">
        <v>172</v>
      </c>
      <c r="S34" t="s">
        <v>169</v>
      </c>
      <c r="T34" t="s">
        <v>170</v>
      </c>
    </row>
    <row r="35" spans="1:20" x14ac:dyDescent="0.25">
      <c r="A35" t="s">
        <v>143</v>
      </c>
      <c r="B35" s="1" t="s">
        <v>142</v>
      </c>
      <c r="C35">
        <v>512</v>
      </c>
      <c r="D35">
        <v>512</v>
      </c>
      <c r="E35">
        <v>50</v>
      </c>
      <c r="F35">
        <v>23641</v>
      </c>
      <c r="G35">
        <v>0.1</v>
      </c>
      <c r="H35">
        <v>50</v>
      </c>
      <c r="I35" t="s">
        <v>69</v>
      </c>
      <c r="J35">
        <v>0.1</v>
      </c>
      <c r="K35" t="s">
        <v>40</v>
      </c>
      <c r="L35" t="s">
        <v>81</v>
      </c>
      <c r="M35">
        <v>0.38</v>
      </c>
      <c r="N35">
        <v>0.48</v>
      </c>
      <c r="O35" t="s">
        <v>179</v>
      </c>
      <c r="P35" t="s">
        <v>177</v>
      </c>
      <c r="Q35" t="s">
        <v>180</v>
      </c>
      <c r="R35" s="106" t="s">
        <v>178</v>
      </c>
      <c r="S35" t="s">
        <v>175</v>
      </c>
      <c r="T35" t="s">
        <v>176</v>
      </c>
    </row>
    <row r="36" spans="1:20" x14ac:dyDescent="0.25">
      <c r="A36" t="s">
        <v>145</v>
      </c>
      <c r="B36" s="1" t="s">
        <v>147</v>
      </c>
      <c r="C36">
        <v>512</v>
      </c>
      <c r="D36">
        <v>512</v>
      </c>
      <c r="E36">
        <v>50</v>
      </c>
      <c r="F36">
        <v>23641</v>
      </c>
      <c r="G36">
        <v>0.1</v>
      </c>
      <c r="H36">
        <v>50</v>
      </c>
      <c r="I36" t="s">
        <v>69</v>
      </c>
      <c r="J36">
        <v>0.1</v>
      </c>
      <c r="K36" t="s">
        <v>41</v>
      </c>
      <c r="L36" t="s">
        <v>73</v>
      </c>
      <c r="M36">
        <v>0.48</v>
      </c>
      <c r="N36">
        <v>0.93</v>
      </c>
      <c r="O36" t="s">
        <v>181</v>
      </c>
      <c r="P36" t="s">
        <v>182</v>
      </c>
      <c r="Q36" t="s">
        <v>110</v>
      </c>
      <c r="R36" t="s">
        <v>109</v>
      </c>
      <c r="S36" t="s">
        <v>183</v>
      </c>
      <c r="T36" t="s">
        <v>184</v>
      </c>
    </row>
    <row r="37" spans="1:20" x14ac:dyDescent="0.25">
      <c r="A37" t="s">
        <v>146</v>
      </c>
      <c r="B37" s="1" t="s">
        <v>148</v>
      </c>
      <c r="C37">
        <v>512</v>
      </c>
      <c r="D37">
        <v>512</v>
      </c>
      <c r="E37">
        <v>50</v>
      </c>
      <c r="F37">
        <v>23641</v>
      </c>
      <c r="G37">
        <v>0.1</v>
      </c>
      <c r="H37">
        <v>50</v>
      </c>
      <c r="I37" t="s">
        <v>69</v>
      </c>
      <c r="J37">
        <v>0.1</v>
      </c>
      <c r="K37" t="s">
        <v>41</v>
      </c>
      <c r="L37" t="s">
        <v>72</v>
      </c>
      <c r="M37">
        <v>0.48</v>
      </c>
      <c r="N37">
        <v>0.91</v>
      </c>
      <c r="O37" t="s">
        <v>107</v>
      </c>
      <c r="P37" t="s">
        <v>187</v>
      </c>
      <c r="Q37" t="s">
        <v>110</v>
      </c>
      <c r="R37" t="s">
        <v>188</v>
      </c>
      <c r="S37" t="s">
        <v>185</v>
      </c>
      <c r="T37" t="s">
        <v>186</v>
      </c>
    </row>
    <row r="39" spans="1:20" x14ac:dyDescent="0.25">
      <c r="A39" t="s">
        <v>190</v>
      </c>
      <c r="B39" s="1" t="s">
        <v>197</v>
      </c>
      <c r="C39">
        <v>512</v>
      </c>
      <c r="D39">
        <v>2048</v>
      </c>
      <c r="E39">
        <v>100</v>
      </c>
      <c r="F39">
        <v>23461</v>
      </c>
      <c r="G39" t="s">
        <v>189</v>
      </c>
      <c r="H39">
        <v>100</v>
      </c>
      <c r="I39" t="s">
        <v>69</v>
      </c>
      <c r="J39">
        <v>0.1</v>
      </c>
      <c r="K39" t="s">
        <v>40</v>
      </c>
      <c r="L39" t="s">
        <v>81</v>
      </c>
      <c r="M39">
        <v>0.36</v>
      </c>
    </row>
    <row r="40" spans="1:20" x14ac:dyDescent="0.25">
      <c r="A40" t="s">
        <v>191</v>
      </c>
      <c r="B40" s="1" t="s">
        <v>198</v>
      </c>
      <c r="C40">
        <v>512</v>
      </c>
      <c r="D40">
        <v>2048</v>
      </c>
      <c r="E40">
        <v>100</v>
      </c>
      <c r="F40">
        <v>23461</v>
      </c>
      <c r="G40" t="s">
        <v>189</v>
      </c>
      <c r="H40">
        <v>100</v>
      </c>
      <c r="I40" t="s">
        <v>69</v>
      </c>
      <c r="J40">
        <v>0.1</v>
      </c>
      <c r="K40" t="s">
        <v>40</v>
      </c>
      <c r="L40" t="s">
        <v>73</v>
      </c>
      <c r="M40">
        <v>0.27</v>
      </c>
    </row>
    <row r="41" spans="1:20" x14ac:dyDescent="0.25">
      <c r="A41" t="s">
        <v>192</v>
      </c>
      <c r="B41" s="1" t="s">
        <v>199</v>
      </c>
      <c r="C41">
        <v>512</v>
      </c>
      <c r="D41">
        <v>2048</v>
      </c>
      <c r="E41">
        <v>100</v>
      </c>
      <c r="F41">
        <v>23461</v>
      </c>
      <c r="G41" t="s">
        <v>189</v>
      </c>
      <c r="H41">
        <v>100</v>
      </c>
      <c r="I41" t="s">
        <v>69</v>
      </c>
      <c r="J41">
        <v>0.1</v>
      </c>
      <c r="K41" t="s">
        <v>40</v>
      </c>
      <c r="L41" t="s">
        <v>72</v>
      </c>
      <c r="M41">
        <v>0.48</v>
      </c>
    </row>
    <row r="42" spans="1:20" x14ac:dyDescent="0.25">
      <c r="A42" t="s">
        <v>193</v>
      </c>
      <c r="B42" s="1" t="s">
        <v>200</v>
      </c>
      <c r="C42">
        <v>512</v>
      </c>
      <c r="D42">
        <v>2048</v>
      </c>
      <c r="E42">
        <v>100</v>
      </c>
      <c r="F42">
        <v>23461</v>
      </c>
      <c r="G42" t="s">
        <v>189</v>
      </c>
      <c r="H42">
        <v>100</v>
      </c>
      <c r="I42" t="s">
        <v>69</v>
      </c>
      <c r="J42">
        <v>0.1</v>
      </c>
      <c r="K42" t="s">
        <v>40</v>
      </c>
      <c r="L42" t="s">
        <v>82</v>
      </c>
      <c r="M42">
        <v>0.45</v>
      </c>
    </row>
    <row r="43" spans="1:20" x14ac:dyDescent="0.25">
      <c r="A43" t="s">
        <v>194</v>
      </c>
      <c r="B43" s="1" t="s">
        <v>201</v>
      </c>
      <c r="C43">
        <v>512</v>
      </c>
      <c r="D43">
        <v>2048</v>
      </c>
      <c r="E43">
        <v>100</v>
      </c>
      <c r="F43">
        <v>23461</v>
      </c>
      <c r="G43" t="s">
        <v>189</v>
      </c>
      <c r="H43">
        <v>100</v>
      </c>
      <c r="I43" t="s">
        <v>69</v>
      </c>
      <c r="J43">
        <v>0.1</v>
      </c>
      <c r="K43" t="s">
        <v>40</v>
      </c>
      <c r="L43" t="s">
        <v>80</v>
      </c>
      <c r="M43">
        <v>0.47</v>
      </c>
      <c r="N43">
        <v>0.65</v>
      </c>
      <c r="O43" t="s">
        <v>210</v>
      </c>
      <c r="P43" t="s">
        <v>211</v>
      </c>
      <c r="Q43" t="s">
        <v>208</v>
      </c>
      <c r="R43" t="s">
        <v>209</v>
      </c>
      <c r="S43" t="s">
        <v>212</v>
      </c>
      <c r="T43" t="s">
        <v>213</v>
      </c>
    </row>
    <row r="44" spans="1:20" x14ac:dyDescent="0.25">
      <c r="A44" t="s">
        <v>195</v>
      </c>
      <c r="B44" s="1" t="s">
        <v>202</v>
      </c>
      <c r="C44">
        <v>512</v>
      </c>
      <c r="D44">
        <v>2048</v>
      </c>
      <c r="E44">
        <v>100</v>
      </c>
      <c r="F44">
        <v>23461</v>
      </c>
      <c r="G44" t="s">
        <v>189</v>
      </c>
      <c r="H44">
        <v>100</v>
      </c>
      <c r="I44" t="s">
        <v>69</v>
      </c>
      <c r="J44">
        <v>0.1</v>
      </c>
      <c r="K44" t="s">
        <v>41</v>
      </c>
      <c r="L44" t="s">
        <v>73</v>
      </c>
      <c r="M44">
        <v>0.48</v>
      </c>
      <c r="N44">
        <v>0.93</v>
      </c>
      <c r="O44" t="s">
        <v>181</v>
      </c>
      <c r="P44" t="s">
        <v>182</v>
      </c>
      <c r="Q44" t="s">
        <v>110</v>
      </c>
      <c r="R44" t="s">
        <v>109</v>
      </c>
      <c r="S44" t="s">
        <v>206</v>
      </c>
      <c r="T44" t="s">
        <v>207</v>
      </c>
    </row>
    <row r="45" spans="1:20" x14ac:dyDescent="0.25">
      <c r="A45" t="s">
        <v>196</v>
      </c>
      <c r="B45" s="1" t="s">
        <v>203</v>
      </c>
      <c r="C45">
        <v>512</v>
      </c>
      <c r="D45">
        <v>2048</v>
      </c>
      <c r="E45">
        <v>100</v>
      </c>
      <c r="F45">
        <v>23461</v>
      </c>
      <c r="G45" t="s">
        <v>189</v>
      </c>
      <c r="H45">
        <v>100</v>
      </c>
      <c r="I45" t="s">
        <v>69</v>
      </c>
      <c r="J45">
        <v>0.1</v>
      </c>
      <c r="K45" t="s">
        <v>41</v>
      </c>
      <c r="L45" t="s">
        <v>72</v>
      </c>
      <c r="M45">
        <v>0.48</v>
      </c>
      <c r="N45">
        <v>0.91</v>
      </c>
      <c r="O45" t="s">
        <v>107</v>
      </c>
      <c r="P45" t="s">
        <v>187</v>
      </c>
      <c r="Q45" t="s">
        <v>110</v>
      </c>
      <c r="R45" t="s">
        <v>188</v>
      </c>
      <c r="S45" t="s">
        <v>204</v>
      </c>
      <c r="T45" t="s">
        <v>205</v>
      </c>
    </row>
  </sheetData>
  <autoFilter ref="C4:T37" xr:uid="{2E1D4AC7-B1A7-4249-8CBC-79F87C21D152}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9C1E-24E0-4836-8128-F2BB8C3877FE}">
  <dimension ref="A1:O12"/>
  <sheetViews>
    <sheetView zoomScale="98" zoomScaleNormal="98" workbookViewId="0">
      <selection activeCell="B12" sqref="B12"/>
    </sheetView>
  </sheetViews>
  <sheetFormatPr defaultRowHeight="15" x14ac:dyDescent="0.25"/>
  <sheetData>
    <row r="1" spans="1:15" x14ac:dyDescent="0.25">
      <c r="B1" t="s">
        <v>83</v>
      </c>
    </row>
    <row r="4" spans="1:15" x14ac:dyDescent="0.25">
      <c r="B4" t="s">
        <v>89</v>
      </c>
      <c r="C4" t="s">
        <v>5</v>
      </c>
      <c r="D4" t="s">
        <v>30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126</v>
      </c>
      <c r="K4" t="s">
        <v>127</v>
      </c>
      <c r="L4" t="s">
        <v>128</v>
      </c>
      <c r="M4" t="s">
        <v>129</v>
      </c>
      <c r="O4" t="s">
        <v>132</v>
      </c>
    </row>
    <row r="5" spans="1:15" x14ac:dyDescent="0.25">
      <c r="B5">
        <v>38397635</v>
      </c>
      <c r="C5">
        <v>512</v>
      </c>
      <c r="D5">
        <v>20</v>
      </c>
      <c r="E5">
        <v>512</v>
      </c>
      <c r="F5">
        <v>256</v>
      </c>
      <c r="G5" t="s">
        <v>90</v>
      </c>
      <c r="H5">
        <v>0.499705882352941</v>
      </c>
      <c r="I5">
        <v>0.499705882352941</v>
      </c>
      <c r="O5" t="s">
        <v>133</v>
      </c>
    </row>
    <row r="6" spans="1:15" x14ac:dyDescent="0.25">
      <c r="B6">
        <v>38397635</v>
      </c>
      <c r="C6">
        <v>512</v>
      </c>
      <c r="D6">
        <v>20</v>
      </c>
      <c r="E6">
        <v>512</v>
      </c>
      <c r="F6">
        <v>256</v>
      </c>
      <c r="G6" t="s">
        <v>91</v>
      </c>
      <c r="H6">
        <v>0.49979902691329797</v>
      </c>
      <c r="I6">
        <v>0.49980392156862702</v>
      </c>
      <c r="O6" t="s">
        <v>133</v>
      </c>
    </row>
    <row r="7" spans="1:15" x14ac:dyDescent="0.25">
      <c r="B7">
        <v>38431036</v>
      </c>
      <c r="C7">
        <v>1024</v>
      </c>
      <c r="D7">
        <v>50</v>
      </c>
      <c r="E7">
        <v>1024</v>
      </c>
      <c r="F7">
        <v>512</v>
      </c>
      <c r="G7" t="s">
        <v>90</v>
      </c>
      <c r="H7">
        <v>0.5</v>
      </c>
      <c r="I7">
        <v>0.5</v>
      </c>
      <c r="O7" t="s">
        <v>133</v>
      </c>
    </row>
    <row r="8" spans="1:15" x14ac:dyDescent="0.25">
      <c r="B8">
        <v>38431036</v>
      </c>
      <c r="C8">
        <v>1024</v>
      </c>
      <c r="D8">
        <v>50</v>
      </c>
      <c r="E8">
        <v>1024</v>
      </c>
      <c r="F8">
        <v>512</v>
      </c>
      <c r="G8" t="s">
        <v>91</v>
      </c>
      <c r="H8">
        <v>0.50031245670173097</v>
      </c>
      <c r="I8">
        <v>0.500294117647058</v>
      </c>
      <c r="O8" t="s">
        <v>133</v>
      </c>
    </row>
    <row r="9" spans="1:15" x14ac:dyDescent="0.25">
      <c r="A9" t="s">
        <v>131</v>
      </c>
      <c r="B9">
        <v>38482276</v>
      </c>
      <c r="C9">
        <v>2048</v>
      </c>
      <c r="D9">
        <v>100</v>
      </c>
      <c r="E9">
        <v>512</v>
      </c>
      <c r="F9">
        <v>128</v>
      </c>
      <c r="G9" t="s">
        <v>90</v>
      </c>
      <c r="H9">
        <v>0.5</v>
      </c>
      <c r="I9">
        <v>0.5</v>
      </c>
      <c r="J9" t="s">
        <v>130</v>
      </c>
      <c r="K9" t="s">
        <v>130</v>
      </c>
      <c r="L9" t="s">
        <v>130</v>
      </c>
      <c r="M9" t="s">
        <v>130</v>
      </c>
      <c r="O9" t="s">
        <v>133</v>
      </c>
    </row>
    <row r="10" spans="1:15" x14ac:dyDescent="0.25">
      <c r="A10" t="s">
        <v>131</v>
      </c>
      <c r="B10">
        <v>38482276</v>
      </c>
      <c r="C10">
        <v>2048</v>
      </c>
      <c r="D10">
        <v>100</v>
      </c>
      <c r="E10">
        <v>512</v>
      </c>
      <c r="F10">
        <v>128</v>
      </c>
      <c r="G10" t="s">
        <v>91</v>
      </c>
      <c r="H10">
        <v>0.50014355456561599</v>
      </c>
      <c r="I10">
        <v>0.50009803921568596</v>
      </c>
      <c r="J10" t="s">
        <v>130</v>
      </c>
      <c r="K10" t="s">
        <v>130</v>
      </c>
      <c r="L10" t="s">
        <v>130</v>
      </c>
      <c r="M10" t="s">
        <v>130</v>
      </c>
      <c r="O10" t="s">
        <v>133</v>
      </c>
    </row>
    <row r="11" spans="1:15" x14ac:dyDescent="0.25">
      <c r="A11" t="s">
        <v>131</v>
      </c>
      <c r="B11">
        <v>38514166</v>
      </c>
      <c r="C11">
        <v>2048</v>
      </c>
      <c r="D11">
        <v>100</v>
      </c>
      <c r="E11">
        <v>512</v>
      </c>
      <c r="F11">
        <v>128</v>
      </c>
      <c r="G11" t="s">
        <v>90</v>
      </c>
      <c r="O11" t="s">
        <v>134</v>
      </c>
    </row>
    <row r="12" spans="1:15" x14ac:dyDescent="0.25">
      <c r="A12" t="s">
        <v>131</v>
      </c>
      <c r="B12">
        <v>38514166</v>
      </c>
      <c r="C12">
        <v>2048</v>
      </c>
      <c r="D12">
        <v>100</v>
      </c>
      <c r="E12">
        <v>512</v>
      </c>
      <c r="F12">
        <v>128</v>
      </c>
      <c r="G12" t="s">
        <v>91</v>
      </c>
      <c r="O12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BFEA-1E1E-4E34-8704-944B12C48546}">
  <dimension ref="A2:P13"/>
  <sheetViews>
    <sheetView tabSelected="1" zoomScaleNormal="100" workbookViewId="0">
      <selection activeCell="A15" sqref="A15"/>
    </sheetView>
  </sheetViews>
  <sheetFormatPr defaultRowHeight="15" x14ac:dyDescent="0.25"/>
  <cols>
    <col min="1" max="1" width="62.140625" customWidth="1"/>
    <col min="2" max="2" width="13" style="1" customWidth="1"/>
    <col min="4" max="4" width="14.85546875" customWidth="1"/>
    <col min="5" max="5" width="10.140625" customWidth="1"/>
    <col min="6" max="6" width="7.42578125" customWidth="1"/>
    <col min="7" max="7" width="12.28515625" customWidth="1"/>
    <col min="8" max="8" width="15.5703125" customWidth="1"/>
    <col min="9" max="9" width="18.140625" customWidth="1"/>
    <col min="10" max="10" width="11.85546875" customWidth="1"/>
  </cols>
  <sheetData>
    <row r="2" spans="1:16" x14ac:dyDescent="0.25">
      <c r="B2" s="1" t="s">
        <v>218</v>
      </c>
    </row>
    <row r="4" spans="1:16" x14ac:dyDescent="0.25">
      <c r="A4" t="s">
        <v>100</v>
      </c>
      <c r="B4" s="1" t="s">
        <v>99</v>
      </c>
      <c r="C4" t="s">
        <v>37</v>
      </c>
      <c r="D4" t="s">
        <v>32</v>
      </c>
      <c r="E4" t="s">
        <v>5</v>
      </c>
      <c r="F4" t="s">
        <v>96</v>
      </c>
      <c r="G4" t="s">
        <v>84</v>
      </c>
      <c r="H4" t="s">
        <v>85</v>
      </c>
      <c r="I4" t="s">
        <v>97</v>
      </c>
      <c r="J4" t="s">
        <v>98</v>
      </c>
      <c r="K4" t="s">
        <v>19</v>
      </c>
      <c r="L4" t="s">
        <v>18</v>
      </c>
      <c r="M4" t="s">
        <v>214</v>
      </c>
      <c r="N4" t="s">
        <v>215</v>
      </c>
      <c r="O4" t="s">
        <v>216</v>
      </c>
      <c r="P4" t="s">
        <v>217</v>
      </c>
    </row>
    <row r="5" spans="1:16" x14ac:dyDescent="0.25">
      <c r="A5" t="s">
        <v>222</v>
      </c>
      <c r="B5" s="1" t="s">
        <v>246</v>
      </c>
      <c r="C5" t="s">
        <v>40</v>
      </c>
      <c r="D5" t="s">
        <v>81</v>
      </c>
      <c r="E5">
        <v>512</v>
      </c>
      <c r="F5">
        <v>50</v>
      </c>
      <c r="G5">
        <v>256</v>
      </c>
      <c r="H5">
        <v>128</v>
      </c>
      <c r="I5" t="s">
        <v>219</v>
      </c>
      <c r="J5" t="s">
        <v>101</v>
      </c>
    </row>
    <row r="6" spans="1:16" x14ac:dyDescent="0.25">
      <c r="A6" t="s">
        <v>223</v>
      </c>
      <c r="B6" s="1" t="s">
        <v>247</v>
      </c>
      <c r="C6" t="s">
        <v>40</v>
      </c>
      <c r="D6" t="s">
        <v>73</v>
      </c>
      <c r="E6">
        <v>512</v>
      </c>
      <c r="F6">
        <v>50</v>
      </c>
      <c r="G6">
        <v>256</v>
      </c>
      <c r="H6">
        <v>128</v>
      </c>
      <c r="I6" t="s">
        <v>219</v>
      </c>
      <c r="J6" t="s">
        <v>101</v>
      </c>
    </row>
    <row r="7" spans="1:16" x14ac:dyDescent="0.25">
      <c r="A7" t="s">
        <v>224</v>
      </c>
      <c r="B7" s="1" t="s">
        <v>248</v>
      </c>
      <c r="C7" t="s">
        <v>40</v>
      </c>
      <c r="D7" t="s">
        <v>72</v>
      </c>
      <c r="E7">
        <v>512</v>
      </c>
      <c r="F7">
        <v>50</v>
      </c>
      <c r="G7">
        <v>256</v>
      </c>
      <c r="H7">
        <v>128</v>
      </c>
      <c r="I7" t="s">
        <v>219</v>
      </c>
      <c r="J7" t="s">
        <v>101</v>
      </c>
    </row>
    <row r="8" spans="1:16" x14ac:dyDescent="0.25">
      <c r="A8" t="s">
        <v>225</v>
      </c>
      <c r="B8" s="1" t="s">
        <v>249</v>
      </c>
      <c r="C8" t="s">
        <v>40</v>
      </c>
      <c r="D8" t="s">
        <v>82</v>
      </c>
      <c r="E8">
        <v>512</v>
      </c>
      <c r="F8">
        <v>50</v>
      </c>
      <c r="G8">
        <v>256</v>
      </c>
      <c r="H8">
        <v>128</v>
      </c>
      <c r="I8" t="s">
        <v>219</v>
      </c>
      <c r="J8" t="s">
        <v>101</v>
      </c>
    </row>
    <row r="9" spans="1:16" x14ac:dyDescent="0.25">
      <c r="A9" t="s">
        <v>226</v>
      </c>
      <c r="B9" s="1" t="s">
        <v>250</v>
      </c>
      <c r="C9" t="s">
        <v>40</v>
      </c>
      <c r="D9" t="s">
        <v>80</v>
      </c>
      <c r="E9">
        <v>512</v>
      </c>
      <c r="F9">
        <v>50</v>
      </c>
      <c r="G9">
        <v>256</v>
      </c>
      <c r="H9">
        <v>128</v>
      </c>
      <c r="I9" t="s">
        <v>219</v>
      </c>
      <c r="J9" t="s">
        <v>101</v>
      </c>
    </row>
    <row r="10" spans="1:16" x14ac:dyDescent="0.25">
      <c r="A10" t="s">
        <v>227</v>
      </c>
      <c r="B10" s="1" t="s">
        <v>229</v>
      </c>
      <c r="C10" t="s">
        <v>41</v>
      </c>
      <c r="D10" t="s">
        <v>73</v>
      </c>
      <c r="E10">
        <v>512</v>
      </c>
      <c r="F10">
        <v>100</v>
      </c>
      <c r="G10">
        <v>256</v>
      </c>
      <c r="H10">
        <v>128</v>
      </c>
      <c r="I10" t="s">
        <v>219</v>
      </c>
      <c r="J10" t="s">
        <v>101</v>
      </c>
      <c r="K10">
        <v>0.48</v>
      </c>
      <c r="L10">
        <v>0.93</v>
      </c>
      <c r="M10" t="s">
        <v>181</v>
      </c>
      <c r="N10" t="s">
        <v>182</v>
      </c>
      <c r="O10" t="s">
        <v>244</v>
      </c>
      <c r="P10" t="s">
        <v>245</v>
      </c>
    </row>
    <row r="11" spans="1:16" x14ac:dyDescent="0.25">
      <c r="A11" t="s">
        <v>228</v>
      </c>
      <c r="B11" s="1" t="s">
        <v>230</v>
      </c>
      <c r="C11" t="s">
        <v>41</v>
      </c>
      <c r="D11" t="s">
        <v>72</v>
      </c>
      <c r="E11">
        <v>512</v>
      </c>
      <c r="F11">
        <v>100</v>
      </c>
      <c r="G11">
        <v>256</v>
      </c>
      <c r="H11">
        <v>128</v>
      </c>
      <c r="I11" t="s">
        <v>219</v>
      </c>
      <c r="J11" t="s">
        <v>101</v>
      </c>
      <c r="K11">
        <v>0.48</v>
      </c>
      <c r="L11">
        <v>0.91</v>
      </c>
      <c r="M11" t="s">
        <v>181</v>
      </c>
      <c r="N11" t="s">
        <v>187</v>
      </c>
      <c r="O11" t="s">
        <v>244</v>
      </c>
      <c r="P11" t="s">
        <v>114</v>
      </c>
    </row>
    <row r="12" spans="1:16" x14ac:dyDescent="0.25">
      <c r="A12" t="s">
        <v>220</v>
      </c>
      <c r="B12" s="1" t="s">
        <v>231</v>
      </c>
      <c r="C12" t="s">
        <v>40</v>
      </c>
      <c r="D12" t="s">
        <v>81</v>
      </c>
      <c r="E12">
        <v>1024</v>
      </c>
      <c r="F12">
        <v>100</v>
      </c>
      <c r="G12">
        <v>256</v>
      </c>
      <c r="H12">
        <v>128</v>
      </c>
      <c r="I12" t="s">
        <v>219</v>
      </c>
      <c r="J12" t="s">
        <v>101</v>
      </c>
    </row>
    <row r="13" spans="1:16" x14ac:dyDescent="0.25">
      <c r="A13" t="s">
        <v>221</v>
      </c>
      <c r="B13" s="1" t="s">
        <v>232</v>
      </c>
      <c r="C13" t="s">
        <v>40</v>
      </c>
      <c r="D13" t="s">
        <v>81</v>
      </c>
      <c r="E13">
        <v>800</v>
      </c>
      <c r="F13">
        <v>100</v>
      </c>
      <c r="G13">
        <v>256</v>
      </c>
      <c r="H13">
        <v>128</v>
      </c>
      <c r="I13" t="s">
        <v>219</v>
      </c>
      <c r="J13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6EE1-7CAF-49A9-B1BA-545C7C32D36C}">
  <dimension ref="A3:K21"/>
  <sheetViews>
    <sheetView workbookViewId="0">
      <selection activeCell="B21" sqref="B21"/>
    </sheetView>
  </sheetViews>
  <sheetFormatPr defaultRowHeight="15" x14ac:dyDescent="0.25"/>
  <cols>
    <col min="1" max="1" width="46.85546875" customWidth="1"/>
    <col min="2" max="2" width="9.140625" style="1"/>
    <col min="8" max="8" width="14.28515625" customWidth="1"/>
    <col min="9" max="9" width="11.140625" customWidth="1"/>
  </cols>
  <sheetData>
    <row r="3" spans="1:11" x14ac:dyDescent="0.25">
      <c r="D3" t="s">
        <v>33</v>
      </c>
    </row>
    <row r="5" spans="1:11" x14ac:dyDescent="0.25">
      <c r="A5" t="s">
        <v>233</v>
      </c>
      <c r="B5" s="1" t="s">
        <v>99</v>
      </c>
      <c r="C5" t="s">
        <v>71</v>
      </c>
      <c r="D5" t="s">
        <v>34</v>
      </c>
      <c r="E5" t="s">
        <v>38</v>
      </c>
      <c r="F5" t="s">
        <v>39</v>
      </c>
      <c r="G5" t="s">
        <v>30</v>
      </c>
      <c r="H5" t="s">
        <v>32</v>
      </c>
      <c r="I5" t="s">
        <v>37</v>
      </c>
      <c r="J5" t="s">
        <v>31</v>
      </c>
      <c r="K5" t="s">
        <v>36</v>
      </c>
    </row>
    <row r="6" spans="1:11" x14ac:dyDescent="0.25">
      <c r="C6">
        <v>5</v>
      </c>
      <c r="D6" t="s">
        <v>35</v>
      </c>
      <c r="E6">
        <v>512</v>
      </c>
      <c r="F6">
        <v>0.01</v>
      </c>
      <c r="G6">
        <v>10</v>
      </c>
      <c r="H6" t="s">
        <v>17</v>
      </c>
      <c r="I6" t="s">
        <v>40</v>
      </c>
      <c r="J6">
        <v>0.45054945054945</v>
      </c>
      <c r="K6">
        <v>0.5</v>
      </c>
    </row>
    <row r="7" spans="1:11" x14ac:dyDescent="0.25">
      <c r="C7">
        <v>5</v>
      </c>
      <c r="D7" t="s">
        <v>35</v>
      </c>
      <c r="E7">
        <v>512</v>
      </c>
      <c r="F7">
        <v>0.01</v>
      </c>
      <c r="G7">
        <v>10</v>
      </c>
      <c r="H7" t="s">
        <v>14</v>
      </c>
      <c r="I7" t="s">
        <v>41</v>
      </c>
      <c r="J7">
        <v>9.0909090909090898E-2</v>
      </c>
      <c r="K7">
        <v>0.1</v>
      </c>
    </row>
    <row r="8" spans="1:11" x14ac:dyDescent="0.25">
      <c r="C8">
        <v>5</v>
      </c>
      <c r="D8" t="s">
        <v>35</v>
      </c>
      <c r="E8">
        <v>512</v>
      </c>
      <c r="F8">
        <v>0.01</v>
      </c>
      <c r="G8">
        <v>10</v>
      </c>
      <c r="H8" t="s">
        <v>16</v>
      </c>
      <c r="I8" t="s">
        <v>41</v>
      </c>
      <c r="J8">
        <v>0.47368421052631499</v>
      </c>
      <c r="K8">
        <v>0.9</v>
      </c>
    </row>
    <row r="9" spans="1:11" x14ac:dyDescent="0.25">
      <c r="C9">
        <v>5</v>
      </c>
      <c r="D9" t="s">
        <v>35</v>
      </c>
      <c r="E9">
        <v>512</v>
      </c>
      <c r="F9">
        <v>0.1</v>
      </c>
      <c r="G9">
        <v>20</v>
      </c>
      <c r="H9" t="s">
        <v>17</v>
      </c>
      <c r="I9" t="s">
        <v>40</v>
      </c>
      <c r="J9">
        <v>0.39679999999999999</v>
      </c>
      <c r="K9">
        <v>0.65782493368700201</v>
      </c>
    </row>
    <row r="10" spans="1:11" x14ac:dyDescent="0.25">
      <c r="C10">
        <v>5</v>
      </c>
      <c r="D10" t="s">
        <v>35</v>
      </c>
      <c r="E10">
        <v>512</v>
      </c>
      <c r="F10">
        <v>0.1</v>
      </c>
      <c r="G10">
        <v>20</v>
      </c>
      <c r="H10" t="s">
        <v>14</v>
      </c>
      <c r="I10" t="s">
        <v>41</v>
      </c>
      <c r="J10">
        <v>0.47607361963190098</v>
      </c>
      <c r="K10">
        <v>0.90866510538641598</v>
      </c>
    </row>
    <row r="11" spans="1:11" x14ac:dyDescent="0.25">
      <c r="C11">
        <v>5</v>
      </c>
      <c r="D11" t="s">
        <v>35</v>
      </c>
      <c r="E11">
        <v>512</v>
      </c>
      <c r="F11">
        <v>0.1</v>
      </c>
      <c r="G11">
        <v>20</v>
      </c>
      <c r="H11" t="s">
        <v>16</v>
      </c>
      <c r="I11" t="s">
        <v>41</v>
      </c>
      <c r="J11">
        <v>0.48429951690821199</v>
      </c>
      <c r="K11">
        <v>0.93911007025761095</v>
      </c>
    </row>
    <row r="12" spans="1:11" x14ac:dyDescent="0.25">
      <c r="C12">
        <v>6</v>
      </c>
      <c r="D12" t="s">
        <v>35</v>
      </c>
      <c r="E12">
        <v>512</v>
      </c>
      <c r="F12">
        <v>0.1</v>
      </c>
      <c r="G12">
        <v>20</v>
      </c>
      <c r="H12" t="s">
        <v>72</v>
      </c>
      <c r="I12" t="s">
        <v>41</v>
      </c>
      <c r="J12">
        <v>0.48304999999999998</v>
      </c>
      <c r="K12">
        <v>0.93442621999999997</v>
      </c>
    </row>
    <row r="13" spans="1:11" x14ac:dyDescent="0.25">
      <c r="C13">
        <v>6</v>
      </c>
      <c r="D13" t="s">
        <v>35</v>
      </c>
      <c r="E13">
        <v>512</v>
      </c>
      <c r="F13">
        <v>0.1</v>
      </c>
      <c r="G13">
        <v>20</v>
      </c>
      <c r="H13" t="s">
        <v>73</v>
      </c>
      <c r="I13" t="s">
        <v>41</v>
      </c>
      <c r="J13">
        <v>0.48605999999999999</v>
      </c>
      <c r="K13">
        <v>0.94569999999999999</v>
      </c>
    </row>
    <row r="14" spans="1:11" x14ac:dyDescent="0.25">
      <c r="A14" t="s">
        <v>234</v>
      </c>
      <c r="B14" s="1" t="s">
        <v>251</v>
      </c>
      <c r="C14">
        <v>6</v>
      </c>
      <c r="D14" t="s">
        <v>35</v>
      </c>
      <c r="E14">
        <v>512</v>
      </c>
      <c r="F14">
        <v>0.1</v>
      </c>
      <c r="G14">
        <v>5</v>
      </c>
      <c r="H14" t="s">
        <v>13</v>
      </c>
      <c r="I14" t="s">
        <v>40</v>
      </c>
    </row>
    <row r="15" spans="1:11" x14ac:dyDescent="0.25">
      <c r="A15" t="s">
        <v>235</v>
      </c>
      <c r="C15">
        <v>6</v>
      </c>
      <c r="D15" t="s">
        <v>35</v>
      </c>
      <c r="E15">
        <v>512</v>
      </c>
      <c r="F15">
        <v>0.1</v>
      </c>
      <c r="G15">
        <v>5</v>
      </c>
      <c r="H15" t="s">
        <v>16</v>
      </c>
      <c r="I15" t="s">
        <v>40</v>
      </c>
    </row>
    <row r="16" spans="1:11" x14ac:dyDescent="0.25">
      <c r="A16" t="s">
        <v>236</v>
      </c>
      <c r="C16">
        <v>6</v>
      </c>
      <c r="D16" t="s">
        <v>35</v>
      </c>
      <c r="E16">
        <v>512</v>
      </c>
      <c r="F16">
        <v>0.1</v>
      </c>
      <c r="G16">
        <v>5</v>
      </c>
      <c r="H16" t="s">
        <v>14</v>
      </c>
      <c r="I16" t="s">
        <v>40</v>
      </c>
    </row>
    <row r="17" spans="1:9" x14ac:dyDescent="0.25">
      <c r="A17" t="s">
        <v>237</v>
      </c>
      <c r="C17">
        <v>6</v>
      </c>
      <c r="D17" t="s">
        <v>35</v>
      </c>
      <c r="E17">
        <v>512</v>
      </c>
      <c r="F17">
        <v>0.1</v>
      </c>
      <c r="G17">
        <v>5</v>
      </c>
      <c r="H17" t="s">
        <v>15</v>
      </c>
      <c r="I17" t="s">
        <v>40</v>
      </c>
    </row>
    <row r="18" spans="1:9" x14ac:dyDescent="0.25">
      <c r="A18" t="s">
        <v>238</v>
      </c>
      <c r="B18" s="1" t="s">
        <v>252</v>
      </c>
      <c r="C18">
        <v>6</v>
      </c>
      <c r="D18" t="s">
        <v>35</v>
      </c>
      <c r="E18">
        <v>512</v>
      </c>
      <c r="F18">
        <v>0.1</v>
      </c>
      <c r="G18">
        <v>5</v>
      </c>
      <c r="H18" t="s">
        <v>17</v>
      </c>
      <c r="I18" t="s">
        <v>40</v>
      </c>
    </row>
    <row r="19" spans="1:9" x14ac:dyDescent="0.25">
      <c r="A19" t="s">
        <v>239</v>
      </c>
      <c r="B19" s="1" t="s">
        <v>253</v>
      </c>
      <c r="C19">
        <v>6</v>
      </c>
      <c r="D19" t="s">
        <v>35</v>
      </c>
      <c r="E19">
        <v>512</v>
      </c>
      <c r="F19">
        <v>0.1</v>
      </c>
      <c r="G19">
        <v>5</v>
      </c>
      <c r="H19" t="s">
        <v>16</v>
      </c>
      <c r="I19" t="s">
        <v>41</v>
      </c>
    </row>
    <row r="20" spans="1:9" x14ac:dyDescent="0.25">
      <c r="A20" t="s">
        <v>240</v>
      </c>
      <c r="B20" s="1" t="s">
        <v>254</v>
      </c>
      <c r="C20">
        <v>6</v>
      </c>
      <c r="D20" t="s">
        <v>35</v>
      </c>
      <c r="E20">
        <v>512</v>
      </c>
      <c r="F20">
        <v>0.1</v>
      </c>
      <c r="G20">
        <v>5</v>
      </c>
      <c r="H20" t="s">
        <v>14</v>
      </c>
      <c r="I20" t="s">
        <v>41</v>
      </c>
    </row>
    <row r="21" spans="1:9" x14ac:dyDescent="0.25">
      <c r="A21" t="s">
        <v>241</v>
      </c>
      <c r="B21" s="1" t="s">
        <v>255</v>
      </c>
      <c r="C21">
        <v>6</v>
      </c>
      <c r="D21" t="s">
        <v>35</v>
      </c>
      <c r="E21">
        <v>512</v>
      </c>
      <c r="F21">
        <v>0.1</v>
      </c>
      <c r="G21">
        <v>5</v>
      </c>
      <c r="H21" t="s">
        <v>242</v>
      </c>
      <c r="I21" t="s">
        <v>243</v>
      </c>
    </row>
  </sheetData>
  <autoFilter ref="D5:K11" xr:uid="{A58E79FB-B7E3-4BBD-A0B0-933FD4ED5FDD}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C016-C277-4871-8E62-8014E1C22F6D}">
  <dimension ref="B4:N35"/>
  <sheetViews>
    <sheetView topLeftCell="A10" workbookViewId="0">
      <selection activeCell="K36" sqref="K36"/>
    </sheetView>
  </sheetViews>
  <sheetFormatPr defaultRowHeight="15" x14ac:dyDescent="0.25"/>
  <cols>
    <col min="12" max="12" width="20.85546875" customWidth="1"/>
  </cols>
  <sheetData>
    <row r="4" spans="2:14" x14ac:dyDescent="0.25">
      <c r="B4" t="s">
        <v>59</v>
      </c>
      <c r="C4" t="s">
        <v>5</v>
      </c>
      <c r="D4" t="s">
        <v>60</v>
      </c>
      <c r="E4" t="s">
        <v>61</v>
      </c>
      <c r="F4" t="s">
        <v>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32</v>
      </c>
      <c r="M4" t="s">
        <v>19</v>
      </c>
      <c r="N4" t="s">
        <v>18</v>
      </c>
    </row>
    <row r="5" spans="2:14" x14ac:dyDescent="0.25">
      <c r="B5">
        <v>512</v>
      </c>
      <c r="C5">
        <v>512</v>
      </c>
      <c r="D5">
        <v>200</v>
      </c>
      <c r="E5" s="1" t="s">
        <v>70</v>
      </c>
      <c r="F5">
        <v>0.1</v>
      </c>
      <c r="G5">
        <v>50</v>
      </c>
      <c r="H5" t="s">
        <v>67</v>
      </c>
      <c r="I5" t="s">
        <v>68</v>
      </c>
      <c r="J5" t="s">
        <v>69</v>
      </c>
      <c r="K5">
        <v>1E-3</v>
      </c>
      <c r="L5" t="s">
        <v>17</v>
      </c>
      <c r="M5">
        <v>0.47884159999999998</v>
      </c>
      <c r="N5">
        <v>0.63586955999999994</v>
      </c>
    </row>
    <row r="6" spans="2:14" x14ac:dyDescent="0.25">
      <c r="B6">
        <v>512</v>
      </c>
      <c r="C6">
        <v>512</v>
      </c>
      <c r="D6">
        <v>200</v>
      </c>
      <c r="E6">
        <v>23561</v>
      </c>
      <c r="F6">
        <v>0.1</v>
      </c>
      <c r="G6">
        <v>50</v>
      </c>
      <c r="H6" t="s">
        <v>67</v>
      </c>
      <c r="I6" t="s">
        <v>68</v>
      </c>
      <c r="J6" t="s">
        <v>69</v>
      </c>
      <c r="K6">
        <v>0.1</v>
      </c>
      <c r="L6" t="s">
        <v>14</v>
      </c>
      <c r="M6">
        <v>0.47699999999999998</v>
      </c>
      <c r="N6">
        <v>0.91300000000000003</v>
      </c>
    </row>
    <row r="7" spans="2:14" x14ac:dyDescent="0.25">
      <c r="B7">
        <v>512</v>
      </c>
      <c r="C7">
        <v>512</v>
      </c>
      <c r="D7">
        <v>200</v>
      </c>
      <c r="E7">
        <v>346</v>
      </c>
      <c r="F7">
        <v>0.1</v>
      </c>
      <c r="G7">
        <v>50</v>
      </c>
      <c r="H7" t="s">
        <v>67</v>
      </c>
      <c r="I7" t="s">
        <v>68</v>
      </c>
      <c r="J7" t="s">
        <v>69</v>
      </c>
      <c r="K7">
        <v>0.01</v>
      </c>
      <c r="L7" t="s">
        <v>14</v>
      </c>
      <c r="M7">
        <v>0.47699999999999998</v>
      </c>
      <c r="N7">
        <v>0.91300000000000003</v>
      </c>
    </row>
    <row r="8" spans="2:14" x14ac:dyDescent="0.25">
      <c r="B8">
        <v>512</v>
      </c>
      <c r="C8">
        <v>512</v>
      </c>
      <c r="D8">
        <v>200</v>
      </c>
      <c r="E8">
        <v>614</v>
      </c>
      <c r="F8">
        <v>0.1</v>
      </c>
      <c r="G8">
        <v>50</v>
      </c>
      <c r="H8" t="s">
        <v>67</v>
      </c>
      <c r="I8" t="s">
        <v>68</v>
      </c>
      <c r="J8" t="s">
        <v>69</v>
      </c>
      <c r="K8">
        <v>0.5</v>
      </c>
      <c r="L8" t="s">
        <v>14</v>
      </c>
      <c r="M8">
        <v>0.47699999999999998</v>
      </c>
      <c r="N8">
        <v>0.91300000000000003</v>
      </c>
    </row>
    <row r="9" spans="2:14" x14ac:dyDescent="0.25">
      <c r="B9">
        <v>512</v>
      </c>
      <c r="C9">
        <v>512</v>
      </c>
      <c r="D9">
        <v>200</v>
      </c>
      <c r="E9" s="1" t="s">
        <v>70</v>
      </c>
      <c r="F9">
        <v>0.1</v>
      </c>
      <c r="G9">
        <v>50</v>
      </c>
      <c r="H9" t="s">
        <v>67</v>
      </c>
      <c r="I9" t="s">
        <v>68</v>
      </c>
      <c r="J9" t="s">
        <v>69</v>
      </c>
      <c r="K9">
        <v>1E-3</v>
      </c>
      <c r="L9" t="s">
        <v>14</v>
      </c>
      <c r="M9">
        <v>0.47652</v>
      </c>
      <c r="N9">
        <v>0.91032000000000002</v>
      </c>
    </row>
    <row r="10" spans="2:14" x14ac:dyDescent="0.25">
      <c r="B10">
        <v>512</v>
      </c>
      <c r="C10">
        <v>512</v>
      </c>
      <c r="D10">
        <v>200</v>
      </c>
      <c r="E10" s="1" t="s">
        <v>70</v>
      </c>
      <c r="F10">
        <v>0.1</v>
      </c>
      <c r="G10">
        <v>50</v>
      </c>
      <c r="H10" t="s">
        <v>67</v>
      </c>
      <c r="I10" t="s">
        <v>68</v>
      </c>
      <c r="J10" t="s">
        <v>69</v>
      </c>
      <c r="K10">
        <v>1E-3</v>
      </c>
      <c r="L10" t="s">
        <v>15</v>
      </c>
      <c r="M10" s="56">
        <v>0.47159705000000002</v>
      </c>
      <c r="N10">
        <v>0.7581521</v>
      </c>
    </row>
    <row r="11" spans="2:14" x14ac:dyDescent="0.25">
      <c r="B11">
        <v>512</v>
      </c>
      <c r="C11">
        <v>512</v>
      </c>
      <c r="D11">
        <v>200</v>
      </c>
      <c r="E11">
        <v>614</v>
      </c>
      <c r="F11">
        <v>0.1</v>
      </c>
      <c r="G11">
        <v>50</v>
      </c>
      <c r="H11" t="s">
        <v>67</v>
      </c>
      <c r="I11" t="s">
        <v>68</v>
      </c>
      <c r="J11" t="s">
        <v>69</v>
      </c>
      <c r="K11">
        <v>0.5</v>
      </c>
      <c r="L11" t="s">
        <v>17</v>
      </c>
      <c r="M11">
        <v>0.4632</v>
      </c>
      <c r="N11">
        <v>0.66032599999999997</v>
      </c>
    </row>
    <row r="12" spans="2:14" x14ac:dyDescent="0.25">
      <c r="B12">
        <v>512</v>
      </c>
      <c r="C12">
        <v>512</v>
      </c>
      <c r="D12">
        <v>200</v>
      </c>
      <c r="E12">
        <v>346</v>
      </c>
      <c r="F12">
        <v>0.1</v>
      </c>
      <c r="G12">
        <v>50</v>
      </c>
      <c r="H12" t="s">
        <v>67</v>
      </c>
      <c r="I12" t="s">
        <v>68</v>
      </c>
      <c r="J12" t="s">
        <v>69</v>
      </c>
      <c r="K12">
        <v>0.01</v>
      </c>
      <c r="L12" t="s">
        <v>17</v>
      </c>
      <c r="M12">
        <v>0.4617134</v>
      </c>
      <c r="N12">
        <v>0.65760799999999997</v>
      </c>
    </row>
    <row r="13" spans="2:14" x14ac:dyDescent="0.25">
      <c r="B13">
        <v>512</v>
      </c>
      <c r="C13">
        <v>512</v>
      </c>
      <c r="D13">
        <v>200</v>
      </c>
      <c r="E13">
        <v>23561</v>
      </c>
      <c r="F13">
        <v>0.1</v>
      </c>
      <c r="G13">
        <v>50</v>
      </c>
      <c r="H13" t="s">
        <v>67</v>
      </c>
      <c r="I13" t="s">
        <v>68</v>
      </c>
      <c r="J13" t="s">
        <v>69</v>
      </c>
      <c r="K13">
        <v>0.1</v>
      </c>
      <c r="L13" t="s">
        <v>17</v>
      </c>
      <c r="M13">
        <v>0.4602</v>
      </c>
      <c r="N13">
        <v>0.65488999999999997</v>
      </c>
    </row>
    <row r="14" spans="2:14" x14ac:dyDescent="0.25">
      <c r="B14">
        <v>512</v>
      </c>
      <c r="C14">
        <v>512</v>
      </c>
      <c r="D14">
        <v>200</v>
      </c>
      <c r="E14">
        <v>23561</v>
      </c>
      <c r="F14">
        <v>0.1</v>
      </c>
      <c r="G14">
        <v>50</v>
      </c>
      <c r="H14" t="s">
        <v>67</v>
      </c>
      <c r="I14" t="s">
        <v>68</v>
      </c>
      <c r="J14" t="s">
        <v>69</v>
      </c>
      <c r="K14">
        <v>0.1</v>
      </c>
      <c r="L14" t="s">
        <v>15</v>
      </c>
      <c r="M14" s="56">
        <v>0.441996</v>
      </c>
      <c r="N14">
        <v>0.75800000000000001</v>
      </c>
    </row>
    <row r="15" spans="2:14" x14ac:dyDescent="0.25">
      <c r="B15">
        <v>512</v>
      </c>
      <c r="C15">
        <v>512</v>
      </c>
      <c r="D15">
        <v>200</v>
      </c>
      <c r="E15">
        <v>346</v>
      </c>
      <c r="F15">
        <v>0.1</v>
      </c>
      <c r="G15">
        <v>50</v>
      </c>
      <c r="H15" t="s">
        <v>67</v>
      </c>
      <c r="I15" t="s">
        <v>68</v>
      </c>
      <c r="J15" t="s">
        <v>69</v>
      </c>
      <c r="K15">
        <v>0.01</v>
      </c>
      <c r="L15" t="s">
        <v>15</v>
      </c>
      <c r="M15" s="56">
        <v>0.441996</v>
      </c>
      <c r="N15">
        <v>0.75800000000000001</v>
      </c>
    </row>
    <row r="16" spans="2:14" x14ac:dyDescent="0.25">
      <c r="B16">
        <v>512</v>
      </c>
      <c r="C16">
        <v>512</v>
      </c>
      <c r="D16">
        <v>200</v>
      </c>
      <c r="E16">
        <v>614</v>
      </c>
      <c r="F16">
        <v>0.1</v>
      </c>
      <c r="G16">
        <v>50</v>
      </c>
      <c r="H16" t="s">
        <v>67</v>
      </c>
      <c r="I16" t="s">
        <v>68</v>
      </c>
      <c r="J16" t="s">
        <v>69</v>
      </c>
      <c r="K16">
        <v>0.5</v>
      </c>
      <c r="L16" t="s">
        <v>15</v>
      </c>
      <c r="M16" s="56">
        <v>0.43112</v>
      </c>
      <c r="N16">
        <v>0.7581521</v>
      </c>
    </row>
    <row r="17" spans="2:14" x14ac:dyDescent="0.25">
      <c r="B17">
        <v>512</v>
      </c>
      <c r="C17">
        <v>512</v>
      </c>
      <c r="D17">
        <v>200</v>
      </c>
      <c r="E17">
        <v>23561</v>
      </c>
      <c r="F17">
        <v>0.1</v>
      </c>
      <c r="G17">
        <v>50</v>
      </c>
      <c r="H17" t="s">
        <v>67</v>
      </c>
      <c r="I17" t="s">
        <v>68</v>
      </c>
      <c r="J17" t="s">
        <v>69</v>
      </c>
      <c r="K17">
        <v>0.1</v>
      </c>
      <c r="L17" t="s">
        <v>13</v>
      </c>
      <c r="M17">
        <v>0.35470000000000002</v>
      </c>
      <c r="N17">
        <v>0.497282608695652</v>
      </c>
    </row>
    <row r="18" spans="2:14" x14ac:dyDescent="0.25">
      <c r="B18">
        <v>512</v>
      </c>
      <c r="C18">
        <v>512</v>
      </c>
      <c r="D18">
        <v>200</v>
      </c>
      <c r="E18" s="1" t="s">
        <v>70</v>
      </c>
      <c r="F18">
        <v>0.1</v>
      </c>
      <c r="G18">
        <v>50</v>
      </c>
      <c r="H18" t="s">
        <v>67</v>
      </c>
      <c r="I18" t="s">
        <v>68</v>
      </c>
      <c r="J18" t="s">
        <v>69</v>
      </c>
      <c r="K18">
        <v>1E-3</v>
      </c>
      <c r="L18" t="s">
        <v>13</v>
      </c>
      <c r="M18">
        <v>0.351053</v>
      </c>
      <c r="N18">
        <v>0.47828999999999999</v>
      </c>
    </row>
    <row r="19" spans="2:14" x14ac:dyDescent="0.25">
      <c r="B19">
        <v>512</v>
      </c>
      <c r="C19">
        <v>512</v>
      </c>
      <c r="D19">
        <v>200</v>
      </c>
      <c r="E19">
        <v>614</v>
      </c>
      <c r="F19">
        <v>0.1</v>
      </c>
      <c r="G19">
        <v>50</v>
      </c>
      <c r="H19" t="s">
        <v>67</v>
      </c>
      <c r="I19" t="s">
        <v>68</v>
      </c>
      <c r="J19" t="s">
        <v>69</v>
      </c>
      <c r="K19">
        <v>0.5</v>
      </c>
      <c r="L19" t="s">
        <v>13</v>
      </c>
      <c r="M19">
        <v>0.325791</v>
      </c>
      <c r="N19">
        <v>0.46467389999999997</v>
      </c>
    </row>
    <row r="20" spans="2:14" x14ac:dyDescent="0.25">
      <c r="B20">
        <v>512</v>
      </c>
      <c r="C20">
        <v>512</v>
      </c>
      <c r="D20">
        <v>200</v>
      </c>
      <c r="E20">
        <v>346</v>
      </c>
      <c r="F20">
        <v>0.1</v>
      </c>
      <c r="G20">
        <v>50</v>
      </c>
      <c r="H20" t="s">
        <v>67</v>
      </c>
      <c r="I20" t="s">
        <v>68</v>
      </c>
      <c r="J20" t="s">
        <v>69</v>
      </c>
      <c r="K20">
        <v>0.01</v>
      </c>
      <c r="L20" t="s">
        <v>13</v>
      </c>
      <c r="M20">
        <v>0.28132800000000002</v>
      </c>
      <c r="N20">
        <v>0.467391</v>
      </c>
    </row>
    <row r="21" spans="2:14" x14ac:dyDescent="0.25">
      <c r="B21">
        <v>512</v>
      </c>
      <c r="C21">
        <v>512</v>
      </c>
      <c r="D21">
        <v>200</v>
      </c>
      <c r="E21">
        <v>614</v>
      </c>
      <c r="F21">
        <v>0.1</v>
      </c>
      <c r="G21">
        <v>50</v>
      </c>
      <c r="H21" t="s">
        <v>67</v>
      </c>
      <c r="I21" t="s">
        <v>68</v>
      </c>
      <c r="J21" t="s">
        <v>69</v>
      </c>
      <c r="K21">
        <v>0.5</v>
      </c>
      <c r="L21" t="s">
        <v>16</v>
      </c>
      <c r="M21">
        <v>0.2606</v>
      </c>
      <c r="N21">
        <v>0.61141000000000001</v>
      </c>
    </row>
    <row r="22" spans="2:14" x14ac:dyDescent="0.25">
      <c r="B22">
        <v>512</v>
      </c>
      <c r="C22">
        <v>512</v>
      </c>
      <c r="D22">
        <v>200</v>
      </c>
      <c r="E22" s="1" t="s">
        <v>70</v>
      </c>
      <c r="F22">
        <v>0.1</v>
      </c>
      <c r="G22">
        <v>50</v>
      </c>
      <c r="H22" t="s">
        <v>67</v>
      </c>
      <c r="I22" t="s">
        <v>68</v>
      </c>
      <c r="J22" t="s">
        <v>69</v>
      </c>
      <c r="K22">
        <v>1E-3</v>
      </c>
      <c r="L22" t="s">
        <v>16</v>
      </c>
      <c r="M22">
        <v>0.25822970000000001</v>
      </c>
      <c r="N22">
        <v>0.60326080000000004</v>
      </c>
    </row>
    <row r="23" spans="2:14" x14ac:dyDescent="0.25">
      <c r="B23">
        <v>512</v>
      </c>
      <c r="C23">
        <v>512</v>
      </c>
      <c r="D23">
        <v>200</v>
      </c>
      <c r="E23">
        <v>23561</v>
      </c>
      <c r="F23">
        <v>0.1</v>
      </c>
      <c r="G23">
        <v>50</v>
      </c>
      <c r="H23" t="s">
        <v>67</v>
      </c>
      <c r="I23" t="s">
        <v>68</v>
      </c>
      <c r="J23" t="s">
        <v>69</v>
      </c>
      <c r="K23">
        <v>0.1</v>
      </c>
      <c r="L23" t="s">
        <v>16</v>
      </c>
      <c r="M23">
        <v>0.25169999999999998</v>
      </c>
      <c r="N23">
        <v>0.60319999999999996</v>
      </c>
    </row>
    <row r="24" spans="2:14" x14ac:dyDescent="0.25">
      <c r="B24">
        <v>512</v>
      </c>
      <c r="C24">
        <v>512</v>
      </c>
      <c r="D24">
        <v>200</v>
      </c>
      <c r="E24">
        <v>346</v>
      </c>
      <c r="F24">
        <v>0.1</v>
      </c>
      <c r="G24">
        <v>50</v>
      </c>
      <c r="H24" t="s">
        <v>67</v>
      </c>
      <c r="I24" t="s">
        <v>68</v>
      </c>
      <c r="J24" t="s">
        <v>69</v>
      </c>
      <c r="K24">
        <v>0.01</v>
      </c>
      <c r="L24" t="s">
        <v>16</v>
      </c>
      <c r="M24">
        <v>0.25169999999999998</v>
      </c>
      <c r="N24">
        <v>0.60319999999999996</v>
      </c>
    </row>
    <row r="35" spans="11:11" x14ac:dyDescent="0.25">
      <c r="K35" t="s">
        <v>74</v>
      </c>
    </row>
  </sheetData>
  <autoFilter ref="B4:N24" xr:uid="{315B2EDD-218F-4A23-8AB0-AB8E5F204DB4}">
    <sortState xmlns:xlrd2="http://schemas.microsoft.com/office/spreadsheetml/2017/richdata2" ref="B5:N24">
      <sortCondition descending="1" ref="M4:M24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152D-3B5F-4521-8CD6-B065891FD82C}">
  <sheetPr filterMode="1"/>
  <dimension ref="B3:J26"/>
  <sheetViews>
    <sheetView workbookViewId="0">
      <selection activeCell="K33" sqref="K33"/>
    </sheetView>
  </sheetViews>
  <sheetFormatPr defaultRowHeight="15" x14ac:dyDescent="0.25"/>
  <cols>
    <col min="2" max="2" width="17.5703125" customWidth="1"/>
    <col min="3" max="3" width="15.42578125" style="1" customWidth="1"/>
    <col min="4" max="4" width="13" customWidth="1"/>
    <col min="5" max="5" width="10.7109375" customWidth="1"/>
    <col min="6" max="8" width="8.28515625" customWidth="1"/>
  </cols>
  <sheetData>
    <row r="3" spans="2:10" x14ac:dyDescent="0.25">
      <c r="C3" s="1" t="s">
        <v>29</v>
      </c>
    </row>
    <row r="5" spans="2:10" x14ac:dyDescent="0.25">
      <c r="B5" t="s">
        <v>32</v>
      </c>
      <c r="C5" s="1" t="s">
        <v>0</v>
      </c>
      <c r="D5" t="s">
        <v>1</v>
      </c>
      <c r="E5" t="s">
        <v>5</v>
      </c>
      <c r="F5" t="s">
        <v>30</v>
      </c>
      <c r="G5" t="s">
        <v>53</v>
      </c>
      <c r="H5" t="s">
        <v>55</v>
      </c>
      <c r="I5" t="s">
        <v>19</v>
      </c>
      <c r="J5" t="s">
        <v>18</v>
      </c>
    </row>
    <row r="6" spans="2:10" hidden="1" x14ac:dyDescent="0.25">
      <c r="B6" t="s">
        <v>16</v>
      </c>
      <c r="C6" s="1" t="s">
        <v>54</v>
      </c>
      <c r="D6">
        <v>0.1</v>
      </c>
      <c r="E6">
        <v>8</v>
      </c>
      <c r="F6">
        <v>20</v>
      </c>
      <c r="G6">
        <v>0.1</v>
      </c>
      <c r="H6" t="s">
        <v>57</v>
      </c>
      <c r="I6">
        <v>0.48609000000000002</v>
      </c>
      <c r="J6">
        <v>0.94588000000000005</v>
      </c>
    </row>
    <row r="7" spans="2:10" x14ac:dyDescent="0.25">
      <c r="B7" t="s">
        <v>14</v>
      </c>
      <c r="C7" s="1">
        <v>23561</v>
      </c>
      <c r="D7">
        <v>0.1</v>
      </c>
      <c r="E7">
        <v>8</v>
      </c>
      <c r="F7">
        <v>20</v>
      </c>
      <c r="G7">
        <v>0.1</v>
      </c>
      <c r="H7" t="s">
        <v>56</v>
      </c>
      <c r="I7">
        <v>0.47607361963190098</v>
      </c>
      <c r="J7">
        <v>0.90866510538641598</v>
      </c>
    </row>
    <row r="8" spans="2:10" hidden="1" x14ac:dyDescent="0.25">
      <c r="B8" t="s">
        <v>16</v>
      </c>
      <c r="C8" s="1" t="s">
        <v>58</v>
      </c>
      <c r="D8">
        <v>0.1</v>
      </c>
      <c r="E8">
        <v>8</v>
      </c>
      <c r="F8">
        <v>100</v>
      </c>
      <c r="G8">
        <v>0.1</v>
      </c>
      <c r="H8" t="s">
        <v>57</v>
      </c>
      <c r="I8">
        <v>0.48609000000000002</v>
      </c>
      <c r="J8">
        <v>0.94588000000000005</v>
      </c>
    </row>
    <row r="9" spans="2:10" x14ac:dyDescent="0.25">
      <c r="B9" t="s">
        <v>14</v>
      </c>
      <c r="C9" s="1">
        <v>23461</v>
      </c>
      <c r="D9">
        <v>0.1</v>
      </c>
      <c r="E9">
        <v>8</v>
      </c>
      <c r="F9">
        <v>100</v>
      </c>
      <c r="G9">
        <v>0.1</v>
      </c>
      <c r="H9" t="s">
        <v>56</v>
      </c>
      <c r="I9">
        <v>0.47607361963190098</v>
      </c>
      <c r="J9">
        <v>0.90866510538641598</v>
      </c>
    </row>
    <row r="10" spans="2:10" x14ac:dyDescent="0.25">
      <c r="B10" t="s">
        <v>14</v>
      </c>
      <c r="C10" s="1">
        <v>6543210</v>
      </c>
      <c r="D10">
        <v>0.1</v>
      </c>
      <c r="E10">
        <v>8</v>
      </c>
      <c r="F10">
        <v>20</v>
      </c>
      <c r="G10">
        <v>0.1</v>
      </c>
      <c r="H10" t="s">
        <v>56</v>
      </c>
      <c r="I10">
        <v>0.47607361963190098</v>
      </c>
      <c r="J10">
        <v>0.90866510538641598</v>
      </c>
    </row>
    <row r="11" spans="2:10" x14ac:dyDescent="0.25">
      <c r="B11" t="s">
        <v>14</v>
      </c>
      <c r="C11" s="1">
        <v>1456</v>
      </c>
      <c r="D11">
        <v>0.1</v>
      </c>
      <c r="E11">
        <v>8</v>
      </c>
      <c r="F11">
        <v>20</v>
      </c>
      <c r="G11">
        <v>0.1</v>
      </c>
      <c r="H11" t="s">
        <v>56</v>
      </c>
      <c r="I11">
        <v>0.47607361963190098</v>
      </c>
      <c r="J11">
        <v>0.90866510538641598</v>
      </c>
    </row>
    <row r="12" spans="2:10" hidden="1" x14ac:dyDescent="0.25">
      <c r="B12" t="s">
        <v>16</v>
      </c>
      <c r="C12" s="1" t="s">
        <v>58</v>
      </c>
      <c r="D12">
        <v>0.1</v>
      </c>
      <c r="E12">
        <v>8</v>
      </c>
      <c r="F12">
        <v>100</v>
      </c>
      <c r="G12">
        <v>0.5</v>
      </c>
      <c r="H12" t="s">
        <v>57</v>
      </c>
      <c r="I12">
        <v>0.48609000000000002</v>
      </c>
      <c r="J12">
        <v>0.94588000000000005</v>
      </c>
    </row>
    <row r="13" spans="2:10" hidden="1" x14ac:dyDescent="0.25">
      <c r="B13" t="s">
        <v>16</v>
      </c>
      <c r="C13" s="1">
        <v>23561</v>
      </c>
      <c r="D13">
        <v>0.1</v>
      </c>
      <c r="E13">
        <v>8</v>
      </c>
      <c r="F13">
        <v>20</v>
      </c>
      <c r="G13">
        <v>0.1</v>
      </c>
      <c r="H13" t="s">
        <v>56</v>
      </c>
      <c r="I13">
        <v>0.48429951690821199</v>
      </c>
      <c r="J13">
        <v>0.93911007025761095</v>
      </c>
    </row>
    <row r="14" spans="2:10" hidden="1" x14ac:dyDescent="0.25">
      <c r="B14" t="s">
        <v>16</v>
      </c>
      <c r="C14" s="1">
        <v>23461</v>
      </c>
      <c r="D14">
        <v>0.1</v>
      </c>
      <c r="E14">
        <v>8</v>
      </c>
      <c r="F14">
        <v>100</v>
      </c>
      <c r="G14">
        <v>0.1</v>
      </c>
      <c r="H14" t="s">
        <v>56</v>
      </c>
      <c r="I14">
        <v>0.48429951690821199</v>
      </c>
      <c r="J14">
        <v>0.93911007025761095</v>
      </c>
    </row>
    <row r="15" spans="2:10" hidden="1" x14ac:dyDescent="0.25">
      <c r="B15" t="s">
        <v>16</v>
      </c>
      <c r="C15" s="1">
        <v>35246</v>
      </c>
      <c r="D15">
        <v>0.1</v>
      </c>
      <c r="E15">
        <v>8</v>
      </c>
      <c r="F15">
        <v>20</v>
      </c>
      <c r="G15">
        <v>0.1</v>
      </c>
      <c r="H15" t="s">
        <v>56</v>
      </c>
      <c r="I15">
        <v>0.48429951690821199</v>
      </c>
      <c r="J15">
        <v>0.93911007025761095</v>
      </c>
    </row>
    <row r="16" spans="2:10" x14ac:dyDescent="0.25">
      <c r="B16" t="s">
        <v>14</v>
      </c>
      <c r="C16" s="1" t="s">
        <v>42</v>
      </c>
      <c r="D16">
        <v>0.01</v>
      </c>
      <c r="E16">
        <v>16</v>
      </c>
      <c r="F16">
        <v>20</v>
      </c>
      <c r="G16">
        <v>0.1</v>
      </c>
      <c r="H16" t="s">
        <v>56</v>
      </c>
      <c r="I16">
        <v>0.47607361963190098</v>
      </c>
      <c r="J16">
        <v>0.90866510538641598</v>
      </c>
    </row>
    <row r="17" spans="2:10" x14ac:dyDescent="0.25">
      <c r="B17" t="s">
        <v>14</v>
      </c>
      <c r="C17" s="1" t="s">
        <v>49</v>
      </c>
      <c r="D17">
        <v>0.2</v>
      </c>
      <c r="E17">
        <v>8</v>
      </c>
      <c r="F17">
        <v>100</v>
      </c>
      <c r="G17">
        <v>0.1</v>
      </c>
      <c r="H17" t="s">
        <v>56</v>
      </c>
      <c r="I17">
        <v>0.47607361963190098</v>
      </c>
      <c r="J17">
        <v>0.90866510538641598</v>
      </c>
    </row>
    <row r="18" spans="2:10" x14ac:dyDescent="0.25">
      <c r="B18" t="s">
        <v>14</v>
      </c>
      <c r="C18" s="1" t="s">
        <v>49</v>
      </c>
      <c r="D18">
        <v>0.1</v>
      </c>
      <c r="E18">
        <v>64</v>
      </c>
      <c r="F18">
        <v>100</v>
      </c>
      <c r="G18">
        <v>0.1</v>
      </c>
      <c r="H18" t="s">
        <v>56</v>
      </c>
      <c r="I18">
        <v>0.47607361963190098</v>
      </c>
      <c r="J18">
        <v>0.90866510538641598</v>
      </c>
    </row>
    <row r="19" spans="2:10" hidden="1" x14ac:dyDescent="0.25">
      <c r="B19" t="s">
        <v>16</v>
      </c>
      <c r="C19" s="1">
        <v>52506</v>
      </c>
      <c r="D19">
        <v>0.1</v>
      </c>
      <c r="E19">
        <v>8</v>
      </c>
      <c r="F19">
        <v>20</v>
      </c>
      <c r="G19">
        <v>0.1</v>
      </c>
      <c r="H19" t="s">
        <v>56</v>
      </c>
      <c r="I19">
        <v>0.48429951690821199</v>
      </c>
      <c r="J19">
        <v>0.93911007025761095</v>
      </c>
    </row>
    <row r="20" spans="2:10" hidden="1" x14ac:dyDescent="0.25">
      <c r="B20" t="s">
        <v>16</v>
      </c>
      <c r="C20" s="1">
        <v>52506</v>
      </c>
      <c r="D20">
        <v>0.5</v>
      </c>
      <c r="E20">
        <v>32</v>
      </c>
      <c r="F20">
        <v>20</v>
      </c>
      <c r="G20">
        <v>0.1</v>
      </c>
      <c r="H20" t="s">
        <v>56</v>
      </c>
      <c r="I20">
        <v>0.48429951690821199</v>
      </c>
      <c r="J20">
        <v>0.93911007025761095</v>
      </c>
    </row>
    <row r="21" spans="2:10" hidden="1" x14ac:dyDescent="0.25">
      <c r="B21" t="s">
        <v>16</v>
      </c>
      <c r="C21" s="1">
        <v>35246</v>
      </c>
      <c r="D21">
        <v>1E-3</v>
      </c>
      <c r="E21">
        <v>8</v>
      </c>
      <c r="F21">
        <v>100</v>
      </c>
      <c r="G21">
        <v>0.1</v>
      </c>
      <c r="H21" t="s">
        <v>56</v>
      </c>
      <c r="I21">
        <v>0.48429951690821199</v>
      </c>
      <c r="J21">
        <v>0.93911007025761095</v>
      </c>
    </row>
    <row r="22" spans="2:10" hidden="1" x14ac:dyDescent="0.25">
      <c r="B22" t="s">
        <v>16</v>
      </c>
      <c r="C22" s="1" t="s">
        <v>50</v>
      </c>
      <c r="D22">
        <v>0.5</v>
      </c>
      <c r="E22">
        <v>8</v>
      </c>
      <c r="F22">
        <v>100</v>
      </c>
      <c r="G22">
        <v>0.1</v>
      </c>
      <c r="H22" t="s">
        <v>56</v>
      </c>
      <c r="I22">
        <v>0.48429951690821199</v>
      </c>
      <c r="J22">
        <v>0.93911007025761095</v>
      </c>
    </row>
    <row r="23" spans="2:10" hidden="1" x14ac:dyDescent="0.25">
      <c r="B23" t="s">
        <v>16</v>
      </c>
      <c r="C23" s="1">
        <v>3154</v>
      </c>
      <c r="D23">
        <v>0.1</v>
      </c>
      <c r="E23">
        <v>8</v>
      </c>
      <c r="F23">
        <v>20</v>
      </c>
      <c r="G23">
        <v>0.1</v>
      </c>
      <c r="H23" t="s">
        <v>56</v>
      </c>
      <c r="I23">
        <v>0.48367593712212797</v>
      </c>
      <c r="J23">
        <v>0.93676814988290402</v>
      </c>
    </row>
    <row r="24" spans="2:10" x14ac:dyDescent="0.25">
      <c r="B24" t="s">
        <v>14</v>
      </c>
      <c r="C24" s="1" t="s">
        <v>54</v>
      </c>
      <c r="D24">
        <v>0.1</v>
      </c>
      <c r="E24">
        <v>8</v>
      </c>
      <c r="F24">
        <v>20</v>
      </c>
      <c r="G24">
        <v>0.1</v>
      </c>
      <c r="H24" t="s">
        <v>57</v>
      </c>
      <c r="I24">
        <v>0.48304999999999998</v>
      </c>
      <c r="J24">
        <v>0.93442999999999998</v>
      </c>
    </row>
    <row r="25" spans="2:10" x14ac:dyDescent="0.25">
      <c r="B25" t="s">
        <v>14</v>
      </c>
      <c r="C25" s="1" t="s">
        <v>58</v>
      </c>
      <c r="D25">
        <v>0.1</v>
      </c>
      <c r="E25">
        <v>8</v>
      </c>
      <c r="F25">
        <v>100</v>
      </c>
      <c r="G25">
        <v>0.1</v>
      </c>
      <c r="H25" t="s">
        <v>57</v>
      </c>
      <c r="I25">
        <v>0.48304999999999998</v>
      </c>
      <c r="J25">
        <v>0.93442999999999998</v>
      </c>
    </row>
    <row r="26" spans="2:10" x14ac:dyDescent="0.25">
      <c r="B26" t="s">
        <v>14</v>
      </c>
      <c r="C26" s="1" t="s">
        <v>58</v>
      </c>
      <c r="D26">
        <v>0.1</v>
      </c>
      <c r="E26">
        <v>8</v>
      </c>
      <c r="F26">
        <v>100</v>
      </c>
      <c r="G26">
        <v>0.5</v>
      </c>
      <c r="H26" t="s">
        <v>57</v>
      </c>
      <c r="I26">
        <v>0.48304999999999998</v>
      </c>
      <c r="J26">
        <v>0.93442999999999998</v>
      </c>
    </row>
  </sheetData>
  <autoFilter ref="B5:J26" xr:uid="{A8945DE4-E4CC-4C3F-A018-9D7E8A0E0181}">
    <filterColumn colId="0">
      <filters>
        <filter val="Sleep Apnea"/>
      </filters>
    </filterColumn>
    <sortState xmlns:xlrd2="http://schemas.microsoft.com/office/spreadsheetml/2017/richdata2" ref="B7:J26">
      <sortCondition ref="I5:I26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3059-9B4D-4A33-81FE-44FFA371F1B0}">
  <dimension ref="B2:AB46"/>
  <sheetViews>
    <sheetView topLeftCell="B1" zoomScale="73" zoomScaleNormal="73" workbookViewId="0">
      <selection activeCell="K30" sqref="H25:K30"/>
    </sheetView>
  </sheetViews>
  <sheetFormatPr defaultRowHeight="15" x14ac:dyDescent="0.25"/>
  <cols>
    <col min="9" max="10" width="9.140625" customWidth="1"/>
    <col min="11" max="11" width="18.28515625" customWidth="1"/>
    <col min="12" max="12" width="16.28515625" customWidth="1"/>
    <col min="14" max="20" width="9.140625" customWidth="1"/>
    <col min="22" max="22" width="10.42578125" customWidth="1"/>
    <col min="23" max="25" width="11.5703125" bestFit="1" customWidth="1"/>
    <col min="27" max="27" width="22.5703125" customWidth="1"/>
  </cols>
  <sheetData>
    <row r="2" spans="2:28" x14ac:dyDescent="0.25">
      <c r="C2" t="s">
        <v>24</v>
      </c>
    </row>
    <row r="3" spans="2:28" ht="15.75" thickBot="1" x14ac:dyDescent="0.3">
      <c r="E3" s="3" t="s">
        <v>6</v>
      </c>
    </row>
    <row r="4" spans="2:28" ht="15.75" thickBot="1" x14ac:dyDescent="0.3">
      <c r="B4" s="86" t="s">
        <v>0</v>
      </c>
      <c r="C4" s="84" t="s">
        <v>5</v>
      </c>
      <c r="D4" s="84"/>
      <c r="E4" s="84"/>
      <c r="F4" s="84"/>
      <c r="G4" s="85"/>
    </row>
    <row r="5" spans="2:28" x14ac:dyDescent="0.25">
      <c r="B5" s="87"/>
      <c r="C5" s="10"/>
      <c r="D5" s="11">
        <v>32</v>
      </c>
      <c r="E5" s="11">
        <v>256</v>
      </c>
      <c r="F5" s="11">
        <v>512</v>
      </c>
      <c r="G5" s="12">
        <v>1024</v>
      </c>
    </row>
    <row r="6" spans="2:28" ht="15" customHeight="1" x14ac:dyDescent="0.25">
      <c r="B6" s="87"/>
      <c r="C6" s="8">
        <v>23</v>
      </c>
      <c r="D6" s="4">
        <v>0.619788090087246</v>
      </c>
      <c r="E6" s="4">
        <v>0.63781416984649897</v>
      </c>
      <c r="F6" s="4">
        <v>0.628498089843195</v>
      </c>
      <c r="G6" s="5">
        <v>0.67250886830648904</v>
      </c>
    </row>
    <row r="7" spans="2:28" x14ac:dyDescent="0.25">
      <c r="B7" s="87"/>
      <c r="C7" s="8">
        <v>231</v>
      </c>
      <c r="D7" s="4">
        <v>0.663408454227982</v>
      </c>
      <c r="E7" s="4">
        <v>0.64135552740878998</v>
      </c>
      <c r="F7" s="4">
        <v>0.68099530619128401</v>
      </c>
      <c r="G7" s="5">
        <v>0.68044472615561002</v>
      </c>
    </row>
    <row r="8" spans="2:28" x14ac:dyDescent="0.25">
      <c r="B8" s="87"/>
      <c r="C8" s="8">
        <v>2346</v>
      </c>
      <c r="D8" s="4">
        <v>0.62748727036892404</v>
      </c>
      <c r="E8" s="4">
        <v>0.59823290699324205</v>
      </c>
      <c r="F8" s="4">
        <v>0.65608573410284599</v>
      </c>
      <c r="G8" s="5">
        <v>0.64521760849761101</v>
      </c>
    </row>
    <row r="9" spans="2:28" x14ac:dyDescent="0.25">
      <c r="B9" s="87"/>
      <c r="C9" s="8">
        <v>2356</v>
      </c>
      <c r="D9" s="4">
        <v>0.62067531240835006</v>
      </c>
      <c r="E9" s="4">
        <v>0.64005610527795798</v>
      </c>
      <c r="F9" s="4">
        <v>0.58638338880065399</v>
      </c>
      <c r="G9" s="5">
        <v>0.63736647008677105</v>
      </c>
    </row>
    <row r="10" spans="2:28" x14ac:dyDescent="0.25">
      <c r="B10" s="87"/>
      <c r="C10" s="8">
        <v>23451</v>
      </c>
      <c r="D10" s="4">
        <v>0.65705199999999997</v>
      </c>
      <c r="E10" s="4">
        <v>0.68468586083627503</v>
      </c>
      <c r="F10" s="4">
        <v>0.62430688609183305</v>
      </c>
      <c r="G10" s="5">
        <v>0.66414209935294899</v>
      </c>
    </row>
    <row r="11" spans="2:28" ht="15.75" thickBot="1" x14ac:dyDescent="0.3">
      <c r="B11" s="88"/>
      <c r="C11" s="9">
        <v>23561</v>
      </c>
      <c r="D11" s="6">
        <v>0.70157296823098303</v>
      </c>
      <c r="E11" s="6">
        <v>0.679716687503091</v>
      </c>
      <c r="F11" s="6">
        <v>0.67347573217329204</v>
      </c>
      <c r="G11" s="7">
        <v>0.659134452763393</v>
      </c>
    </row>
    <row r="12" spans="2:28" ht="15.75" thickBot="1" x14ac:dyDescent="0.3"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2:28" ht="15.75" thickBot="1" x14ac:dyDescent="0.3">
      <c r="E13" s="2" t="s">
        <v>7</v>
      </c>
      <c r="K13" s="95" t="s">
        <v>23</v>
      </c>
      <c r="L13" s="96"/>
      <c r="M13" s="81" t="s">
        <v>8</v>
      </c>
      <c r="N13" s="81"/>
      <c r="O13" s="81"/>
      <c r="P13" s="81"/>
      <c r="Q13" s="81"/>
      <c r="R13" s="81"/>
      <c r="S13" s="81"/>
      <c r="T13" s="81"/>
      <c r="U13" s="81"/>
      <c r="V13" s="82"/>
      <c r="W13" s="81" t="s">
        <v>9</v>
      </c>
      <c r="X13" s="81"/>
      <c r="Y13" s="81"/>
      <c r="Z13" s="82"/>
      <c r="AA13" s="28" t="s">
        <v>12</v>
      </c>
      <c r="AB13" s="22"/>
    </row>
    <row r="14" spans="2:28" ht="15.75" thickBot="1" x14ac:dyDescent="0.3">
      <c r="B14" s="86" t="s">
        <v>0</v>
      </c>
      <c r="C14" s="89" t="s">
        <v>5</v>
      </c>
      <c r="D14" s="81"/>
      <c r="E14" s="81"/>
      <c r="F14" s="81"/>
      <c r="G14" s="82"/>
      <c r="K14" s="97"/>
      <c r="L14" s="98"/>
      <c r="M14" s="79" t="s">
        <v>14</v>
      </c>
      <c r="N14" s="83"/>
      <c r="O14" s="79" t="s">
        <v>13</v>
      </c>
      <c r="P14" s="83"/>
      <c r="Q14" s="79" t="s">
        <v>16</v>
      </c>
      <c r="R14" s="83"/>
      <c r="S14" s="79" t="s">
        <v>15</v>
      </c>
      <c r="T14" s="83"/>
      <c r="U14" s="79" t="s">
        <v>17</v>
      </c>
      <c r="V14" s="80"/>
      <c r="W14" s="92" t="s">
        <v>14</v>
      </c>
      <c r="X14" s="83"/>
      <c r="Y14" s="79" t="s">
        <v>16</v>
      </c>
      <c r="Z14" s="80"/>
      <c r="AA14" s="29" t="s">
        <v>20</v>
      </c>
      <c r="AB14" s="22"/>
    </row>
    <row r="15" spans="2:28" ht="15.75" thickBot="1" x14ac:dyDescent="0.3">
      <c r="B15" s="87"/>
      <c r="C15" s="19"/>
      <c r="D15" s="20">
        <v>32</v>
      </c>
      <c r="E15" s="20">
        <v>256</v>
      </c>
      <c r="F15" s="20">
        <v>512</v>
      </c>
      <c r="G15" s="21">
        <v>1024</v>
      </c>
      <c r="K15" s="99"/>
      <c r="L15" s="100"/>
      <c r="M15" s="23" t="s">
        <v>19</v>
      </c>
      <c r="N15" s="31" t="s">
        <v>18</v>
      </c>
      <c r="O15" s="23" t="s">
        <v>19</v>
      </c>
      <c r="P15" s="31" t="s">
        <v>18</v>
      </c>
      <c r="Q15" s="23" t="s">
        <v>19</v>
      </c>
      <c r="R15" s="31" t="s">
        <v>18</v>
      </c>
      <c r="S15" s="23" t="s">
        <v>19</v>
      </c>
      <c r="T15" s="31" t="s">
        <v>18</v>
      </c>
      <c r="U15" s="23" t="s">
        <v>19</v>
      </c>
      <c r="V15" s="24" t="s">
        <v>18</v>
      </c>
      <c r="W15" s="23" t="s">
        <v>19</v>
      </c>
      <c r="X15" s="31" t="s">
        <v>18</v>
      </c>
      <c r="Y15" s="23" t="s">
        <v>19</v>
      </c>
      <c r="Z15" s="30" t="s">
        <v>18</v>
      </c>
      <c r="AA15" s="24" t="s">
        <v>3</v>
      </c>
      <c r="AB15" s="22"/>
    </row>
    <row r="16" spans="2:28" x14ac:dyDescent="0.25">
      <c r="B16" s="87"/>
      <c r="C16" s="17">
        <v>23</v>
      </c>
      <c r="D16" s="13">
        <v>0.65147001455061804</v>
      </c>
      <c r="E16" s="13">
        <v>0.59298039590707197</v>
      </c>
      <c r="F16" s="13">
        <v>0.61956357879790303</v>
      </c>
      <c r="G16" s="14">
        <v>0.60948048939530397</v>
      </c>
      <c r="K16" s="93" t="s">
        <v>10</v>
      </c>
      <c r="L16" s="25" t="s">
        <v>21</v>
      </c>
      <c r="M16" s="40">
        <v>47.7</v>
      </c>
      <c r="N16" s="34">
        <v>91.3</v>
      </c>
      <c r="O16" s="35">
        <v>35.5</v>
      </c>
      <c r="P16" s="34">
        <v>46.2</v>
      </c>
      <c r="Q16" s="35">
        <v>26.3</v>
      </c>
      <c r="R16" s="34">
        <v>61.4</v>
      </c>
      <c r="S16" s="41">
        <v>45.1</v>
      </c>
      <c r="T16" s="34">
        <v>75.5</v>
      </c>
      <c r="U16" s="41">
        <v>48.3</v>
      </c>
      <c r="V16" s="36">
        <v>65.8</v>
      </c>
      <c r="W16" s="42">
        <v>0.47607361963190098</v>
      </c>
      <c r="X16" s="43">
        <v>0.90866510538641598</v>
      </c>
      <c r="Y16" s="52">
        <v>0.48429951690821199</v>
      </c>
      <c r="Z16" s="44">
        <v>0.93911007025761095</v>
      </c>
      <c r="AA16" s="36">
        <v>0.71</v>
      </c>
      <c r="AB16" s="22"/>
    </row>
    <row r="17" spans="2:28" ht="45.75" thickBot="1" x14ac:dyDescent="0.3">
      <c r="B17" s="87"/>
      <c r="C17" s="17">
        <v>231</v>
      </c>
      <c r="D17" s="13">
        <v>0.63843587229614895</v>
      </c>
      <c r="E17" s="13">
        <v>0.64995142277675899</v>
      </c>
      <c r="F17" s="13">
        <v>0.64082164153139498</v>
      </c>
      <c r="G17" s="14">
        <v>0.66893504955374705</v>
      </c>
      <c r="K17" s="94"/>
      <c r="L17" s="27" t="s">
        <v>22</v>
      </c>
      <c r="M17" s="23"/>
      <c r="N17" s="32"/>
      <c r="O17" s="23"/>
      <c r="P17" s="32"/>
      <c r="Q17" s="23"/>
      <c r="R17" s="32"/>
      <c r="S17" s="23"/>
      <c r="T17" s="32"/>
      <c r="U17" s="23"/>
      <c r="V17" s="24"/>
      <c r="W17" s="23"/>
      <c r="X17" s="32"/>
      <c r="Y17" s="23"/>
      <c r="Z17" s="24"/>
      <c r="AA17" s="55" t="s">
        <v>51</v>
      </c>
      <c r="AB17" s="22"/>
    </row>
    <row r="18" spans="2:28" x14ac:dyDescent="0.25">
      <c r="B18" s="87"/>
      <c r="C18" s="17">
        <v>2346</v>
      </c>
      <c r="D18" s="13">
        <v>0.61967797264651703</v>
      </c>
      <c r="E18" s="13">
        <v>0.639366142008298</v>
      </c>
      <c r="F18" s="13">
        <v>0.64755553430632296</v>
      </c>
      <c r="G18" s="14">
        <v>0.60400491753045404</v>
      </c>
      <c r="K18" s="93" t="s">
        <v>11</v>
      </c>
      <c r="L18" s="26" t="s">
        <v>21</v>
      </c>
      <c r="M18" s="33">
        <v>9.4</v>
      </c>
      <c r="N18" s="34">
        <v>89.1</v>
      </c>
      <c r="O18" s="35">
        <v>31.1</v>
      </c>
      <c r="P18" s="34">
        <v>49.3</v>
      </c>
      <c r="Q18" s="35">
        <v>28.7</v>
      </c>
      <c r="R18" s="34">
        <v>60.5</v>
      </c>
      <c r="S18" s="41">
        <v>48.1</v>
      </c>
      <c r="T18" s="34"/>
      <c r="U18" s="41">
        <v>47.6</v>
      </c>
      <c r="V18" s="36">
        <v>66.599999999999994</v>
      </c>
      <c r="W18" s="35">
        <v>0.158</v>
      </c>
      <c r="X18" s="34">
        <v>0.9</v>
      </c>
      <c r="Y18" s="35">
        <v>0.161</v>
      </c>
      <c r="Z18" s="36">
        <v>0.93</v>
      </c>
      <c r="AA18" s="54">
        <v>0.72499999999999998</v>
      </c>
      <c r="AB18" s="22"/>
    </row>
    <row r="19" spans="2:28" ht="45.75" thickBot="1" x14ac:dyDescent="0.3">
      <c r="B19" s="87"/>
      <c r="C19" s="17">
        <v>2356</v>
      </c>
      <c r="D19" s="13">
        <v>0.62083459738404501</v>
      </c>
      <c r="E19" s="13">
        <v>0.61012729267054699</v>
      </c>
      <c r="F19" s="13">
        <v>0.64470013588908404</v>
      </c>
      <c r="G19" s="14">
        <v>0.62075499341713003</v>
      </c>
      <c r="K19" s="94"/>
      <c r="L19" s="38" t="s">
        <v>22</v>
      </c>
      <c r="M19" s="23"/>
      <c r="N19" s="39"/>
      <c r="O19" s="23"/>
      <c r="P19" s="39"/>
      <c r="Q19" s="23"/>
      <c r="R19" s="39"/>
      <c r="S19" s="23"/>
      <c r="T19" s="39"/>
      <c r="U19" s="23"/>
      <c r="V19" s="37"/>
      <c r="W19" s="23"/>
      <c r="X19" s="32"/>
      <c r="Y19" s="23"/>
      <c r="Z19" s="24"/>
      <c r="AA19" s="55" t="s">
        <v>52</v>
      </c>
      <c r="AB19" s="22"/>
    </row>
    <row r="20" spans="2:28" x14ac:dyDescent="0.25">
      <c r="B20" s="87"/>
      <c r="C20" s="17">
        <v>23451</v>
      </c>
      <c r="D20" s="13">
        <v>0.65506019410050798</v>
      </c>
      <c r="E20" s="13">
        <v>0.64021083360778197</v>
      </c>
      <c r="F20" s="13">
        <v>0.64128965586750897</v>
      </c>
      <c r="G20" s="14">
        <v>0.59884388318465598</v>
      </c>
      <c r="K20" s="101" t="s">
        <v>26</v>
      </c>
      <c r="L20" s="47" t="s">
        <v>47</v>
      </c>
      <c r="M20" s="35" t="s">
        <v>44</v>
      </c>
      <c r="N20" s="34"/>
      <c r="O20" s="104" t="s">
        <v>44</v>
      </c>
      <c r="P20" s="91"/>
      <c r="Q20" s="104" t="s">
        <v>44</v>
      </c>
      <c r="R20" s="91"/>
      <c r="S20" s="35" t="s">
        <v>44</v>
      </c>
      <c r="T20" s="34"/>
      <c r="U20" s="104" t="s">
        <v>33</v>
      </c>
      <c r="V20" s="103"/>
      <c r="W20" s="90" t="s">
        <v>33</v>
      </c>
      <c r="X20" s="91"/>
      <c r="Y20" s="90" t="s">
        <v>33</v>
      </c>
      <c r="Z20" s="103"/>
      <c r="AA20" s="45" t="s">
        <v>43</v>
      </c>
      <c r="AB20" s="22"/>
    </row>
    <row r="21" spans="2:28" ht="15.75" thickBot="1" x14ac:dyDescent="0.3">
      <c r="B21" s="88"/>
      <c r="C21" s="18">
        <v>23561</v>
      </c>
      <c r="D21" s="15">
        <v>0.63475522597998502</v>
      </c>
      <c r="E21" s="15">
        <v>0.63621251618901797</v>
      </c>
      <c r="F21" s="15">
        <v>0.63846613863594504</v>
      </c>
      <c r="G21" s="16">
        <v>0.63861343040204799</v>
      </c>
      <c r="K21" s="102"/>
      <c r="L21" s="38" t="s">
        <v>48</v>
      </c>
      <c r="M21" s="23">
        <v>43.6</v>
      </c>
      <c r="N21" s="32"/>
      <c r="O21" s="53">
        <v>45.8</v>
      </c>
      <c r="P21" s="32">
        <v>42.5</v>
      </c>
      <c r="Q21" s="53">
        <v>55.7</v>
      </c>
      <c r="R21" s="32">
        <v>41.4</v>
      </c>
      <c r="S21" s="23">
        <v>44.1</v>
      </c>
      <c r="T21" s="32"/>
      <c r="U21" s="46">
        <v>0.39679999999999999</v>
      </c>
      <c r="V21" s="27">
        <v>0.65782493368700201</v>
      </c>
      <c r="W21" s="48">
        <v>0.47607361963190098</v>
      </c>
      <c r="X21" s="51">
        <v>0.90866510538641598</v>
      </c>
      <c r="Y21" s="49">
        <v>0.47368421052631499</v>
      </c>
      <c r="Z21" s="50">
        <v>0.9</v>
      </c>
      <c r="AA21" s="38" t="s">
        <v>45</v>
      </c>
      <c r="AB21" s="22"/>
    </row>
    <row r="22" spans="2:28" x14ac:dyDescent="0.25">
      <c r="M22" t="s">
        <v>27</v>
      </c>
      <c r="N22" s="22"/>
      <c r="O22" s="22"/>
      <c r="P22" s="22"/>
      <c r="Q22" s="22"/>
      <c r="R22" s="22"/>
      <c r="S22" s="22"/>
      <c r="T22" s="22"/>
      <c r="AA22" s="22"/>
      <c r="AB22" s="22"/>
    </row>
    <row r="23" spans="2:28" x14ac:dyDescent="0.25">
      <c r="M23" s="22"/>
      <c r="N23" s="22"/>
      <c r="O23" s="22"/>
      <c r="P23" s="22"/>
      <c r="Q23" s="22"/>
      <c r="R23" s="22"/>
      <c r="S23" s="22"/>
      <c r="T23" s="22"/>
      <c r="AA23" s="22"/>
      <c r="AB23" s="22"/>
    </row>
    <row r="24" spans="2:28" x14ac:dyDescent="0.25"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2:28" x14ac:dyDescent="0.25">
      <c r="M25" s="22"/>
      <c r="N25" s="22"/>
      <c r="O25" s="22"/>
      <c r="P25" s="22"/>
      <c r="Q25" s="22"/>
      <c r="R25" s="22"/>
      <c r="S25" s="22"/>
      <c r="T25" s="22"/>
      <c r="U25">
        <v>0.45054945054945</v>
      </c>
      <c r="V25">
        <v>0.5</v>
      </c>
      <c r="W25" s="22"/>
      <c r="X25" s="22"/>
      <c r="Y25">
        <v>0.48429951690821199</v>
      </c>
      <c r="Z25">
        <v>0.93911007025761095</v>
      </c>
      <c r="AA25" s="22"/>
      <c r="AB25" s="22"/>
    </row>
    <row r="26" spans="2:28" x14ac:dyDescent="0.25">
      <c r="M26" s="22"/>
      <c r="N26" s="22"/>
      <c r="O26" s="22"/>
      <c r="P26" s="22"/>
      <c r="Q26" s="22"/>
      <c r="R26" s="22"/>
      <c r="S26" s="22"/>
      <c r="T26" s="22"/>
      <c r="U26" s="22"/>
      <c r="V26" s="105" t="s">
        <v>46</v>
      </c>
      <c r="W26" s="105"/>
      <c r="X26" s="105"/>
      <c r="Y26" s="105"/>
      <c r="Z26" s="22"/>
      <c r="AA26" s="22"/>
      <c r="AB26" s="22"/>
    </row>
    <row r="27" spans="2:28" x14ac:dyDescent="0.25">
      <c r="M27" s="22"/>
      <c r="N27" s="22"/>
      <c r="O27" s="22"/>
      <c r="P27" s="22"/>
      <c r="Q27" s="22"/>
      <c r="R27" s="22"/>
      <c r="S27" s="22"/>
      <c r="T27" s="22"/>
      <c r="W27" s="22"/>
      <c r="X27" s="22"/>
      <c r="Y27" s="22"/>
      <c r="Z27" s="22"/>
      <c r="AA27" s="22"/>
      <c r="AB27" s="22"/>
    </row>
    <row r="28" spans="2:28" x14ac:dyDescent="0.25"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2:28" x14ac:dyDescent="0.25">
      <c r="M29" s="22"/>
      <c r="N29" s="22"/>
      <c r="O29" s="22"/>
      <c r="P29" s="22"/>
      <c r="Q29" s="22"/>
      <c r="R29" s="22"/>
      <c r="S29">
        <v>0.52729880733852896</v>
      </c>
      <c r="T29">
        <v>0.66843501326259902</v>
      </c>
      <c r="U29" s="22"/>
      <c r="V29" s="22"/>
      <c r="W29" s="22"/>
      <c r="X29" s="22"/>
      <c r="Y29" s="22"/>
      <c r="Z29" s="22"/>
      <c r="AA29" s="22"/>
      <c r="AB29" s="22"/>
    </row>
    <row r="30" spans="2:28" x14ac:dyDescent="0.25">
      <c r="M30" s="22"/>
      <c r="N30" s="22"/>
      <c r="O30" s="22"/>
      <c r="P30" s="22"/>
      <c r="Q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2:28" x14ac:dyDescent="0.25"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2:28" x14ac:dyDescent="0.25"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11:28" x14ac:dyDescent="0.25">
      <c r="M33" s="22" t="s">
        <v>25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spans="11:28" x14ac:dyDescent="0.25">
      <c r="M34" s="22"/>
      <c r="N34" s="22"/>
      <c r="O34" s="22"/>
      <c r="P34" s="22"/>
      <c r="Q34" s="22"/>
      <c r="R34" s="22"/>
      <c r="U34" s="22"/>
      <c r="V34" s="22"/>
      <c r="W34" s="22"/>
      <c r="X34" s="22"/>
      <c r="AA34" s="22"/>
      <c r="AB34" s="22"/>
    </row>
    <row r="35" spans="11:28" x14ac:dyDescent="0.25"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7" spans="11:28" ht="15.75" thickBot="1" x14ac:dyDescent="0.3"/>
    <row r="38" spans="11:28" ht="15.75" thickBot="1" x14ac:dyDescent="0.3">
      <c r="K38" s="95" t="s">
        <v>23</v>
      </c>
      <c r="L38" s="96"/>
      <c r="M38" s="81" t="s">
        <v>8</v>
      </c>
      <c r="N38" s="81"/>
      <c r="O38" s="81"/>
      <c r="P38" s="81"/>
      <c r="Q38" s="81"/>
      <c r="R38" s="81"/>
      <c r="S38" s="81"/>
      <c r="T38" s="81"/>
      <c r="U38" s="81"/>
      <c r="V38" s="82"/>
      <c r="W38" s="81" t="s">
        <v>9</v>
      </c>
      <c r="X38" s="81"/>
      <c r="Y38" s="81"/>
      <c r="Z38" s="82"/>
      <c r="AA38" s="60" t="s">
        <v>12</v>
      </c>
    </row>
    <row r="39" spans="11:28" ht="15.75" thickBot="1" x14ac:dyDescent="0.3">
      <c r="K39" s="97"/>
      <c r="L39" s="98"/>
      <c r="M39" s="79" t="s">
        <v>14</v>
      </c>
      <c r="N39" s="83"/>
      <c r="O39" s="79" t="s">
        <v>13</v>
      </c>
      <c r="P39" s="83"/>
      <c r="Q39" s="79" t="s">
        <v>16</v>
      </c>
      <c r="R39" s="83"/>
      <c r="S39" s="79" t="s">
        <v>15</v>
      </c>
      <c r="T39" s="83"/>
      <c r="U39" s="79" t="s">
        <v>17</v>
      </c>
      <c r="V39" s="80"/>
      <c r="W39" s="92" t="s">
        <v>14</v>
      </c>
      <c r="X39" s="83"/>
      <c r="Y39" s="79" t="s">
        <v>16</v>
      </c>
      <c r="Z39" s="80"/>
      <c r="AA39" s="62" t="s">
        <v>20</v>
      </c>
    </row>
    <row r="40" spans="11:28" ht="15.75" thickBot="1" x14ac:dyDescent="0.3">
      <c r="K40" s="99"/>
      <c r="L40" s="100"/>
      <c r="M40" s="23" t="s">
        <v>19</v>
      </c>
      <c r="N40" s="61" t="s">
        <v>18</v>
      </c>
      <c r="O40" s="23" t="s">
        <v>19</v>
      </c>
      <c r="P40" s="61" t="s">
        <v>18</v>
      </c>
      <c r="Q40" s="23" t="s">
        <v>19</v>
      </c>
      <c r="R40" s="61" t="s">
        <v>18</v>
      </c>
      <c r="S40" s="23" t="s">
        <v>19</v>
      </c>
      <c r="T40" s="61" t="s">
        <v>18</v>
      </c>
      <c r="U40" s="23" t="s">
        <v>19</v>
      </c>
      <c r="V40" s="24" t="s">
        <v>18</v>
      </c>
      <c r="W40" s="23" t="s">
        <v>19</v>
      </c>
      <c r="X40" s="61" t="s">
        <v>18</v>
      </c>
      <c r="Y40" s="23" t="s">
        <v>19</v>
      </c>
      <c r="Z40" s="62" t="s">
        <v>18</v>
      </c>
      <c r="AA40" s="24" t="s">
        <v>3</v>
      </c>
    </row>
    <row r="41" spans="11:28" x14ac:dyDescent="0.25">
      <c r="K41" s="93" t="s">
        <v>10</v>
      </c>
      <c r="L41" s="25" t="s">
        <v>21</v>
      </c>
      <c r="M41" s="66">
        <f>100*0.508317214700193</f>
        <v>50.831721470019296</v>
      </c>
      <c r="N41" s="64">
        <f>100*0.915989159891598</f>
        <v>91.598915989159806</v>
      </c>
      <c r="O41" s="63">
        <f>0.400827088010104*100</f>
        <v>40.082708801010405</v>
      </c>
      <c r="P41" s="64">
        <f>0.488063660477453*100</f>
        <v>48.8063660477453</v>
      </c>
      <c r="Q41" s="63">
        <f>0.310311997297065*100</f>
        <v>31.031199729706501</v>
      </c>
      <c r="R41" s="64">
        <f>0.607427055702917*100</f>
        <v>60.742705570291697</v>
      </c>
      <c r="S41" s="65">
        <f>0.47576923076923*100</f>
        <v>47.576923076923002</v>
      </c>
      <c r="T41" s="64">
        <f>0.750663129973474*100</f>
        <v>75.066312997347396</v>
      </c>
      <c r="U41" s="65">
        <f>100*0.527298807338529</f>
        <v>52.729880733852895</v>
      </c>
      <c r="V41" s="67">
        <f>100*0.668435013262599</f>
        <v>66.843501326259897</v>
      </c>
      <c r="W41" s="78">
        <f>100*0.476073619631901</f>
        <v>47.607361963190101</v>
      </c>
      <c r="X41" s="68">
        <f>100*0.908665105386416</f>
        <v>90.866510538641592</v>
      </c>
      <c r="Y41" s="69">
        <f>100*0.484299516908212</f>
        <v>48.429951690821198</v>
      </c>
      <c r="Z41" s="70">
        <f>100*0.939110070257611</f>
        <v>93.911007025761094</v>
      </c>
      <c r="AA41" s="58">
        <v>0.71</v>
      </c>
    </row>
    <row r="42" spans="11:28" ht="45.75" thickBot="1" x14ac:dyDescent="0.3">
      <c r="K42" s="94"/>
      <c r="L42" s="27" t="s">
        <v>22</v>
      </c>
      <c r="M42" s="23"/>
      <c r="N42" s="32"/>
      <c r="O42" s="23"/>
      <c r="P42" s="32"/>
      <c r="Q42" s="23"/>
      <c r="R42" s="32"/>
      <c r="S42" s="23"/>
      <c r="T42" s="32"/>
      <c r="U42" s="23"/>
      <c r="V42" s="24"/>
      <c r="W42" s="23"/>
      <c r="X42" s="32"/>
      <c r="Y42" s="23"/>
      <c r="Z42" s="24"/>
      <c r="AA42" s="55" t="s">
        <v>51</v>
      </c>
    </row>
    <row r="43" spans="11:28" x14ac:dyDescent="0.25">
      <c r="K43" s="93" t="s">
        <v>11</v>
      </c>
      <c r="L43" s="26" t="s">
        <v>21</v>
      </c>
      <c r="M43" s="33">
        <v>9.4</v>
      </c>
      <c r="N43" s="59">
        <v>89.1</v>
      </c>
      <c r="O43" s="57">
        <v>31.1</v>
      </c>
      <c r="P43" s="59">
        <v>49.3</v>
      </c>
      <c r="Q43" s="57">
        <v>28.7</v>
      </c>
      <c r="R43" s="59">
        <v>60.5</v>
      </c>
      <c r="S43" s="41">
        <v>48.1</v>
      </c>
      <c r="T43" s="59"/>
      <c r="U43" s="77">
        <v>47.6</v>
      </c>
      <c r="V43" s="67">
        <v>66.599999999999994</v>
      </c>
      <c r="W43" s="63">
        <f>100*0.158</f>
        <v>15.8</v>
      </c>
      <c r="X43" s="64">
        <f>100*0.9</f>
        <v>90</v>
      </c>
      <c r="Y43" s="63">
        <f>100*0.161</f>
        <v>16.100000000000001</v>
      </c>
      <c r="Z43" s="67">
        <f>100*0.93</f>
        <v>93</v>
      </c>
      <c r="AA43" s="54">
        <v>0.72499999999999998</v>
      </c>
    </row>
    <row r="44" spans="11:28" ht="45.75" thickBot="1" x14ac:dyDescent="0.3">
      <c r="K44" s="94"/>
      <c r="L44" s="38" t="s">
        <v>22</v>
      </c>
      <c r="M44" s="23"/>
      <c r="N44" s="39"/>
      <c r="O44" s="23"/>
      <c r="P44" s="39"/>
      <c r="Q44" s="23"/>
      <c r="R44" s="39"/>
      <c r="S44" s="23"/>
      <c r="T44" s="39"/>
      <c r="U44" s="23"/>
      <c r="V44" s="37"/>
      <c r="W44" s="23"/>
      <c r="X44" s="32"/>
      <c r="Y44" s="23"/>
      <c r="Z44" s="24"/>
      <c r="AA44" s="55" t="s">
        <v>52</v>
      </c>
    </row>
    <row r="45" spans="11:28" x14ac:dyDescent="0.25">
      <c r="K45" s="101" t="s">
        <v>26</v>
      </c>
      <c r="L45" s="47" t="s">
        <v>47</v>
      </c>
      <c r="M45" s="57" t="s">
        <v>44</v>
      </c>
      <c r="N45" s="59"/>
      <c r="O45" s="104" t="s">
        <v>44</v>
      </c>
      <c r="P45" s="91"/>
      <c r="Q45" s="104" t="s">
        <v>44</v>
      </c>
      <c r="R45" s="91"/>
      <c r="S45" s="57" t="s">
        <v>44</v>
      </c>
      <c r="T45" s="59"/>
      <c r="U45" s="104" t="s">
        <v>33</v>
      </c>
      <c r="V45" s="103"/>
      <c r="W45" s="90" t="s">
        <v>33</v>
      </c>
      <c r="X45" s="91"/>
      <c r="Y45" s="90" t="s">
        <v>33</v>
      </c>
      <c r="Z45" s="103"/>
      <c r="AA45" s="45" t="s">
        <v>43</v>
      </c>
    </row>
    <row r="46" spans="11:28" ht="15.75" thickBot="1" x14ac:dyDescent="0.3">
      <c r="K46" s="102"/>
      <c r="L46" s="38" t="s">
        <v>48</v>
      </c>
      <c r="M46" s="23">
        <v>43.6</v>
      </c>
      <c r="N46" s="32"/>
      <c r="O46" s="53">
        <v>45.8</v>
      </c>
      <c r="P46" s="32">
        <v>42.5</v>
      </c>
      <c r="Q46" s="53">
        <v>55.7</v>
      </c>
      <c r="R46" s="32">
        <v>41.4</v>
      </c>
      <c r="S46" s="23">
        <v>44.1</v>
      </c>
      <c r="T46" s="32"/>
      <c r="U46" s="71">
        <f>100*0.3968</f>
        <v>39.68</v>
      </c>
      <c r="V46" s="72">
        <f>100*0.657824933687002</f>
        <v>65.782493368700202</v>
      </c>
      <c r="W46" s="73">
        <f>100*0.476073619631901</f>
        <v>47.607361963190101</v>
      </c>
      <c r="X46" s="74">
        <f>100*0.908665105386416</f>
        <v>90.866510538641592</v>
      </c>
      <c r="Y46" s="75">
        <f>100*0.473684210526315</f>
        <v>47.368421052631497</v>
      </c>
      <c r="Z46" s="76">
        <f>100*0.9</f>
        <v>90</v>
      </c>
      <c r="AA46" s="38" t="s">
        <v>92</v>
      </c>
    </row>
  </sheetData>
  <mergeCells count="41">
    <mergeCell ref="U45:V45"/>
    <mergeCell ref="W45:X45"/>
    <mergeCell ref="Y45:Z45"/>
    <mergeCell ref="K41:K42"/>
    <mergeCell ref="K43:K44"/>
    <mergeCell ref="K45:K46"/>
    <mergeCell ref="O45:P45"/>
    <mergeCell ref="Q45:R45"/>
    <mergeCell ref="K38:L40"/>
    <mergeCell ref="M38:V38"/>
    <mergeCell ref="W38:Z38"/>
    <mergeCell ref="M39:N39"/>
    <mergeCell ref="O39:P39"/>
    <mergeCell ref="Q39:R39"/>
    <mergeCell ref="S39:T39"/>
    <mergeCell ref="U39:V39"/>
    <mergeCell ref="W39:X39"/>
    <mergeCell ref="Y39:Z39"/>
    <mergeCell ref="Y20:Z20"/>
    <mergeCell ref="O20:P20"/>
    <mergeCell ref="Q20:R20"/>
    <mergeCell ref="U20:V20"/>
    <mergeCell ref="V26:Y26"/>
    <mergeCell ref="C4:G4"/>
    <mergeCell ref="B4:B11"/>
    <mergeCell ref="C14:G14"/>
    <mergeCell ref="B14:B21"/>
    <mergeCell ref="W20:X20"/>
    <mergeCell ref="W14:X14"/>
    <mergeCell ref="K16:K17"/>
    <mergeCell ref="K18:K19"/>
    <mergeCell ref="K13:L15"/>
    <mergeCell ref="K20:K21"/>
    <mergeCell ref="Y14:Z14"/>
    <mergeCell ref="M13:V13"/>
    <mergeCell ref="W13:Z13"/>
    <mergeCell ref="O14:P14"/>
    <mergeCell ref="M14:N14"/>
    <mergeCell ref="Q14:R14"/>
    <mergeCell ref="S14:T14"/>
    <mergeCell ref="U14:V14"/>
  </mergeCells>
  <conditionalFormatting sqref="D6:G11">
    <cfRule type="colorScale" priority="14">
      <colorScale>
        <cfvo type="min"/>
        <cfvo type="max"/>
        <color rgb="FFCEF3FA"/>
        <color rgb="FF008BBC"/>
      </colorScale>
    </cfRule>
    <cfRule type="colorScale" priority="15">
      <colorScale>
        <cfvo type="min"/>
        <cfvo type="max"/>
        <color rgb="FF96E4F4"/>
        <color rgb="FF00B0F0"/>
      </colorScale>
    </cfRule>
  </conditionalFormatting>
  <conditionalFormatting sqref="D16:G21">
    <cfRule type="colorScale" priority="13">
      <colorScale>
        <cfvo type="min"/>
        <cfvo type="max"/>
        <color rgb="FFCEF3FA"/>
        <color rgb="FF008BBC"/>
      </colorScale>
    </cfRule>
  </conditionalFormatting>
  <conditionalFormatting sqref="D6:G11 D16:G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max"/>
        <color rgb="FFCEF3FA"/>
        <color rgb="FF008BBC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ChapmanSimCLR</vt:lpstr>
      <vt:lpstr>HandM SimCLR - Old method wake</vt:lpstr>
      <vt:lpstr>Chapman BYOL </vt:lpstr>
      <vt:lpstr>HCHSMesaBYOL</vt:lpstr>
      <vt:lpstr>CNN</vt:lpstr>
      <vt:lpstr>HchsSimCLR - new method</vt:lpstr>
      <vt:lpstr>MesaSimCLR - new method</vt:lpstr>
      <vt:lpstr>CollatedResults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Kevalee Shah</dc:creator>
  <cp:lastModifiedBy>Kevalee Shah</cp:lastModifiedBy>
  <dcterms:created xsi:type="dcterms:W3CDTF">2021-04-09T14:22:56Z</dcterms:created>
  <dcterms:modified xsi:type="dcterms:W3CDTF">2021-04-25T01:20:10Z</dcterms:modified>
</cp:coreProperties>
</file>