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>
    <definedName name="Re">'Ark 1'!$F:$F</definedName>
    <definedName name="I">'Ark 1'!$C:$C</definedName>
    <definedName name="V">'Ark 1'!$B:$B</definedName>
  </definedNames>
  <calcPr/>
</workbook>
</file>

<file path=xl/sharedStrings.xml><?xml version="1.0" encoding="utf-8"?>
<sst xmlns="http://schemas.openxmlformats.org/spreadsheetml/2006/main" count="6" uniqueCount="6">
  <si>
    <t>Dekademotstand (Ohm)</t>
  </si>
  <si>
    <t>Protek 506 (V)</t>
  </si>
  <si>
    <t>Fluke 87 (A)</t>
  </si>
  <si>
    <t>Usikkerheter (V)</t>
  </si>
  <si>
    <t>Usikkerheter (A)</t>
  </si>
  <si>
    <t>Motstand beregnet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</si>
</sst>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4" max="4" width="14.75"/>
    <col customWidth="1" min="5" max="5" width="13.88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0.923</v>
      </c>
      <c r="C2" s="1">
        <f>783*10^-6</f>
        <v>0.000783</v>
      </c>
      <c r="D2" s="2">
        <f t="shared" ref="D2:D14" si="1">B2*0.005</f>
        <v>0.004615</v>
      </c>
      <c r="E2" s="2">
        <f t="shared" ref="E2:E20" si="2">C2*(0.002)</f>
        <v>0.000001566</v>
      </c>
      <c r="F2" s="2">
        <f t="shared" ref="F2:F20" si="3">B:B/C:C</f>
        <v>1178.799489</v>
      </c>
    </row>
    <row r="3">
      <c r="A3" s="1">
        <v>3.0</v>
      </c>
      <c r="B3" s="1">
        <v>0.922</v>
      </c>
      <c r="C3" s="1">
        <f>782*10^-6</f>
        <v>0.000782</v>
      </c>
      <c r="D3" s="2">
        <f t="shared" si="1"/>
        <v>0.00461</v>
      </c>
      <c r="E3" s="2">
        <f t="shared" si="2"/>
        <v>0.000001564</v>
      </c>
      <c r="F3" s="2">
        <f t="shared" si="3"/>
        <v>1179.028133</v>
      </c>
    </row>
    <row r="4">
      <c r="A4" s="1">
        <v>6.0</v>
      </c>
      <c r="B4" s="1">
        <v>0.92</v>
      </c>
      <c r="C4" s="2">
        <f>780*10^-6</f>
        <v>0.00078</v>
      </c>
      <c r="D4" s="2">
        <f t="shared" si="1"/>
        <v>0.0046</v>
      </c>
      <c r="E4" s="2">
        <f t="shared" si="2"/>
        <v>0.00000156</v>
      </c>
      <c r="F4" s="2">
        <f t="shared" si="3"/>
        <v>1179.487179</v>
      </c>
    </row>
    <row r="5">
      <c r="A5" s="1">
        <v>9.0</v>
      </c>
      <c r="B5" s="1">
        <v>0.918</v>
      </c>
      <c r="C5" s="2">
        <f>778*10^-6</f>
        <v>0.000778</v>
      </c>
      <c r="D5" s="2">
        <f t="shared" si="1"/>
        <v>0.00459</v>
      </c>
      <c r="E5" s="2">
        <f t="shared" si="2"/>
        <v>0.000001556</v>
      </c>
      <c r="F5" s="2">
        <f t="shared" si="3"/>
        <v>1179.948586</v>
      </c>
    </row>
    <row r="6">
      <c r="A6" s="1">
        <v>30.0</v>
      </c>
      <c r="B6" s="1">
        <v>0.906</v>
      </c>
      <c r="C6" s="2">
        <f>768*10^-6</f>
        <v>0.000768</v>
      </c>
      <c r="D6" s="2">
        <f t="shared" si="1"/>
        <v>0.00453</v>
      </c>
      <c r="E6" s="2">
        <f t="shared" si="2"/>
        <v>0.000001536</v>
      </c>
      <c r="F6" s="2">
        <f t="shared" si="3"/>
        <v>1179.6875</v>
      </c>
    </row>
    <row r="7">
      <c r="A7" s="1">
        <v>60.0</v>
      </c>
      <c r="B7" s="1">
        <v>0.886</v>
      </c>
      <c r="C7" s="2">
        <f>751*10^-6</f>
        <v>0.000751</v>
      </c>
      <c r="D7" s="2">
        <f t="shared" si="1"/>
        <v>0.00443</v>
      </c>
      <c r="E7" s="2">
        <f t="shared" si="2"/>
        <v>0.000001502</v>
      </c>
      <c r="F7" s="2">
        <f t="shared" si="3"/>
        <v>1179.76032</v>
      </c>
    </row>
    <row r="8">
      <c r="A8" s="1">
        <v>90.0</v>
      </c>
      <c r="B8" s="1">
        <v>0.866</v>
      </c>
      <c r="C8" s="2">
        <f>735*10^-6</f>
        <v>0.000735</v>
      </c>
      <c r="D8" s="2">
        <f t="shared" si="1"/>
        <v>0.00433</v>
      </c>
      <c r="E8" s="2">
        <f t="shared" si="2"/>
        <v>0.00000147</v>
      </c>
      <c r="F8" s="2">
        <f t="shared" si="3"/>
        <v>1178.231293</v>
      </c>
    </row>
    <row r="9">
      <c r="A9" s="1">
        <v>300.0</v>
      </c>
      <c r="B9" s="1">
        <v>0.749</v>
      </c>
      <c r="C9" s="2">
        <f>636*10^-6</f>
        <v>0.000636</v>
      </c>
      <c r="D9" s="2">
        <f t="shared" si="1"/>
        <v>0.003745</v>
      </c>
      <c r="E9" s="2">
        <f t="shared" si="2"/>
        <v>0.000001272</v>
      </c>
      <c r="F9" s="2">
        <f t="shared" si="3"/>
        <v>1177.672956</v>
      </c>
    </row>
    <row r="10">
      <c r="A10" s="1">
        <v>600.0</v>
      </c>
      <c r="B10" s="1">
        <v>0.63</v>
      </c>
      <c r="C10" s="2">
        <f>535*10^-6</f>
        <v>0.000535</v>
      </c>
      <c r="D10" s="2">
        <f t="shared" si="1"/>
        <v>0.00315</v>
      </c>
      <c r="E10" s="2">
        <f t="shared" si="2"/>
        <v>0.00000107</v>
      </c>
      <c r="F10" s="2">
        <f t="shared" si="3"/>
        <v>1177.570093</v>
      </c>
    </row>
    <row r="11">
      <c r="A11" s="1">
        <v>900.0</v>
      </c>
      <c r="B11" s="1">
        <v>0.543</v>
      </c>
      <c r="C11" s="2">
        <f>461*10^-6</f>
        <v>0.000461</v>
      </c>
      <c r="D11" s="2">
        <f t="shared" si="1"/>
        <v>0.002715</v>
      </c>
      <c r="E11" s="2">
        <f t="shared" si="2"/>
        <v>0.000000922</v>
      </c>
      <c r="F11" s="2">
        <f t="shared" si="3"/>
        <v>1177.874187</v>
      </c>
    </row>
    <row r="12">
      <c r="A12" s="2">
        <f>3*10^3</f>
        <v>3000</v>
      </c>
      <c r="B12" s="1">
        <v>0.276</v>
      </c>
      <c r="C12" s="2">
        <f>234.7*10^-6</f>
        <v>0.0002347</v>
      </c>
      <c r="D12" s="2">
        <f t="shared" si="1"/>
        <v>0.00138</v>
      </c>
      <c r="E12" s="2">
        <f t="shared" si="2"/>
        <v>0.0000004694</v>
      </c>
      <c r="F12" s="2">
        <f t="shared" si="3"/>
        <v>1175.969323</v>
      </c>
    </row>
    <row r="13">
      <c r="A13" s="2">
        <f>6*10^3</f>
        <v>6000</v>
      </c>
      <c r="B13" s="1">
        <v>0.162</v>
      </c>
      <c r="C13" s="2">
        <f>138.2*10^-6</f>
        <v>0.0001382</v>
      </c>
      <c r="D13" s="2">
        <f t="shared" si="1"/>
        <v>0.00081</v>
      </c>
      <c r="E13" s="2">
        <f t="shared" si="2"/>
        <v>0.0000002764</v>
      </c>
      <c r="F13" s="2">
        <f t="shared" si="3"/>
        <v>1172.214182</v>
      </c>
    </row>
    <row r="14">
      <c r="A14" s="2">
        <f>9*10^3</f>
        <v>9000</v>
      </c>
      <c r="B14" s="1">
        <v>0.115</v>
      </c>
      <c r="C14" s="2">
        <f>97.9*10^-6</f>
        <v>0.0000979</v>
      </c>
      <c r="D14" s="2">
        <f t="shared" si="1"/>
        <v>0.000575</v>
      </c>
      <c r="E14" s="2">
        <f t="shared" si="2"/>
        <v>0.0000001958</v>
      </c>
      <c r="F14" s="2">
        <f t="shared" si="3"/>
        <v>1174.668029</v>
      </c>
    </row>
    <row r="15">
      <c r="A15" s="2">
        <f>3*10^4</f>
        <v>30000</v>
      </c>
      <c r="B15" s="2">
        <f>37.9*10^-3</f>
        <v>0.0379</v>
      </c>
      <c r="C15" s="2">
        <f>32.3*10^-6</f>
        <v>0.0000323</v>
      </c>
      <c r="D15" s="2">
        <f t="shared" ref="D15:D20" si="4">B15*0.003</f>
        <v>0.0001137</v>
      </c>
      <c r="E15" s="2">
        <f t="shared" si="2"/>
        <v>0.0000000646</v>
      </c>
      <c r="F15" s="2">
        <f t="shared" si="3"/>
        <v>1173.374613</v>
      </c>
    </row>
    <row r="16">
      <c r="A16" s="2">
        <f>6*10^4</f>
        <v>60000</v>
      </c>
      <c r="B16" s="2">
        <f>19.3*10^-3</f>
        <v>0.0193</v>
      </c>
      <c r="C16" s="2">
        <f>16.5*10^-6</f>
        <v>0.0000165</v>
      </c>
      <c r="D16" s="2">
        <f t="shared" si="4"/>
        <v>0.0000579</v>
      </c>
      <c r="E16" s="2">
        <f t="shared" si="2"/>
        <v>0.000000033</v>
      </c>
      <c r="F16" s="2">
        <f t="shared" si="3"/>
        <v>1169.69697</v>
      </c>
    </row>
    <row r="17">
      <c r="A17" s="2">
        <f>9*10^4</f>
        <v>90000</v>
      </c>
      <c r="B17" s="2">
        <f>13*10^-3</f>
        <v>0.013</v>
      </c>
      <c r="C17" s="2">
        <f>11.1*10^-6</f>
        <v>0.0000111</v>
      </c>
      <c r="D17" s="2">
        <f t="shared" si="4"/>
        <v>0.000039</v>
      </c>
      <c r="E17" s="2">
        <f t="shared" si="2"/>
        <v>0.0000000222</v>
      </c>
      <c r="F17" s="2">
        <f t="shared" si="3"/>
        <v>1171.171171</v>
      </c>
    </row>
    <row r="18">
      <c r="A18" s="2">
        <f>3*10^5</f>
        <v>300000</v>
      </c>
      <c r="B18" s="2">
        <f>3.9*10^-3</f>
        <v>0.0039</v>
      </c>
      <c r="C18" s="2">
        <f>3.5*10^-6</f>
        <v>0.0000035</v>
      </c>
      <c r="D18" s="2">
        <f t="shared" si="4"/>
        <v>0.0000117</v>
      </c>
      <c r="E18" s="2">
        <f t="shared" si="2"/>
        <v>0.000000007</v>
      </c>
      <c r="F18" s="2">
        <f t="shared" si="3"/>
        <v>1114.285714</v>
      </c>
    </row>
    <row r="19">
      <c r="A19" s="2">
        <f>6*10^5</f>
        <v>600000</v>
      </c>
      <c r="B19" s="2">
        <f>1.9*10^-3</f>
        <v>0.0019</v>
      </c>
      <c r="C19" s="2">
        <f>1.8*10^-6</f>
        <v>0.0000018</v>
      </c>
      <c r="D19" s="2">
        <f t="shared" si="4"/>
        <v>0.0000057</v>
      </c>
      <c r="E19" s="2">
        <f t="shared" si="2"/>
        <v>0.0000000036</v>
      </c>
      <c r="F19" s="2">
        <f t="shared" si="3"/>
        <v>1055.555556</v>
      </c>
    </row>
    <row r="20">
      <c r="A20" s="2">
        <f>9*10^5</f>
        <v>900000</v>
      </c>
      <c r="B20" s="2">
        <f>1.3*10^-3</f>
        <v>0.0013</v>
      </c>
      <c r="C20" s="2">
        <f>1.2*10^-6</f>
        <v>0.0000012</v>
      </c>
      <c r="D20" s="2">
        <f t="shared" si="4"/>
        <v>0.0000039</v>
      </c>
      <c r="E20" s="2">
        <f t="shared" si="2"/>
        <v>0.0000000024</v>
      </c>
      <c r="F20" s="2">
        <f t="shared" si="3"/>
        <v>1083.333333</v>
      </c>
    </row>
  </sheetData>
  <drawing r:id="rId1"/>
</worksheet>
</file>