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GoogleDrive/My Drive/Work/My Projects/301199_SSE 1 solar/Documents for Hackaton/"/>
    </mc:Choice>
  </mc:AlternateContent>
  <bookViews>
    <workbookView xWindow="2220" yWindow="460" windowWidth="25600" windowHeight="16060" tabRatio="500" activeTab="1"/>
  </bookViews>
  <sheets>
    <sheet name="Ex-post" sheetId="1" r:id="rId1"/>
    <sheet name="Ex-ante" sheetId="2" r:id="rId2"/>
  </sheets>
  <calcPr calcId="140001" calcMode="manual" calcCompleted="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1" l="1"/>
  <c r="D11" i="1"/>
  <c r="O29" i="1"/>
  <c r="L29" i="1"/>
  <c r="I29" i="1"/>
  <c r="F29" i="1"/>
  <c r="C29" i="1"/>
  <c r="C30" i="1"/>
  <c r="E23" i="1"/>
  <c r="E24" i="1"/>
  <c r="E25" i="1"/>
  <c r="E26" i="1"/>
  <c r="E27" i="1"/>
  <c r="E28" i="1"/>
  <c r="H23" i="1"/>
  <c r="H24" i="1"/>
  <c r="H25" i="1"/>
  <c r="H26" i="1"/>
  <c r="H27" i="1"/>
  <c r="H28" i="1"/>
  <c r="K23" i="1"/>
  <c r="K24" i="1"/>
  <c r="K25" i="1"/>
  <c r="K26" i="1"/>
  <c r="K27" i="1"/>
  <c r="K28" i="1"/>
  <c r="N23" i="1"/>
  <c r="N24" i="1"/>
  <c r="N25" i="1"/>
  <c r="N26" i="1"/>
  <c r="N27" i="1"/>
  <c r="N28" i="1"/>
  <c r="Q23" i="1"/>
  <c r="Q24" i="1"/>
  <c r="Q25" i="1"/>
  <c r="Q26" i="1"/>
  <c r="Q27" i="1"/>
  <c r="Q28" i="1"/>
  <c r="D9" i="1"/>
  <c r="D17" i="2"/>
  <c r="D6" i="2"/>
  <c r="D8" i="2"/>
  <c r="H9" i="1"/>
</calcChain>
</file>

<file path=xl/sharedStrings.xml><?xml version="1.0" encoding="utf-8"?>
<sst xmlns="http://schemas.openxmlformats.org/spreadsheetml/2006/main" count="83" uniqueCount="61">
  <si>
    <t>July</t>
  </si>
  <si>
    <t>August</t>
  </si>
  <si>
    <t>September</t>
  </si>
  <si>
    <t>October</t>
  </si>
  <si>
    <t>November</t>
  </si>
  <si>
    <t>December</t>
  </si>
  <si>
    <t>Total (kWh)</t>
  </si>
  <si>
    <t xml:space="preserve"> Export </t>
  </si>
  <si>
    <t xml:space="preserve"> Import </t>
  </si>
  <si>
    <t xml:space="preserve"> Net </t>
  </si>
  <si>
    <t xml:space="preserve"> January </t>
  </si>
  <si>
    <t xml:space="preserve"> February </t>
  </si>
  <si>
    <t xml:space="preserve"> March </t>
  </si>
  <si>
    <t xml:space="preserve"> April </t>
  </si>
  <si>
    <t xml:space="preserve"> May </t>
  </si>
  <si>
    <t xml:space="preserve"> June </t>
  </si>
  <si>
    <t>MWh</t>
  </si>
  <si>
    <t>Emission Factor</t>
  </si>
  <si>
    <t>tCO2e/MWh</t>
  </si>
  <si>
    <t>Expost ER calculation</t>
  </si>
  <si>
    <t>tOC2e</t>
  </si>
  <si>
    <t>Ref</t>
  </si>
  <si>
    <t>Monitored value</t>
  </si>
  <si>
    <t>Electricity Generation</t>
  </si>
  <si>
    <t>ACM0002; version17.0</t>
  </si>
  <si>
    <t>Site A</t>
  </si>
  <si>
    <t>Site B</t>
  </si>
  <si>
    <t>Site C</t>
  </si>
  <si>
    <t>Site D</t>
  </si>
  <si>
    <t>Site E</t>
  </si>
  <si>
    <t>Ex-post ER calucation version:</t>
  </si>
  <si>
    <t>Project Number:</t>
  </si>
  <si>
    <t>Applied methodology:</t>
  </si>
  <si>
    <t xml:space="preserve">Monitoring period: </t>
  </si>
  <si>
    <t>01 January 2017 to 31 December 2017</t>
  </si>
  <si>
    <t>Project Name:</t>
  </si>
  <si>
    <t>GS - XYZ</t>
  </si>
  <si>
    <t>Parameters</t>
  </si>
  <si>
    <t>Unit</t>
  </si>
  <si>
    <t>Value</t>
  </si>
  <si>
    <t>Vintage</t>
  </si>
  <si>
    <t>PDD value</t>
  </si>
  <si>
    <t>TH DNA value (2014)</t>
  </si>
  <si>
    <t>PDD - tCO2e</t>
  </si>
  <si>
    <t>Monitored - tCO2</t>
  </si>
  <si>
    <t>Site</t>
  </si>
  <si>
    <t>Expected power generation</t>
  </si>
  <si>
    <t>Yr - 2017</t>
  </si>
  <si>
    <t>Guarantee value provided by technology provider</t>
  </si>
  <si>
    <t xml:space="preserve">Registered PDD: </t>
  </si>
  <si>
    <t>xx/xx/xxxx, version 01</t>
  </si>
  <si>
    <t xml:space="preserve">Monitoring Data - exported power </t>
  </si>
  <si>
    <t>Ex-ante ER calcuation:</t>
  </si>
  <si>
    <t>version 01</t>
  </si>
  <si>
    <t>123 Solar PV</t>
  </si>
  <si>
    <t>A</t>
  </si>
  <si>
    <t>B</t>
  </si>
  <si>
    <t>C</t>
  </si>
  <si>
    <t>D</t>
  </si>
  <si>
    <t>E</t>
  </si>
  <si>
    <t>total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</si>
</sst>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6"/>
      <name val="Calibri"/>
      <family val="2"/>
      <scheme val="minor"/>
    </font>
    <font>
      <b/>
      <sz val="12"/>
      <color theme="6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1">
    <xf numFmtId="0" fontId="0" fillId="0" borderId="0" xfId="0"/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2" borderId="4" xfId="1" applyNumberFormat="1" applyFont="1" applyFill="1" applyBorder="1"/>
    <xf numFmtId="164" fontId="0" fillId="0" borderId="0" xfId="1" applyNumberFormat="1" applyFont="1"/>
    <xf numFmtId="164" fontId="0" fillId="0" borderId="5" xfId="1" applyNumberFormat="1" applyFont="1" applyBorder="1"/>
    <xf numFmtId="164" fontId="0" fillId="0" borderId="6" xfId="1" applyNumberFormat="1" applyFon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164" fontId="0" fillId="2" borderId="9" xfId="1" applyNumberFormat="1" applyFont="1" applyFill="1" applyBorder="1"/>
    <xf numFmtId="164" fontId="4" fillId="0" borderId="18" xfId="0" applyNumberFormat="1" applyFont="1" applyBorder="1" applyAlignment="1">
      <alignment horizontal="center"/>
    </xf>
    <xf numFmtId="164" fontId="4" fillId="0" borderId="19" xfId="0" applyNumberFormat="1" applyFont="1" applyBorder="1" applyAlignment="1">
      <alignment horizontal="center"/>
    </xf>
    <xf numFmtId="164" fontId="4" fillId="4" borderId="20" xfId="0" applyNumberFormat="1" applyFont="1" applyFill="1" applyBorder="1" applyAlignment="1">
      <alignment horizontal="center"/>
    </xf>
    <xf numFmtId="164" fontId="5" fillId="0" borderId="18" xfId="0" applyNumberFormat="1" applyFont="1" applyBorder="1"/>
    <xf numFmtId="164" fontId="5" fillId="0" borderId="19" xfId="0" applyNumberFormat="1" applyFont="1" applyBorder="1"/>
    <xf numFmtId="164" fontId="5" fillId="4" borderId="20" xfId="0" applyNumberFormat="1" applyFont="1" applyFill="1" applyBorder="1"/>
    <xf numFmtId="164" fontId="5" fillId="4" borderId="24" xfId="0" applyNumberFormat="1" applyFont="1" applyFill="1" applyBorder="1"/>
    <xf numFmtId="164" fontId="0" fillId="2" borderId="25" xfId="1" applyNumberFormat="1" applyFont="1" applyFill="1" applyBorder="1"/>
    <xf numFmtId="164" fontId="4" fillId="4" borderId="24" xfId="0" applyNumberFormat="1" applyFont="1" applyFill="1" applyBorder="1" applyAlignment="1">
      <alignment horizontal="center"/>
    </xf>
    <xf numFmtId="164" fontId="4" fillId="0" borderId="26" xfId="0" applyNumberFormat="1" applyFont="1" applyBorder="1" applyAlignment="1">
      <alignment horizontal="center"/>
    </xf>
    <xf numFmtId="164" fontId="0" fillId="0" borderId="28" xfId="1" applyNumberFormat="1" applyFont="1" applyBorder="1"/>
    <xf numFmtId="164" fontId="5" fillId="0" borderId="26" xfId="0" applyNumberFormat="1" applyFont="1" applyBorder="1"/>
    <xf numFmtId="164" fontId="0" fillId="0" borderId="27" xfId="1" applyNumberFormat="1" applyFont="1" applyBorder="1"/>
    <xf numFmtId="0" fontId="2" fillId="0" borderId="0" xfId="0" applyFont="1"/>
    <xf numFmtId="43" fontId="0" fillId="0" borderId="0" xfId="0" applyNumberFormat="1"/>
    <xf numFmtId="0" fontId="6" fillId="0" borderId="0" xfId="0" applyFont="1"/>
    <xf numFmtId="43" fontId="2" fillId="0" borderId="0" xfId="0" applyNumberFormat="1" applyFont="1"/>
    <xf numFmtId="164" fontId="5" fillId="0" borderId="21" xfId="0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7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5" borderId="0" xfId="0" applyFont="1" applyFill="1" applyAlignment="1">
      <alignment horizontal="right"/>
    </xf>
    <xf numFmtId="0" fontId="0" fillId="5" borderId="0" xfId="0" applyFill="1"/>
    <xf numFmtId="0" fontId="0" fillId="5" borderId="0" xfId="0" applyFill="1" applyAlignment="1">
      <alignment horizontal="left"/>
    </xf>
    <xf numFmtId="0" fontId="2" fillId="5" borderId="0" xfId="0" applyFont="1" applyFill="1"/>
    <xf numFmtId="0" fontId="7" fillId="5" borderId="0" xfId="0" applyFont="1" applyFill="1"/>
    <xf numFmtId="0" fontId="0" fillId="5" borderId="0" xfId="0" applyFill="1" applyAlignment="1">
      <alignment horizontal="right"/>
    </xf>
    <xf numFmtId="43" fontId="0" fillId="5" borderId="0" xfId="0" applyNumberFormat="1" applyFill="1"/>
    <xf numFmtId="0" fontId="6" fillId="5" borderId="0" xfId="0" applyFont="1" applyFill="1"/>
    <xf numFmtId="165" fontId="0" fillId="5" borderId="0" xfId="1" applyNumberFormat="1" applyFont="1" applyFill="1" applyAlignment="1">
      <alignment horizontal="right"/>
    </xf>
    <xf numFmtId="165" fontId="0" fillId="5" borderId="0" xfId="0" applyNumberFormat="1" applyFill="1" applyAlignment="1">
      <alignment horizontal="right"/>
    </xf>
    <xf numFmtId="43" fontId="2" fillId="5" borderId="0" xfId="0" applyNumberFormat="1" applyFont="1" applyFill="1"/>
    <xf numFmtId="165" fontId="0" fillId="5" borderId="0" xfId="0" applyNumberFormat="1" applyFill="1"/>
    <xf numFmtId="0" fontId="0" fillId="5" borderId="0" xfId="0" applyFont="1" applyFill="1"/>
    <xf numFmtId="164" fontId="0" fillId="2" borderId="11" xfId="1" applyNumberFormat="1" applyFont="1" applyFill="1" applyBorder="1" applyAlignment="1">
      <alignment horizontal="center"/>
    </xf>
    <xf numFmtId="164" fontId="0" fillId="2" borderId="12" xfId="1" applyNumberFormat="1" applyFont="1" applyFill="1" applyBorder="1" applyAlignment="1">
      <alignment horizontal="center"/>
    </xf>
    <xf numFmtId="164" fontId="0" fillId="3" borderId="14" xfId="1" applyNumberFormat="1" applyFont="1" applyFill="1" applyBorder="1" applyAlignment="1">
      <alignment horizontal="center"/>
    </xf>
    <xf numFmtId="164" fontId="0" fillId="3" borderId="11" xfId="1" applyNumberFormat="1" applyFont="1" applyFill="1" applyBorder="1" applyAlignment="1">
      <alignment horizontal="center"/>
    </xf>
    <xf numFmtId="164" fontId="0" fillId="3" borderId="12" xfId="1" applyNumberFormat="1" applyFont="1" applyFill="1" applyBorder="1" applyAlignment="1">
      <alignment horizontal="center"/>
    </xf>
    <xf numFmtId="164" fontId="3" fillId="0" borderId="10" xfId="1" applyNumberFormat="1" applyFont="1" applyFill="1" applyBorder="1" applyAlignment="1">
      <alignment horizontal="center" vertical="center"/>
    </xf>
    <xf numFmtId="164" fontId="3" fillId="0" borderId="13" xfId="1" applyNumberFormat="1" applyFont="1" applyFill="1" applyBorder="1" applyAlignment="1">
      <alignment horizontal="center" vertical="center"/>
    </xf>
    <xf numFmtId="164" fontId="0" fillId="2" borderId="14" xfId="1" applyNumberFormat="1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64" fontId="4" fillId="0" borderId="22" xfId="0" applyNumberFormat="1" applyFont="1" applyBorder="1" applyAlignment="1">
      <alignment horizontal="center"/>
    </xf>
    <xf numFmtId="164" fontId="4" fillId="0" borderId="17" xfId="0" applyNumberFormat="1" applyFont="1" applyBorder="1" applyAlignment="1">
      <alignment horizontal="center"/>
    </xf>
    <xf numFmtId="164" fontId="4" fillId="0" borderId="29" xfId="0" applyNumberFormat="1" applyFont="1" applyBorder="1" applyAlignment="1">
      <alignment horizontal="center"/>
    </xf>
    <xf numFmtId="164" fontId="4" fillId="0" borderId="16" xfId="0" applyNumberFormat="1" applyFont="1" applyBorder="1" applyAlignment="1">
      <alignment horizontal="center"/>
    </xf>
    <xf numFmtId="164" fontId="4" fillId="0" borderId="23" xfId="0" applyNumberFormat="1" applyFont="1" applyBorder="1" applyAlignment="1">
      <alignment horizontal="center"/>
    </xf>
    <xf numFmtId="0" fontId="0" fillId="0" borderId="0" xfId="0" applyFont="1"/>
  </cellXfs>
  <cellStyles count="6">
    <cellStyle name="Comma" xfId="1" builtinId="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0"/>
  <sheetViews>
    <sheetView showGridLines="0" topLeftCell="A5" zoomScale="125" zoomScaleNormal="125" zoomScalePageLayoutView="125" workbookViewId="0">
      <selection activeCell="I11" sqref="I11"/>
    </sheetView>
  </sheetViews>
  <sheetFormatPr baseColWidth="10" defaultRowHeight="16" x14ac:dyDescent="0.2"/>
  <cols>
    <col min="1" max="1" width="2.5" customWidth="1"/>
    <col min="2" max="2" width="27.1640625" customWidth="1"/>
    <col min="4" max="4" width="12.5" bestFit="1" customWidth="1"/>
    <col min="7" max="7" width="16.1640625" customWidth="1"/>
  </cols>
  <sheetData>
    <row r="2" spans="2:17" x14ac:dyDescent="0.2">
      <c r="B2" s="32" t="s">
        <v>35</v>
      </c>
      <c r="C2" s="33" t="s">
        <v>54</v>
      </c>
      <c r="D2" s="33"/>
      <c r="E2" s="33"/>
      <c r="F2" s="33"/>
      <c r="G2" s="33"/>
      <c r="H2" s="33"/>
      <c r="I2" s="33"/>
    </row>
    <row r="3" spans="2:17" x14ac:dyDescent="0.2">
      <c r="B3" s="32" t="s">
        <v>31</v>
      </c>
      <c r="C3" s="33" t="s">
        <v>36</v>
      </c>
      <c r="D3" s="33"/>
      <c r="E3" s="33"/>
      <c r="F3" s="33"/>
      <c r="G3" s="33"/>
      <c r="H3" s="33"/>
      <c r="I3" s="33"/>
    </row>
    <row r="4" spans="2:17" x14ac:dyDescent="0.2">
      <c r="B4" s="32" t="s">
        <v>30</v>
      </c>
      <c r="C4" s="34">
        <v>1</v>
      </c>
      <c r="D4" s="33"/>
      <c r="E4" s="33"/>
      <c r="F4" s="33"/>
      <c r="G4" s="33"/>
      <c r="H4" s="33"/>
      <c r="I4" s="33"/>
    </row>
    <row r="5" spans="2:17" x14ac:dyDescent="0.2">
      <c r="B5" s="32" t="s">
        <v>32</v>
      </c>
      <c r="C5" s="33" t="s">
        <v>24</v>
      </c>
      <c r="D5" s="33"/>
      <c r="E5" s="33"/>
      <c r="F5" s="33"/>
      <c r="G5" s="33"/>
      <c r="H5" s="33"/>
      <c r="I5" s="33"/>
    </row>
    <row r="6" spans="2:17" x14ac:dyDescent="0.2">
      <c r="B6" s="32" t="s">
        <v>33</v>
      </c>
      <c r="C6" s="33" t="s">
        <v>34</v>
      </c>
      <c r="D6" s="33"/>
      <c r="E6" s="33"/>
      <c r="F6" s="33"/>
      <c r="G6" s="33"/>
      <c r="H6" s="33"/>
      <c r="I6" s="33"/>
    </row>
    <row r="7" spans="2:17" x14ac:dyDescent="0.2">
      <c r="B7" s="33"/>
      <c r="C7" s="33"/>
      <c r="D7" s="33"/>
      <c r="E7" s="33"/>
      <c r="F7" s="33"/>
      <c r="G7" s="33"/>
      <c r="H7" s="33"/>
      <c r="I7" s="33"/>
    </row>
    <row r="8" spans="2:17" x14ac:dyDescent="0.2">
      <c r="B8" s="32" t="s">
        <v>37</v>
      </c>
      <c r="C8" s="35" t="s">
        <v>38</v>
      </c>
      <c r="D8" s="35" t="s">
        <v>39</v>
      </c>
      <c r="E8" s="36" t="s">
        <v>21</v>
      </c>
      <c r="F8" s="33"/>
      <c r="G8" s="35" t="s">
        <v>40</v>
      </c>
      <c r="H8" s="32">
        <v>2017</v>
      </c>
      <c r="I8" s="35"/>
    </row>
    <row r="9" spans="2:17" x14ac:dyDescent="0.2">
      <c r="B9" s="37" t="s">
        <v>23</v>
      </c>
      <c r="C9" s="33" t="s">
        <v>16</v>
      </c>
      <c r="D9" s="38">
        <f>C30/1000</f>
        <v>76369.357000000004</v>
      </c>
      <c r="E9" s="39" t="s">
        <v>22</v>
      </c>
      <c r="F9" s="33"/>
      <c r="G9" s="33" t="s">
        <v>43</v>
      </c>
      <c r="H9" s="40">
        <f>'Ex-ante'!D8</f>
        <v>40589.370000000003</v>
      </c>
      <c r="I9" s="33"/>
    </row>
    <row r="10" spans="2:17" x14ac:dyDescent="0.2">
      <c r="B10" s="37" t="s">
        <v>17</v>
      </c>
      <c r="C10" s="33" t="s">
        <v>18</v>
      </c>
      <c r="D10" s="33">
        <v>0.56610000000000005</v>
      </c>
      <c r="E10" s="39" t="s">
        <v>42</v>
      </c>
      <c r="F10" s="33"/>
      <c r="G10" s="33" t="s">
        <v>44</v>
      </c>
      <c r="H10" s="41">
        <f ca="1">D11</f>
        <v>43232.692997700004</v>
      </c>
      <c r="I10" s="33"/>
    </row>
    <row r="11" spans="2:17" x14ac:dyDescent="0.2">
      <c r="B11" s="32" t="s">
        <v>19</v>
      </c>
      <c r="C11" s="35" t="s">
        <v>20</v>
      </c>
      <c r="D11" s="42">
        <f ca="1">D9*D10</f>
        <v>43232.692997700004</v>
      </c>
      <c r="E11" s="33"/>
      <c r="F11" s="33"/>
      <c r="G11" s="33"/>
      <c r="H11" s="43"/>
      <c r="I11" s="33"/>
    </row>
    <row r="12" spans="2:17" x14ac:dyDescent="0.2">
      <c r="B12" s="23"/>
      <c r="C12" s="23"/>
      <c r="D12" s="26"/>
    </row>
    <row r="13" spans="2:17" x14ac:dyDescent="0.2">
      <c r="B13" s="23"/>
      <c r="C13" s="23"/>
      <c r="D13" s="26"/>
    </row>
    <row r="14" spans="2:17" ht="17" thickBot="1" x14ac:dyDescent="0.25">
      <c r="B14" s="23" t="s">
        <v>51</v>
      </c>
    </row>
    <row r="15" spans="2:17" x14ac:dyDescent="0.2">
      <c r="B15" s="53">
        <v>2017</v>
      </c>
      <c r="C15" s="55" t="s">
        <v>25</v>
      </c>
      <c r="D15" s="56"/>
      <c r="E15" s="56"/>
      <c r="F15" s="55" t="s">
        <v>26</v>
      </c>
      <c r="G15" s="56"/>
      <c r="H15" s="57"/>
      <c r="I15" s="56" t="s">
        <v>27</v>
      </c>
      <c r="J15" s="56"/>
      <c r="K15" s="58"/>
      <c r="L15" s="55" t="s">
        <v>28</v>
      </c>
      <c r="M15" s="56"/>
      <c r="N15" s="58"/>
      <c r="O15" s="59" t="s">
        <v>29</v>
      </c>
      <c r="P15" s="56"/>
      <c r="Q15" s="58"/>
    </row>
    <row r="16" spans="2:17" x14ac:dyDescent="0.2">
      <c r="B16" s="54"/>
      <c r="C16" s="10" t="s">
        <v>7</v>
      </c>
      <c r="D16" s="11" t="s">
        <v>8</v>
      </c>
      <c r="E16" s="18" t="s">
        <v>9</v>
      </c>
      <c r="F16" s="11" t="s">
        <v>7</v>
      </c>
      <c r="G16" s="11" t="s">
        <v>8</v>
      </c>
      <c r="H16" s="12" t="s">
        <v>9</v>
      </c>
      <c r="I16" s="19" t="s">
        <v>7</v>
      </c>
      <c r="J16" s="11" t="s">
        <v>8</v>
      </c>
      <c r="K16" s="12" t="s">
        <v>9</v>
      </c>
      <c r="L16" s="10" t="s">
        <v>7</v>
      </c>
      <c r="M16" s="11" t="s">
        <v>8</v>
      </c>
      <c r="N16" s="12" t="s">
        <v>9</v>
      </c>
      <c r="O16" s="10" t="s">
        <v>7</v>
      </c>
      <c r="P16" s="11" t="s">
        <v>8</v>
      </c>
      <c r="Q16" s="12" t="s">
        <v>9</v>
      </c>
    </row>
    <row r="17" spans="2:17" ht="16" customHeight="1" x14ac:dyDescent="0.2">
      <c r="B17" s="27" t="s">
        <v>10</v>
      </c>
      <c r="C17" s="13">
        <v>972840</v>
      </c>
      <c r="D17" s="14">
        <v>440</v>
      </c>
      <c r="E17" s="16">
        <v>972400</v>
      </c>
      <c r="F17" s="14">
        <v>1044720</v>
      </c>
      <c r="G17" s="14">
        <v>4680</v>
      </c>
      <c r="H17" s="15">
        <v>1040040</v>
      </c>
      <c r="I17" s="21">
        <v>1106880</v>
      </c>
      <c r="J17" s="14">
        <v>17160</v>
      </c>
      <c r="K17" s="15">
        <v>1089720</v>
      </c>
      <c r="L17" s="13">
        <v>1137000</v>
      </c>
      <c r="M17" s="14">
        <v>4200</v>
      </c>
      <c r="N17" s="15">
        <v>1132800</v>
      </c>
      <c r="O17" s="13">
        <v>1180320</v>
      </c>
      <c r="P17" s="14">
        <v>4080</v>
      </c>
      <c r="Q17" s="15">
        <v>1176240</v>
      </c>
    </row>
    <row r="18" spans="2:17" ht="16" customHeight="1" x14ac:dyDescent="0.2">
      <c r="B18" s="27" t="s">
        <v>11</v>
      </c>
      <c r="C18" s="13">
        <v>1277520</v>
      </c>
      <c r="D18" s="14">
        <v>3840</v>
      </c>
      <c r="E18" s="16">
        <v>1273680</v>
      </c>
      <c r="F18" s="14">
        <v>1279320</v>
      </c>
      <c r="G18" s="14">
        <v>3960</v>
      </c>
      <c r="H18" s="15">
        <v>1275360</v>
      </c>
      <c r="I18" s="21">
        <v>1355280</v>
      </c>
      <c r="J18" s="14">
        <v>4320</v>
      </c>
      <c r="K18" s="15">
        <v>1350960</v>
      </c>
      <c r="L18" s="13">
        <v>1361160</v>
      </c>
      <c r="M18" s="14">
        <v>3840</v>
      </c>
      <c r="N18" s="15">
        <v>1357320</v>
      </c>
      <c r="O18" s="13">
        <v>1306200</v>
      </c>
      <c r="P18" s="14">
        <v>3360</v>
      </c>
      <c r="Q18" s="15">
        <v>1302840</v>
      </c>
    </row>
    <row r="19" spans="2:17" ht="16" customHeight="1" x14ac:dyDescent="0.2">
      <c r="B19" s="27" t="s">
        <v>12</v>
      </c>
      <c r="C19" s="13">
        <v>1407360</v>
      </c>
      <c r="D19" s="14">
        <v>4200</v>
      </c>
      <c r="E19" s="16">
        <v>1403160</v>
      </c>
      <c r="F19" s="14">
        <v>1512960</v>
      </c>
      <c r="G19" s="14">
        <v>4200</v>
      </c>
      <c r="H19" s="15">
        <v>1508760</v>
      </c>
      <c r="I19" s="21">
        <v>1486800</v>
      </c>
      <c r="J19" s="14">
        <v>4560</v>
      </c>
      <c r="K19" s="15">
        <v>1482240</v>
      </c>
      <c r="L19" s="13">
        <v>1483320</v>
      </c>
      <c r="M19" s="14">
        <v>3960</v>
      </c>
      <c r="N19" s="15">
        <v>1479360</v>
      </c>
      <c r="O19" s="13">
        <v>1456320</v>
      </c>
      <c r="P19" s="14">
        <v>3960</v>
      </c>
      <c r="Q19" s="15">
        <v>1452360</v>
      </c>
    </row>
    <row r="20" spans="2:17" ht="16" customHeight="1" x14ac:dyDescent="0.2">
      <c r="B20" s="27" t="s">
        <v>13</v>
      </c>
      <c r="C20" s="13">
        <v>1419000</v>
      </c>
      <c r="D20" s="14">
        <v>3960</v>
      </c>
      <c r="E20" s="16">
        <v>1415040</v>
      </c>
      <c r="F20" s="14">
        <v>1471440</v>
      </c>
      <c r="G20" s="14">
        <v>3840</v>
      </c>
      <c r="H20" s="15">
        <v>1467600</v>
      </c>
      <c r="I20" s="21">
        <v>1350000</v>
      </c>
      <c r="J20" s="14">
        <v>4440</v>
      </c>
      <c r="K20" s="15">
        <v>1345560</v>
      </c>
      <c r="L20" s="13">
        <v>1341960</v>
      </c>
      <c r="M20" s="14">
        <v>3720</v>
      </c>
      <c r="N20" s="15">
        <v>1338240</v>
      </c>
      <c r="O20" s="13">
        <v>1421160</v>
      </c>
      <c r="P20" s="14">
        <v>3600</v>
      </c>
      <c r="Q20" s="15">
        <v>1417560</v>
      </c>
    </row>
    <row r="21" spans="2:17" ht="16" customHeight="1" x14ac:dyDescent="0.2">
      <c r="B21" s="27" t="s">
        <v>14</v>
      </c>
      <c r="C21" s="13">
        <v>1234680</v>
      </c>
      <c r="D21" s="14">
        <v>4200</v>
      </c>
      <c r="E21" s="16">
        <v>1230480</v>
      </c>
      <c r="F21" s="14">
        <v>1320840</v>
      </c>
      <c r="G21" s="14">
        <v>3960</v>
      </c>
      <c r="H21" s="15">
        <v>1316880</v>
      </c>
      <c r="I21" s="21">
        <v>1240200</v>
      </c>
      <c r="J21" s="14">
        <v>4560</v>
      </c>
      <c r="K21" s="15">
        <v>1235640</v>
      </c>
      <c r="L21" s="13">
        <v>1264920</v>
      </c>
      <c r="M21" s="14">
        <v>4080</v>
      </c>
      <c r="N21" s="15">
        <v>1260840</v>
      </c>
      <c r="O21" s="13">
        <v>1296480</v>
      </c>
      <c r="P21" s="14">
        <v>3720</v>
      </c>
      <c r="Q21" s="15">
        <v>1292760</v>
      </c>
    </row>
    <row r="22" spans="2:17" ht="16" customHeight="1" x14ac:dyDescent="0.2">
      <c r="B22" s="27" t="s">
        <v>15</v>
      </c>
      <c r="C22" s="13">
        <v>1281720</v>
      </c>
      <c r="D22" s="14">
        <v>3840</v>
      </c>
      <c r="E22" s="16">
        <v>1277880</v>
      </c>
      <c r="F22" s="14">
        <v>1335600</v>
      </c>
      <c r="G22" s="14">
        <v>3840</v>
      </c>
      <c r="H22" s="15">
        <v>1331760</v>
      </c>
      <c r="I22" s="21">
        <v>1283400</v>
      </c>
      <c r="J22" s="14">
        <v>4200</v>
      </c>
      <c r="K22" s="15">
        <v>1279200</v>
      </c>
      <c r="L22" s="13">
        <v>1278840</v>
      </c>
      <c r="M22" s="14">
        <v>3720</v>
      </c>
      <c r="N22" s="15">
        <v>1275120</v>
      </c>
      <c r="O22" s="13">
        <v>1269120</v>
      </c>
      <c r="P22" s="14">
        <v>3360</v>
      </c>
      <c r="Q22" s="15">
        <v>1265760</v>
      </c>
    </row>
    <row r="23" spans="2:17" s="4" customFormat="1" x14ac:dyDescent="0.2">
      <c r="B23" s="28" t="s">
        <v>0</v>
      </c>
      <c r="C23" s="1">
        <v>1122000</v>
      </c>
      <c r="D23" s="2">
        <v>3840</v>
      </c>
      <c r="E23" s="17">
        <f t="shared" ref="E23:E28" si="0">C23-D23</f>
        <v>1118160</v>
      </c>
      <c r="F23" s="2">
        <v>1196760</v>
      </c>
      <c r="G23" s="2">
        <v>4080</v>
      </c>
      <c r="H23" s="3">
        <f t="shared" ref="H23:H28" si="1">F23-G23</f>
        <v>1192680</v>
      </c>
      <c r="I23" s="22">
        <v>1209720</v>
      </c>
      <c r="J23" s="2">
        <v>4320</v>
      </c>
      <c r="K23" s="3">
        <f t="shared" ref="K23:K28" si="2">I23-J23</f>
        <v>1205400</v>
      </c>
      <c r="L23" s="1">
        <v>1162800</v>
      </c>
      <c r="M23" s="2">
        <v>3960</v>
      </c>
      <c r="N23" s="3">
        <f t="shared" ref="N23:N28" si="3">L23-M23</f>
        <v>1158840</v>
      </c>
      <c r="O23" s="1">
        <v>1088280</v>
      </c>
      <c r="P23" s="2">
        <v>3720</v>
      </c>
      <c r="Q23" s="3">
        <f t="shared" ref="Q23:Q28" si="4">O23-P23</f>
        <v>1084560</v>
      </c>
    </row>
    <row r="24" spans="2:17" s="4" customFormat="1" x14ac:dyDescent="0.2">
      <c r="B24" s="28" t="s">
        <v>1</v>
      </c>
      <c r="C24" s="1">
        <v>1238400</v>
      </c>
      <c r="D24" s="2">
        <v>4200</v>
      </c>
      <c r="E24" s="17">
        <f t="shared" si="0"/>
        <v>1234200</v>
      </c>
      <c r="F24" s="2">
        <v>1350480</v>
      </c>
      <c r="G24" s="2">
        <v>4200</v>
      </c>
      <c r="H24" s="3">
        <f t="shared" si="1"/>
        <v>1346280</v>
      </c>
      <c r="I24" s="22">
        <v>1310160</v>
      </c>
      <c r="J24" s="2">
        <v>5160</v>
      </c>
      <c r="K24" s="3">
        <f t="shared" si="2"/>
        <v>1305000</v>
      </c>
      <c r="L24" s="1">
        <v>1293000</v>
      </c>
      <c r="M24" s="2">
        <v>3840</v>
      </c>
      <c r="N24" s="3">
        <f t="shared" si="3"/>
        <v>1289160</v>
      </c>
      <c r="O24" s="1">
        <v>1255200</v>
      </c>
      <c r="P24" s="2">
        <v>3480</v>
      </c>
      <c r="Q24" s="3">
        <f t="shared" si="4"/>
        <v>1251720</v>
      </c>
    </row>
    <row r="25" spans="2:17" s="4" customFormat="1" x14ac:dyDescent="0.2">
      <c r="B25" s="28" t="s">
        <v>2</v>
      </c>
      <c r="C25" s="1">
        <v>1269120</v>
      </c>
      <c r="D25" s="2">
        <v>3840</v>
      </c>
      <c r="E25" s="17">
        <f t="shared" si="0"/>
        <v>1265280</v>
      </c>
      <c r="F25" s="2">
        <v>1387680</v>
      </c>
      <c r="G25" s="2">
        <v>4200</v>
      </c>
      <c r="H25" s="3">
        <f t="shared" si="1"/>
        <v>1383480</v>
      </c>
      <c r="I25" s="22">
        <v>1401360</v>
      </c>
      <c r="J25" s="2">
        <v>4320</v>
      </c>
      <c r="K25" s="3">
        <f t="shared" si="2"/>
        <v>1397040</v>
      </c>
      <c r="L25" s="1">
        <v>1387440</v>
      </c>
      <c r="M25" s="2">
        <v>3840</v>
      </c>
      <c r="N25" s="3">
        <f t="shared" si="3"/>
        <v>1383600</v>
      </c>
      <c r="O25" s="1">
        <v>1337880</v>
      </c>
      <c r="P25" s="2">
        <v>3480</v>
      </c>
      <c r="Q25" s="3">
        <f t="shared" si="4"/>
        <v>1334400</v>
      </c>
    </row>
    <row r="26" spans="2:17" s="4" customFormat="1" x14ac:dyDescent="0.2">
      <c r="B26" s="28" t="s">
        <v>3</v>
      </c>
      <c r="C26" s="1">
        <v>1205040</v>
      </c>
      <c r="D26" s="2">
        <v>4440</v>
      </c>
      <c r="E26" s="17">
        <f t="shared" si="0"/>
        <v>1200600</v>
      </c>
      <c r="F26" s="2">
        <v>1399200</v>
      </c>
      <c r="G26" s="2">
        <v>4200</v>
      </c>
      <c r="H26" s="3">
        <f t="shared" si="1"/>
        <v>1395000</v>
      </c>
      <c r="I26" s="22">
        <v>1282440</v>
      </c>
      <c r="J26" s="2">
        <v>4920</v>
      </c>
      <c r="K26" s="3">
        <f t="shared" si="2"/>
        <v>1277520</v>
      </c>
      <c r="L26" s="1">
        <v>1326240</v>
      </c>
      <c r="M26" s="2">
        <v>4080</v>
      </c>
      <c r="N26" s="3">
        <f t="shared" si="3"/>
        <v>1322160</v>
      </c>
      <c r="O26" s="1">
        <v>1271520</v>
      </c>
      <c r="P26" s="2">
        <v>3720</v>
      </c>
      <c r="Q26" s="3">
        <f t="shared" si="4"/>
        <v>1267800</v>
      </c>
    </row>
    <row r="27" spans="2:17" s="4" customFormat="1" x14ac:dyDescent="0.2">
      <c r="B27" s="28" t="s">
        <v>4</v>
      </c>
      <c r="C27" s="1">
        <v>1062360</v>
      </c>
      <c r="D27" s="2">
        <v>4080</v>
      </c>
      <c r="E27" s="17">
        <f t="shared" si="0"/>
        <v>1058280</v>
      </c>
      <c r="F27" s="2">
        <v>1279200</v>
      </c>
      <c r="G27" s="2">
        <v>4560</v>
      </c>
      <c r="H27" s="3">
        <f t="shared" si="1"/>
        <v>1274640</v>
      </c>
      <c r="I27" s="22">
        <v>1081680</v>
      </c>
      <c r="J27" s="2">
        <v>5040</v>
      </c>
      <c r="K27" s="3">
        <f t="shared" si="2"/>
        <v>1076640</v>
      </c>
      <c r="L27" s="1">
        <v>1071960</v>
      </c>
      <c r="M27" s="2">
        <v>4320</v>
      </c>
      <c r="N27" s="3">
        <f t="shared" si="3"/>
        <v>1067640</v>
      </c>
      <c r="O27" s="1">
        <v>1138680</v>
      </c>
      <c r="P27" s="2">
        <v>4080</v>
      </c>
      <c r="Q27" s="3">
        <f t="shared" si="4"/>
        <v>1134600</v>
      </c>
    </row>
    <row r="28" spans="2:17" s="4" customFormat="1" ht="17" thickBot="1" x14ac:dyDescent="0.25">
      <c r="B28" s="28" t="s">
        <v>5</v>
      </c>
      <c r="C28" s="5">
        <v>1220040</v>
      </c>
      <c r="D28" s="6">
        <v>4440</v>
      </c>
      <c r="E28" s="17">
        <f t="shared" si="0"/>
        <v>1215600</v>
      </c>
      <c r="F28" s="8">
        <v>1338000</v>
      </c>
      <c r="G28" s="8">
        <v>4320</v>
      </c>
      <c r="H28" s="3">
        <f t="shared" si="1"/>
        <v>1333680</v>
      </c>
      <c r="I28" s="20">
        <v>1255317</v>
      </c>
      <c r="J28" s="8">
        <v>5280</v>
      </c>
      <c r="K28" s="3">
        <f t="shared" si="2"/>
        <v>1250037</v>
      </c>
      <c r="L28" s="7">
        <v>1258560</v>
      </c>
      <c r="M28" s="8">
        <v>4560</v>
      </c>
      <c r="N28" s="9">
        <f t="shared" si="3"/>
        <v>1254000</v>
      </c>
      <c r="O28" s="7">
        <v>1247880</v>
      </c>
      <c r="P28" s="8">
        <v>4080</v>
      </c>
      <c r="Q28" s="3">
        <f t="shared" si="4"/>
        <v>1243800</v>
      </c>
    </row>
    <row r="29" spans="2:17" s="4" customFormat="1" ht="17" customHeight="1" thickBot="1" x14ac:dyDescent="0.25">
      <c r="B29" s="50" t="s">
        <v>6</v>
      </c>
      <c r="C29" s="52">
        <f ca="1">SUM(E17:E28)</f>
        <v>14664760</v>
      </c>
      <c r="D29" s="45"/>
      <c r="E29" s="46"/>
      <c r="F29" s="52">
        <f ca="1">SUM(H17:H28)</f>
        <v>15866160</v>
      </c>
      <c r="G29" s="45"/>
      <c r="H29" s="46"/>
      <c r="I29" s="52">
        <f ca="1">SUM(K17:K28)</f>
        <v>15294957</v>
      </c>
      <c r="J29" s="45"/>
      <c r="K29" s="46"/>
      <c r="L29" s="52">
        <f ca="1">SUM(N17:N28)</f>
        <v>15319080</v>
      </c>
      <c r="M29" s="45"/>
      <c r="N29" s="46"/>
      <c r="O29" s="45">
        <f ca="1">SUM(Q17:Q28)</f>
        <v>15224400</v>
      </c>
      <c r="P29" s="45"/>
      <c r="Q29" s="46"/>
    </row>
    <row r="30" spans="2:17" s="4" customFormat="1" ht="17" thickBot="1" x14ac:dyDescent="0.25">
      <c r="B30" s="51"/>
      <c r="C30" s="47">
        <f ca="1">SUM(C29:Q29)</f>
        <v>76369357</v>
      </c>
      <c r="D30" s="48"/>
      <c r="E30" s="49"/>
    </row>
  </sheetData>
  <mergeCells count="13">
    <mergeCell ref="O15:Q15"/>
    <mergeCell ref="B15:B16"/>
    <mergeCell ref="C15:E15"/>
    <mergeCell ref="F15:H15"/>
    <mergeCell ref="I29:K29"/>
    <mergeCell ref="L29:N29"/>
    <mergeCell ref="I15:K15"/>
    <mergeCell ref="L15:N15"/>
    <mergeCell ref="O29:Q29"/>
    <mergeCell ref="C30:E30"/>
    <mergeCell ref="B29:B30"/>
    <mergeCell ref="C29:E29"/>
    <mergeCell ref="F29:H29"/>
  </mergeCells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tabSelected="1" workbookViewId="0">
      <selection activeCell="C18" sqref="C18"/>
    </sheetView>
  </sheetViews>
  <sheetFormatPr baseColWidth="10" defaultRowHeight="16" x14ac:dyDescent="0.2"/>
  <cols>
    <col min="1" max="1" width="3" customWidth="1"/>
    <col min="2" max="2" width="19.33203125" customWidth="1"/>
    <col min="4" max="4" width="13.1640625" customWidth="1"/>
  </cols>
  <sheetData>
    <row r="2" spans="2:5" x14ac:dyDescent="0.2">
      <c r="B2" s="32" t="s">
        <v>49</v>
      </c>
      <c r="C2" s="33" t="s">
        <v>50</v>
      </c>
      <c r="D2" s="33"/>
      <c r="E2" s="33"/>
    </row>
    <row r="3" spans="2:5" x14ac:dyDescent="0.2">
      <c r="B3" s="32" t="s">
        <v>52</v>
      </c>
      <c r="C3" s="44" t="s">
        <v>53</v>
      </c>
      <c r="D3" s="35"/>
      <c r="E3" s="35"/>
    </row>
    <row r="5" spans="2:5" x14ac:dyDescent="0.2">
      <c r="B5" s="30" t="s">
        <v>37</v>
      </c>
      <c r="C5" s="23" t="s">
        <v>38</v>
      </c>
      <c r="D5" s="23" t="s">
        <v>39</v>
      </c>
      <c r="E5" s="29" t="s">
        <v>21</v>
      </c>
    </row>
    <row r="6" spans="2:5" x14ac:dyDescent="0.2">
      <c r="B6" s="31" t="s">
        <v>23</v>
      </c>
      <c r="C6" t="s">
        <v>16</v>
      </c>
      <c r="D6" s="24">
        <f>D17</f>
        <v>71700</v>
      </c>
      <c r="E6" s="25" t="s">
        <v>48</v>
      </c>
    </row>
    <row r="7" spans="2:5" x14ac:dyDescent="0.2">
      <c r="B7" s="31" t="s">
        <v>17</v>
      </c>
      <c r="C7" t="s">
        <v>18</v>
      </c>
      <c r="D7">
        <v>0.56610000000000005</v>
      </c>
      <c r="E7" s="25" t="s">
        <v>42</v>
      </c>
    </row>
    <row r="8" spans="2:5" x14ac:dyDescent="0.2">
      <c r="B8" s="30" t="s">
        <v>41</v>
      </c>
      <c r="C8" s="23" t="s">
        <v>20</v>
      </c>
      <c r="D8" s="26">
        <f>D6*D7</f>
        <v>40589.370000000003</v>
      </c>
    </row>
    <row r="10" spans="2:5" x14ac:dyDescent="0.2">
      <c r="C10" s="23" t="s">
        <v>46</v>
      </c>
      <c r="D10" s="23"/>
    </row>
    <row r="11" spans="2:5" x14ac:dyDescent="0.2">
      <c r="C11" t="s">
        <v>45</v>
      </c>
      <c r="D11" t="s">
        <v>47</v>
      </c>
    </row>
    <row r="12" spans="2:5" x14ac:dyDescent="0.2">
      <c r="C12" s="60" t="s">
        <v>55</v>
      </c>
      <c r="D12">
        <v>14174</v>
      </c>
    </row>
    <row r="13" spans="2:5" x14ac:dyDescent="0.2">
      <c r="C13" s="60" t="s">
        <v>56</v>
      </c>
      <c r="D13">
        <v>14174</v>
      </c>
    </row>
    <row r="14" spans="2:5" x14ac:dyDescent="0.2">
      <c r="C14" s="60" t="s">
        <v>57</v>
      </c>
      <c r="D14">
        <v>14486</v>
      </c>
    </row>
    <row r="15" spans="2:5" x14ac:dyDescent="0.2">
      <c r="C15" s="60" t="s">
        <v>58</v>
      </c>
      <c r="D15">
        <v>14484</v>
      </c>
    </row>
    <row r="16" spans="2:5" x14ac:dyDescent="0.2">
      <c r="C16" s="60" t="s">
        <v>59</v>
      </c>
      <c r="D16">
        <v>14382</v>
      </c>
    </row>
    <row r="17" spans="3:4" x14ac:dyDescent="0.2">
      <c r="C17" t="s">
        <v>60</v>
      </c>
      <c r="D17">
        <f>SUM(D12:D16)</f>
        <v>71700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Ex-post</vt:lpstr>
      <vt:lpstr>Ex-ante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2018-09-07T04:32:17Z</dcterms:created>
  <dcterms:modified xsi:type="dcterms:W3CDTF">2018-09-07T07:34:22Z</dcterms:modified>
</cp:coreProperties>
</file>