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412939_niuitmo_ru/Documents/Документы/ИТМО/Информатика/Лабы/Лаба 5/"/>
    </mc:Choice>
  </mc:AlternateContent>
  <xr:revisionPtr revIDLastSave="1068" documentId="8_{CCA79E55-1FFB-40E6-825E-63276A738B26}" xr6:coauthVersionLast="47" xr6:coauthVersionMax="47" xr10:uidLastSave="{D493500D-AB3C-4318-868F-36545D6270C8}"/>
  <bookViews>
    <workbookView xWindow="-108" yWindow="-108" windowWidth="23256" windowHeight="13176" xr2:uid="{251D2CCD-5446-435E-A1E0-DC0D737A25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K67" i="1" l="1"/>
  <c r="P67" i="1"/>
  <c r="U67" i="1"/>
  <c r="K66" i="1"/>
  <c r="P66" i="1"/>
  <c r="U66" i="1"/>
  <c r="K59" i="1"/>
  <c r="P59" i="1"/>
  <c r="U59" i="1"/>
  <c r="K58" i="1"/>
  <c r="P58" i="1"/>
  <c r="U58" i="1"/>
  <c r="K51" i="1"/>
  <c r="P51" i="1"/>
  <c r="U51" i="1"/>
  <c r="K50" i="1"/>
  <c r="P50" i="1"/>
  <c r="U50" i="1"/>
  <c r="K43" i="1"/>
  <c r="P43" i="1"/>
  <c r="U43" i="1"/>
  <c r="K42" i="1"/>
  <c r="P42" i="1"/>
  <c r="U42" i="1"/>
  <c r="K34" i="1" l="1"/>
  <c r="P34" i="1"/>
  <c r="U34" i="1"/>
  <c r="K35" i="1"/>
  <c r="P35" i="1"/>
  <c r="U35" i="1"/>
  <c r="K27" i="1"/>
  <c r="P27" i="1"/>
  <c r="U27" i="1"/>
  <c r="K26" i="1"/>
  <c r="P26" i="1"/>
  <c r="U26" i="1"/>
  <c r="AD20" i="1" l="1"/>
  <c r="K19" i="1"/>
  <c r="P19" i="1"/>
  <c r="U19" i="1"/>
  <c r="K18" i="1"/>
  <c r="P18" i="1"/>
  <c r="U18" i="1"/>
  <c r="L6" i="1"/>
  <c r="B15" i="1"/>
  <c r="B14" i="1"/>
  <c r="B13" i="1"/>
  <c r="B12" i="1"/>
  <c r="B11" i="1"/>
  <c r="B10" i="1"/>
  <c r="F10" i="1"/>
  <c r="F11" i="1"/>
  <c r="F15" i="1"/>
  <c r="F14" i="1"/>
  <c r="F13" i="1"/>
  <c r="F12" i="1"/>
  <c r="C8" i="1"/>
  <c r="C7" i="1"/>
  <c r="C6" i="1"/>
  <c r="C5" i="1"/>
  <c r="C4" i="1"/>
  <c r="R4" i="1" l="1"/>
  <c r="G10" i="1"/>
  <c r="Q10" i="1"/>
  <c r="H10" i="1"/>
  <c r="R10" i="1"/>
  <c r="I10" i="1"/>
  <c r="S10" i="1"/>
  <c r="M10" i="1"/>
  <c r="N10" i="1"/>
  <c r="O10" i="1"/>
  <c r="Y10" i="1"/>
  <c r="T10" i="1"/>
  <c r="V10" i="1"/>
  <c r="AD58" i="1"/>
  <c r="W10" i="1"/>
  <c r="J10" i="1"/>
  <c r="X10" i="1"/>
  <c r="L10" i="1"/>
  <c r="H11" i="1"/>
  <c r="R11" i="1"/>
  <c r="I11" i="1"/>
  <c r="S11" i="1"/>
  <c r="J11" i="1"/>
  <c r="T11" i="1"/>
  <c r="L11" i="1"/>
  <c r="W11" i="1"/>
  <c r="M11" i="1"/>
  <c r="X11" i="1"/>
  <c r="N11" i="1"/>
  <c r="O11" i="1"/>
  <c r="Q11" i="1"/>
  <c r="Y11" i="1"/>
  <c r="G11" i="1"/>
  <c r="V11" i="1"/>
  <c r="AD34" i="1"/>
  <c r="L27" i="1"/>
  <c r="L67" i="1"/>
  <c r="G12" i="1"/>
  <c r="G51" i="1" s="1"/>
  <c r="Q12" i="1"/>
  <c r="Q51" i="1" s="1"/>
  <c r="H12" i="1"/>
  <c r="H51" i="1" s="1"/>
  <c r="R12" i="1"/>
  <c r="R51" i="1" s="1"/>
  <c r="I12" i="1"/>
  <c r="I51" i="1" s="1"/>
  <c r="S12" i="1"/>
  <c r="S51" i="1" s="1"/>
  <c r="AD67" i="1"/>
  <c r="M12" i="1"/>
  <c r="M51" i="1" s="1"/>
  <c r="N12" i="1"/>
  <c r="N51" i="1" s="1"/>
  <c r="O12" i="1"/>
  <c r="O51" i="1" s="1"/>
  <c r="T12" i="1"/>
  <c r="T51" i="1" s="1"/>
  <c r="V12" i="1"/>
  <c r="V51" i="1" s="1"/>
  <c r="W12" i="1"/>
  <c r="W51" i="1" s="1"/>
  <c r="J12" i="1"/>
  <c r="J51" i="1" s="1"/>
  <c r="X12" i="1"/>
  <c r="X51" i="1" s="1"/>
  <c r="L12" i="1"/>
  <c r="L51" i="1" s="1"/>
  <c r="Y12" i="1"/>
  <c r="Y51" i="1" s="1"/>
  <c r="C13" i="1"/>
  <c r="G13" i="1"/>
  <c r="Q13" i="1"/>
  <c r="H13" i="1"/>
  <c r="R13" i="1"/>
  <c r="I13" i="1"/>
  <c r="S13" i="1"/>
  <c r="J13" i="1"/>
  <c r="X13" i="1"/>
  <c r="L13" i="1"/>
  <c r="Y13" i="1"/>
  <c r="M13" i="1"/>
  <c r="N13" i="1"/>
  <c r="O13" i="1"/>
  <c r="T13" i="1"/>
  <c r="V13" i="1"/>
  <c r="W13" i="1"/>
  <c r="C14" i="1"/>
  <c r="AD66" i="1" s="1"/>
  <c r="AD68" i="1" s="1"/>
  <c r="G14" i="1"/>
  <c r="G66" i="1" s="1"/>
  <c r="Q14" i="1"/>
  <c r="Q66" i="1" s="1"/>
  <c r="H14" i="1"/>
  <c r="H66" i="1" s="1"/>
  <c r="R14" i="1"/>
  <c r="R66" i="1" s="1"/>
  <c r="I14" i="1"/>
  <c r="I66" i="1" s="1"/>
  <c r="S14" i="1"/>
  <c r="S66" i="1" s="1"/>
  <c r="V14" i="1"/>
  <c r="V66" i="1" s="1"/>
  <c r="W14" i="1"/>
  <c r="W66" i="1" s="1"/>
  <c r="J14" i="1"/>
  <c r="J66" i="1" s="1"/>
  <c r="X14" i="1"/>
  <c r="X66" i="1" s="1"/>
  <c r="L14" i="1"/>
  <c r="L66" i="1" s="1"/>
  <c r="Y14" i="1"/>
  <c r="Y66" i="1" s="1"/>
  <c r="M14" i="1"/>
  <c r="M66" i="1" s="1"/>
  <c r="N14" i="1"/>
  <c r="N66" i="1" s="1"/>
  <c r="O14" i="1"/>
  <c r="O66" i="1" s="1"/>
  <c r="T14" i="1"/>
  <c r="T66" i="1" s="1"/>
  <c r="W5" i="1"/>
  <c r="W34" i="1" s="1"/>
  <c r="AD26" i="1"/>
  <c r="S6" i="1"/>
  <c r="AD27" i="1"/>
  <c r="W19" i="1"/>
  <c r="W26" i="1"/>
  <c r="Q7" i="1"/>
  <c r="Q5" i="1"/>
  <c r="Q34" i="1" s="1"/>
  <c r="J4" i="1"/>
  <c r="Y7" i="1"/>
  <c r="O4" i="1"/>
  <c r="Y5" i="1"/>
  <c r="Y34" i="1" s="1"/>
  <c r="G7" i="1"/>
  <c r="C12" i="1"/>
  <c r="AD51" i="1" s="1"/>
  <c r="G5" i="1"/>
  <c r="G34" i="1" s="1"/>
  <c r="L8" i="1"/>
  <c r="H4" i="1"/>
  <c r="S4" i="1"/>
  <c r="H8" i="1"/>
  <c r="H6" i="1"/>
  <c r="M7" i="1"/>
  <c r="M5" i="1"/>
  <c r="M34" i="1" s="1"/>
  <c r="R8" i="1"/>
  <c r="R6" i="1"/>
  <c r="V7" i="1"/>
  <c r="V5" i="1"/>
  <c r="V34" i="1" s="1"/>
  <c r="I4" i="1"/>
  <c r="T4" i="1"/>
  <c r="G8" i="1"/>
  <c r="G6" i="1"/>
  <c r="L7" i="1"/>
  <c r="L5" i="1"/>
  <c r="L34" i="1" s="1"/>
  <c r="Q8" i="1"/>
  <c r="Q6" i="1"/>
  <c r="Y8" i="1"/>
  <c r="Y6" i="1"/>
  <c r="W4" i="1"/>
  <c r="L4" i="1"/>
  <c r="J7" i="1"/>
  <c r="J5" i="1"/>
  <c r="J34" i="1" s="1"/>
  <c r="O8" i="1"/>
  <c r="O6" i="1"/>
  <c r="T7" i="1"/>
  <c r="T5" i="1"/>
  <c r="T34" i="1" s="1"/>
  <c r="X8" i="1"/>
  <c r="X6" i="1"/>
  <c r="V4" i="1"/>
  <c r="M4" i="1"/>
  <c r="I7" i="1"/>
  <c r="I5" i="1"/>
  <c r="I34" i="1" s="1"/>
  <c r="N8" i="1"/>
  <c r="N6" i="1"/>
  <c r="S7" i="1"/>
  <c r="S5" i="1"/>
  <c r="S34" i="1" s="1"/>
  <c r="W8" i="1"/>
  <c r="W6" i="1"/>
  <c r="C10" i="1"/>
  <c r="C11" i="1"/>
  <c r="Y4" i="1"/>
  <c r="N4" i="1"/>
  <c r="H7" i="1"/>
  <c r="H5" i="1"/>
  <c r="H34" i="1" s="1"/>
  <c r="M8" i="1"/>
  <c r="M6" i="1"/>
  <c r="R7" i="1"/>
  <c r="R5" i="1"/>
  <c r="R34" i="1" s="1"/>
  <c r="V8" i="1"/>
  <c r="V6" i="1"/>
  <c r="X4" i="1"/>
  <c r="Q4" i="1"/>
  <c r="J8" i="1"/>
  <c r="J6" i="1"/>
  <c r="O7" i="1"/>
  <c r="O5" i="1"/>
  <c r="O34" i="1" s="1"/>
  <c r="T8" i="1"/>
  <c r="T6" i="1"/>
  <c r="X7" i="1"/>
  <c r="X5" i="1"/>
  <c r="X34" i="1" s="1"/>
  <c r="G4" i="1"/>
  <c r="I8" i="1"/>
  <c r="I6" i="1"/>
  <c r="N7" i="1"/>
  <c r="N5" i="1"/>
  <c r="N34" i="1" s="1"/>
  <c r="S8" i="1"/>
  <c r="W7" i="1"/>
  <c r="C9" i="1"/>
  <c r="A2" i="1"/>
  <c r="J27" i="1" l="1"/>
  <c r="J67" i="1"/>
  <c r="M18" i="1"/>
  <c r="M58" i="1"/>
  <c r="Y43" i="1"/>
  <c r="Y50" i="1"/>
  <c r="Y59" i="1"/>
  <c r="J42" i="1"/>
  <c r="J35" i="1"/>
  <c r="G18" i="1"/>
  <c r="G58" i="1"/>
  <c r="V18" i="1"/>
  <c r="V58" i="1"/>
  <c r="Q43" i="1"/>
  <c r="Q50" i="1"/>
  <c r="Q59" i="1"/>
  <c r="W42" i="1"/>
  <c r="W35" i="1"/>
  <c r="X27" i="1"/>
  <c r="X67" i="1"/>
  <c r="G27" i="1"/>
  <c r="G67" i="1"/>
  <c r="S43" i="1"/>
  <c r="S59" i="1"/>
  <c r="S50" i="1"/>
  <c r="X18" i="1"/>
  <c r="X58" i="1"/>
  <c r="W18" i="1"/>
  <c r="W58" i="1"/>
  <c r="N43" i="1"/>
  <c r="N50" i="1"/>
  <c r="N59" i="1"/>
  <c r="I43" i="1"/>
  <c r="I50" i="1"/>
  <c r="I59" i="1"/>
  <c r="V42" i="1"/>
  <c r="V35" i="1"/>
  <c r="R42" i="1"/>
  <c r="R35" i="1"/>
  <c r="T27" i="1"/>
  <c r="T67" i="1"/>
  <c r="V27" i="1"/>
  <c r="V67" i="1"/>
  <c r="N18" i="1"/>
  <c r="N58" i="1"/>
  <c r="N27" i="1"/>
  <c r="N67" i="1"/>
  <c r="Y27" i="1"/>
  <c r="Y67" i="1"/>
  <c r="T18" i="1"/>
  <c r="T58" i="1"/>
  <c r="H27" i="1"/>
  <c r="H67" i="1"/>
  <c r="Y36" i="1"/>
  <c r="Y68" i="1"/>
  <c r="X65" i="1"/>
  <c r="X43" i="1"/>
  <c r="X50" i="1"/>
  <c r="X59" i="1"/>
  <c r="R43" i="1"/>
  <c r="R59" i="1"/>
  <c r="R50" i="1"/>
  <c r="T42" i="1"/>
  <c r="T35" i="1"/>
  <c r="H42" i="1"/>
  <c r="H35" i="1"/>
  <c r="Y18" i="1"/>
  <c r="Y58" i="1"/>
  <c r="I18" i="1"/>
  <c r="I58" i="1"/>
  <c r="O18" i="1"/>
  <c r="O58" i="1"/>
  <c r="S27" i="1"/>
  <c r="S67" i="1"/>
  <c r="M43" i="1"/>
  <c r="M59" i="1"/>
  <c r="M50" i="1"/>
  <c r="H43" i="1"/>
  <c r="H50" i="1"/>
  <c r="H59" i="1"/>
  <c r="Y42" i="1"/>
  <c r="Y35" i="1"/>
  <c r="X33" i="1" s="1"/>
  <c r="Q42" i="1"/>
  <c r="Q35" i="1"/>
  <c r="M27" i="1"/>
  <c r="M67" i="1"/>
  <c r="W27" i="1"/>
  <c r="W67" i="1"/>
  <c r="R27" i="1"/>
  <c r="R67" i="1"/>
  <c r="T59" i="1"/>
  <c r="T43" i="1"/>
  <c r="T50" i="1"/>
  <c r="M42" i="1"/>
  <c r="M35" i="1"/>
  <c r="J43" i="1"/>
  <c r="J59" i="1"/>
  <c r="J50" i="1"/>
  <c r="S42" i="1"/>
  <c r="S35" i="1"/>
  <c r="G15" i="1"/>
  <c r="Q15" i="1"/>
  <c r="H15" i="1"/>
  <c r="R15" i="1"/>
  <c r="I15" i="1"/>
  <c r="S15" i="1"/>
  <c r="O15" i="1"/>
  <c r="T15" i="1"/>
  <c r="V15" i="1"/>
  <c r="W15" i="1"/>
  <c r="J15" i="1"/>
  <c r="X15" i="1"/>
  <c r="L15" i="1"/>
  <c r="Y15" i="1"/>
  <c r="M15" i="1"/>
  <c r="N15" i="1"/>
  <c r="Q18" i="1"/>
  <c r="Q58" i="1"/>
  <c r="L18" i="1"/>
  <c r="L58" i="1"/>
  <c r="O43" i="1"/>
  <c r="O50" i="1"/>
  <c r="O59" i="1"/>
  <c r="I42" i="1"/>
  <c r="I35" i="1"/>
  <c r="AD50" i="1"/>
  <c r="AD52" i="1" s="1"/>
  <c r="AD43" i="1"/>
  <c r="AD59" i="1"/>
  <c r="AD60" i="1" s="1"/>
  <c r="O27" i="1"/>
  <c r="O67" i="1"/>
  <c r="Q27" i="1"/>
  <c r="Q67" i="1"/>
  <c r="S18" i="1"/>
  <c r="S58" i="1"/>
  <c r="V43" i="1"/>
  <c r="V50" i="1"/>
  <c r="V59" i="1"/>
  <c r="W43" i="1"/>
  <c r="W50" i="1"/>
  <c r="W59" i="1"/>
  <c r="L42" i="1"/>
  <c r="L35" i="1"/>
  <c r="O42" i="1"/>
  <c r="O35" i="1"/>
  <c r="G42" i="1"/>
  <c r="G35" i="1"/>
  <c r="I27" i="1"/>
  <c r="I67" i="1"/>
  <c r="AD42" i="1"/>
  <c r="AD35" i="1"/>
  <c r="AD36" i="1" s="1"/>
  <c r="H18" i="1"/>
  <c r="H58" i="1"/>
  <c r="J18" i="1"/>
  <c r="J58" i="1"/>
  <c r="G59" i="1"/>
  <c r="G50" i="1"/>
  <c r="G43" i="1"/>
  <c r="L43" i="1"/>
  <c r="L59" i="1"/>
  <c r="L50" i="1"/>
  <c r="X42" i="1"/>
  <c r="X35" i="1"/>
  <c r="N42" i="1"/>
  <c r="N35" i="1"/>
  <c r="R18" i="1"/>
  <c r="R58" i="1"/>
  <c r="AD28" i="1"/>
  <c r="X19" i="1"/>
  <c r="X26" i="1"/>
  <c r="R19" i="1"/>
  <c r="R26" i="1"/>
  <c r="J19" i="1"/>
  <c r="J26" i="1"/>
  <c r="Y19" i="1"/>
  <c r="Y20" i="1" s="1"/>
  <c r="Y26" i="1"/>
  <c r="S19" i="1"/>
  <c r="S26" i="1"/>
  <c r="V19" i="1"/>
  <c r="V26" i="1"/>
  <c r="T19" i="1"/>
  <c r="T26" i="1"/>
  <c r="Q19" i="1"/>
  <c r="Q26" i="1"/>
  <c r="O19" i="1"/>
  <c r="O26" i="1"/>
  <c r="G19" i="1"/>
  <c r="G26" i="1"/>
  <c r="N19" i="1"/>
  <c r="N26" i="1"/>
  <c r="L19" i="1"/>
  <c r="L26" i="1"/>
  <c r="M19" i="1"/>
  <c r="M26" i="1"/>
  <c r="H19" i="1"/>
  <c r="H26" i="1"/>
  <c r="I19" i="1"/>
  <c r="I26" i="1"/>
  <c r="C15" i="1"/>
  <c r="X9" i="1"/>
  <c r="N9" i="1"/>
  <c r="Q9" i="1"/>
  <c r="Y9" i="1"/>
  <c r="O9" i="1"/>
  <c r="R9" i="1"/>
  <c r="H9" i="1"/>
  <c r="S9" i="1"/>
  <c r="I9" i="1"/>
  <c r="T9" i="1"/>
  <c r="J9" i="1"/>
  <c r="W9" i="1"/>
  <c r="L9" i="1"/>
  <c r="V9" i="1"/>
  <c r="M9" i="1"/>
  <c r="G9" i="1"/>
  <c r="X68" i="1" l="1"/>
  <c r="W65" i="1"/>
  <c r="AD44" i="1"/>
  <c r="Y60" i="1"/>
  <c r="X57" i="1"/>
  <c r="Y44" i="1"/>
  <c r="X41" i="1"/>
  <c r="Y52" i="1"/>
  <c r="X49" i="1"/>
  <c r="X36" i="1"/>
  <c r="W33" i="1"/>
  <c r="X17" i="1"/>
  <c r="W17" i="1" s="1"/>
  <c r="V17" i="1" s="1"/>
  <c r="Y28" i="1"/>
  <c r="X25" i="1"/>
  <c r="T17" i="1" l="1"/>
  <c r="N22" i="1" s="1"/>
  <c r="V20" i="1"/>
  <c r="X60" i="1"/>
  <c r="W57" i="1"/>
  <c r="W68" i="1"/>
  <c r="V65" i="1"/>
  <c r="S17" i="1"/>
  <c r="R17" i="1" s="1"/>
  <c r="Q17" i="1" s="1"/>
  <c r="O17" i="1" s="1"/>
  <c r="N17" i="1" s="1"/>
  <c r="M17" i="1" s="1"/>
  <c r="L17" i="1" s="1"/>
  <c r="J17" i="1" s="1"/>
  <c r="I17" i="1" s="1"/>
  <c r="H17" i="1" s="1"/>
  <c r="G17" i="1" s="1"/>
  <c r="F17" i="1" s="1"/>
  <c r="W36" i="1"/>
  <c r="V33" i="1"/>
  <c r="X52" i="1"/>
  <c r="W49" i="1"/>
  <c r="X44" i="1"/>
  <c r="W41" i="1"/>
  <c r="W25" i="1"/>
  <c r="X28" i="1"/>
  <c r="W22" i="1" l="1"/>
  <c r="H22" i="1"/>
  <c r="W44" i="1"/>
  <c r="V41" i="1"/>
  <c r="V68" i="1"/>
  <c r="T65" i="1"/>
  <c r="N70" i="1" s="1"/>
  <c r="G20" i="1"/>
  <c r="V36" i="1"/>
  <c r="T33" i="1"/>
  <c r="N38" i="1" s="1"/>
  <c r="W52" i="1"/>
  <c r="V49" i="1"/>
  <c r="W60" i="1"/>
  <c r="V57" i="1"/>
  <c r="W28" i="1"/>
  <c r="V25" i="1"/>
  <c r="R20" i="1"/>
  <c r="T20" i="1"/>
  <c r="J20" i="1"/>
  <c r="M20" i="1"/>
  <c r="Q20" i="1"/>
  <c r="N20" i="1"/>
  <c r="O20" i="1"/>
  <c r="L20" i="1"/>
  <c r="I20" i="1"/>
  <c r="H20" i="1"/>
  <c r="S20" i="1"/>
  <c r="W20" i="1"/>
  <c r="X20" i="1"/>
  <c r="K22" i="1" l="1"/>
  <c r="T22" i="1"/>
  <c r="S21" i="1"/>
  <c r="I21" i="1"/>
  <c r="G21" i="1"/>
  <c r="W21" i="1"/>
  <c r="L21" i="1"/>
  <c r="J21" i="1"/>
  <c r="R21" i="1"/>
  <c r="H21" i="1"/>
  <c r="O21" i="1"/>
  <c r="N21" i="1"/>
  <c r="M21" i="1"/>
  <c r="V21" i="1"/>
  <c r="Q21" i="1"/>
  <c r="T21" i="1"/>
  <c r="T49" i="1"/>
  <c r="V52" i="1"/>
  <c r="V44" i="1"/>
  <c r="T41" i="1"/>
  <c r="N46" i="1" s="1"/>
  <c r="S33" i="1"/>
  <c r="T36" i="1"/>
  <c r="T68" i="1"/>
  <c r="S65" i="1"/>
  <c r="T57" i="1"/>
  <c r="N62" i="1" s="1"/>
  <c r="V60" i="1"/>
  <c r="T25" i="1"/>
  <c r="N30" i="1" s="1"/>
  <c r="V28" i="1"/>
  <c r="T52" i="1" l="1"/>
  <c r="S49" i="1"/>
  <c r="T60" i="1"/>
  <c r="S57" i="1"/>
  <c r="R33" i="1"/>
  <c r="S36" i="1"/>
  <c r="S68" i="1"/>
  <c r="R65" i="1"/>
  <c r="T44" i="1"/>
  <c r="S41" i="1"/>
  <c r="S25" i="1"/>
  <c r="T28" i="1"/>
  <c r="S60" i="1" l="1"/>
  <c r="R57" i="1"/>
  <c r="S52" i="1"/>
  <c r="R49" i="1"/>
  <c r="R68" i="1"/>
  <c r="Q65" i="1"/>
  <c r="S44" i="1"/>
  <c r="R41" i="1"/>
  <c r="Q33" i="1"/>
  <c r="R36" i="1"/>
  <c r="R25" i="1"/>
  <c r="S28" i="1"/>
  <c r="Q36" i="1" l="1"/>
  <c r="K38" i="1" s="1"/>
  <c r="O33" i="1"/>
  <c r="R60" i="1"/>
  <c r="Q57" i="1"/>
  <c r="R44" i="1"/>
  <c r="Q41" i="1"/>
  <c r="R52" i="1"/>
  <c r="Q49" i="1"/>
  <c r="Q68" i="1"/>
  <c r="K70" i="1" s="1"/>
  <c r="O65" i="1"/>
  <c r="Q25" i="1"/>
  <c r="R28" i="1"/>
  <c r="O36" i="1" l="1"/>
  <c r="N33" i="1"/>
  <c r="Q44" i="1"/>
  <c r="K46" i="1" s="1"/>
  <c r="O41" i="1"/>
  <c r="O68" i="1"/>
  <c r="N65" i="1"/>
  <c r="O49" i="1"/>
  <c r="Q52" i="1"/>
  <c r="K54" i="1" s="1"/>
  <c r="Q60" i="1"/>
  <c r="K62" i="1" s="1"/>
  <c r="O57" i="1"/>
  <c r="O25" i="1"/>
  <c r="O28" i="1" s="1"/>
  <c r="Q28" i="1"/>
  <c r="K30" i="1" s="1"/>
  <c r="O44" i="1" l="1"/>
  <c r="N41" i="1"/>
  <c r="N36" i="1"/>
  <c r="M33" i="1"/>
  <c r="O52" i="1"/>
  <c r="N49" i="1"/>
  <c r="O60" i="1"/>
  <c r="N57" i="1"/>
  <c r="N68" i="1"/>
  <c r="M65" i="1"/>
  <c r="N25" i="1"/>
  <c r="N28" i="1" s="1"/>
  <c r="M25" i="1"/>
  <c r="N44" i="1" l="1"/>
  <c r="M41" i="1"/>
  <c r="N52" i="1"/>
  <c r="M49" i="1"/>
  <c r="M36" i="1"/>
  <c r="L33" i="1"/>
  <c r="M68" i="1"/>
  <c r="L65" i="1"/>
  <c r="N60" i="1"/>
  <c r="M57" i="1"/>
  <c r="L25" i="1"/>
  <c r="M28" i="1"/>
  <c r="M60" i="1" l="1"/>
  <c r="L57" i="1"/>
  <c r="M44" i="1"/>
  <c r="L41" i="1"/>
  <c r="J33" i="1"/>
  <c r="L36" i="1"/>
  <c r="M52" i="1"/>
  <c r="L49" i="1"/>
  <c r="L68" i="1"/>
  <c r="J65" i="1"/>
  <c r="L28" i="1"/>
  <c r="J25" i="1"/>
  <c r="J68" i="1" l="1"/>
  <c r="I65" i="1"/>
  <c r="J49" i="1"/>
  <c r="L52" i="1"/>
  <c r="L60" i="1"/>
  <c r="J57" i="1"/>
  <c r="J36" i="1"/>
  <c r="I33" i="1"/>
  <c r="L44" i="1"/>
  <c r="J41" i="1"/>
  <c r="J28" i="1"/>
  <c r="I25" i="1"/>
  <c r="I49" i="1" l="1"/>
  <c r="J52" i="1"/>
  <c r="I68" i="1"/>
  <c r="H65" i="1"/>
  <c r="I36" i="1"/>
  <c r="H33" i="1"/>
  <c r="J44" i="1"/>
  <c r="I41" i="1"/>
  <c r="J60" i="1"/>
  <c r="I57" i="1"/>
  <c r="H25" i="1"/>
  <c r="I28" i="1"/>
  <c r="I44" i="1" l="1"/>
  <c r="H41" i="1"/>
  <c r="H49" i="1"/>
  <c r="I52" i="1"/>
  <c r="H36" i="1"/>
  <c r="G33" i="1"/>
  <c r="I60" i="1"/>
  <c r="H57" i="1"/>
  <c r="H68" i="1"/>
  <c r="G65" i="1"/>
  <c r="G25" i="1"/>
  <c r="H28" i="1"/>
  <c r="H44" i="1" l="1"/>
  <c r="G41" i="1"/>
  <c r="H60" i="1"/>
  <c r="G57" i="1"/>
  <c r="G36" i="1"/>
  <c r="F33" i="1"/>
  <c r="G68" i="1"/>
  <c r="F65" i="1"/>
  <c r="H52" i="1"/>
  <c r="G49" i="1"/>
  <c r="F25" i="1"/>
  <c r="G28" i="1"/>
  <c r="T70" i="1" l="1"/>
  <c r="O69" i="1"/>
  <c r="N69" i="1"/>
  <c r="W69" i="1"/>
  <c r="M69" i="1"/>
  <c r="V69" i="1"/>
  <c r="L69" i="1"/>
  <c r="T69" i="1"/>
  <c r="J69" i="1"/>
  <c r="S69" i="1"/>
  <c r="I69" i="1"/>
  <c r="R69" i="1"/>
  <c r="H69" i="1"/>
  <c r="Q69" i="1"/>
  <c r="G69" i="1"/>
  <c r="Y37" i="1"/>
  <c r="O37" i="1"/>
  <c r="X37" i="1"/>
  <c r="N37" i="1"/>
  <c r="W37" i="1"/>
  <c r="M37" i="1"/>
  <c r="V37" i="1"/>
  <c r="L37" i="1"/>
  <c r="T37" i="1"/>
  <c r="J37" i="1"/>
  <c r="AA36" i="1"/>
  <c r="Q38" i="1" s="1"/>
  <c r="S37" i="1"/>
  <c r="I37" i="1"/>
  <c r="R37" i="1"/>
  <c r="H37" i="1"/>
  <c r="Q37" i="1"/>
  <c r="G37" i="1"/>
  <c r="T30" i="1"/>
  <c r="Y29" i="1"/>
  <c r="J29" i="1"/>
  <c r="T29" i="1"/>
  <c r="X29" i="1"/>
  <c r="L29" i="1"/>
  <c r="V29" i="1"/>
  <c r="M29" i="1"/>
  <c r="G29" i="1"/>
  <c r="N29" i="1"/>
  <c r="O29" i="1"/>
  <c r="W29" i="1"/>
  <c r="Q29" i="1"/>
  <c r="H29" i="1"/>
  <c r="I29" i="1"/>
  <c r="R29" i="1"/>
  <c r="S29" i="1"/>
  <c r="G60" i="1"/>
  <c r="F57" i="1"/>
  <c r="G52" i="1"/>
  <c r="F49" i="1"/>
  <c r="G44" i="1"/>
  <c r="F41" i="1"/>
  <c r="W70" i="1"/>
  <c r="H70" i="1"/>
  <c r="W30" i="1"/>
  <c r="AG27" i="1" s="1"/>
  <c r="H30" i="1"/>
  <c r="H38" i="1"/>
  <c r="W38" i="1"/>
  <c r="T38" i="1"/>
  <c r="AA28" i="1" l="1"/>
  <c r="Q30" i="1" s="1"/>
  <c r="T54" i="1"/>
  <c r="Y53" i="1"/>
  <c r="O53" i="1"/>
  <c r="X53" i="1"/>
  <c r="N53" i="1"/>
  <c r="W53" i="1"/>
  <c r="M53" i="1"/>
  <c r="V53" i="1"/>
  <c r="L53" i="1"/>
  <c r="AA52" i="1"/>
  <c r="Q54" i="1" s="1"/>
  <c r="T53" i="1"/>
  <c r="J53" i="1"/>
  <c r="S53" i="1"/>
  <c r="I53" i="1"/>
  <c r="R53" i="1"/>
  <c r="H53" i="1"/>
  <c r="Q53" i="1"/>
  <c r="G53" i="1"/>
  <c r="T62" i="1"/>
  <c r="Y61" i="1"/>
  <c r="O61" i="1"/>
  <c r="X61" i="1"/>
  <c r="N61" i="1"/>
  <c r="W61" i="1"/>
  <c r="M61" i="1"/>
  <c r="V61" i="1"/>
  <c r="L61" i="1"/>
  <c r="T61" i="1"/>
  <c r="J61" i="1"/>
  <c r="S61" i="1"/>
  <c r="I61" i="1"/>
  <c r="R61" i="1"/>
  <c r="H61" i="1"/>
  <c r="Q61" i="1"/>
  <c r="G61" i="1"/>
  <c r="Y21" i="1"/>
  <c r="X21" i="1"/>
  <c r="AA20" i="1" s="1"/>
  <c r="X69" i="1"/>
  <c r="AA68" i="1" s="1"/>
  <c r="T46" i="1"/>
  <c r="Y45" i="1"/>
  <c r="O45" i="1"/>
  <c r="X45" i="1"/>
  <c r="N45" i="1"/>
  <c r="W45" i="1"/>
  <c r="M45" i="1"/>
  <c r="V45" i="1"/>
  <c r="L45" i="1"/>
  <c r="T45" i="1"/>
  <c r="J45" i="1"/>
  <c r="S45" i="1"/>
  <c r="I45" i="1"/>
  <c r="R45" i="1"/>
  <c r="H45" i="1"/>
  <c r="Q45" i="1"/>
  <c r="G45" i="1"/>
  <c r="Y69" i="1"/>
  <c r="AG35" i="1"/>
  <c r="H54" i="1"/>
  <c r="W54" i="1"/>
  <c r="AG51" i="1" s="1"/>
  <c r="W62" i="1"/>
  <c r="H62" i="1"/>
  <c r="W46" i="1"/>
  <c r="H46" i="1"/>
  <c r="AA44" i="1" l="1"/>
  <c r="AG43" i="1" s="1"/>
  <c r="Q70" i="1"/>
  <c r="AG67" i="1"/>
  <c r="AG19" i="1"/>
  <c r="Q22" i="1"/>
  <c r="AA60" i="1"/>
  <c r="Q62" i="1" s="1"/>
  <c r="Q46" i="1"/>
  <c r="AG59" i="1" l="1"/>
</calcChain>
</file>

<file path=xl/sharedStrings.xml><?xml version="1.0" encoding="utf-8"?>
<sst xmlns="http://schemas.openxmlformats.org/spreadsheetml/2006/main" count="180" uniqueCount="62">
  <si>
    <t>Вариант</t>
  </si>
  <si>
    <t>X1</t>
  </si>
  <si>
    <t>X2</t>
  </si>
  <si>
    <t>A + C =</t>
  </si>
  <si>
    <t>C =</t>
  </si>
  <si>
    <t>A =</t>
  </si>
  <si>
    <t>A + C + C =</t>
  </si>
  <si>
    <t>C - A =</t>
  </si>
  <si>
    <t xml:space="preserve">65536 - X4 = 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</si>
  <si>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</si>
  <si>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</si>
  <si>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</si>
  <si>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</si>
  <si>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</si>
  <si>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</si>
  <si>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</si>
  <si>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</si>
  <si>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</si>
  <si>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</si>
  <si>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</si>
  <si>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</si>
  <si>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</si>
  <si>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</si>
  <si>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</si>
  <si>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</si>
  <si>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</si>
  <si>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</si>
  <si>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</si>
  <si>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</si>
  <si>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</si>
  <si>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</si>
  <si>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</si>
  <si>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</si>
  <si>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.</t>
  </si>
  <si>
    <t>Перенос</t>
  </si>
  <si>
    <t>B1</t>
  </si>
  <si>
    <t>B2</t>
  </si>
  <si>
    <t>+</t>
  </si>
  <si>
    <t xml:space="preserve">    =</t>
  </si>
  <si>
    <t>CF=</t>
  </si>
  <si>
    <t>PF=</t>
  </si>
  <si>
    <t>AF=</t>
  </si>
  <si>
    <t>ZF=</t>
  </si>
  <si>
    <t>SF=</t>
  </si>
  <si>
    <t>OF=</t>
  </si>
  <si>
    <t>Перевод из доп кода</t>
  </si>
  <si>
    <t>B3</t>
  </si>
  <si>
    <t>X3</t>
  </si>
  <si>
    <t>B7</t>
  </si>
  <si>
    <t>X7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</si>
  <si>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</si>
  <si>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-1]</t>
    </r>
  </si>
  <si>
    <t>B8</t>
  </si>
  <si>
    <t>X8</t>
  </si>
  <si>
    <t>B9</t>
  </si>
  <si>
    <t>X9</t>
  </si>
  <si>
    <t>B11</t>
  </si>
  <si>
    <t>X11</t>
  </si>
  <si>
    <t>Результат правильный. Перенос из старшего разряда не учитывается</t>
  </si>
  <si>
    <t>Результат правильный.</t>
  </si>
  <si>
    <t>Полуение положительного числа ри сложении отрицательных (переполнение).</t>
  </si>
  <si>
    <t>Получение отрицательного числа ри сложении положительных (переполнение).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</si>
</sst>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FFFF"/>
      <name val="Courier New"/>
      <family val="3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54B-D1A9-44C6-91A7-5CA225C8F31B}">
  <dimension ref="A1:AG70"/>
  <sheetViews>
    <sheetView tabSelected="1" showWhiteSpace="0" topLeftCell="A36" zoomScaleNormal="100" workbookViewId="0">
      <selection activeCell="N55" sqref="N55"/>
    </sheetView>
  </sheetViews>
  <sheetFormatPr defaultColWidth="3.33203125" defaultRowHeight="14.4" x14ac:dyDescent="0.3"/>
  <cols>
    <col min="1" max="1" width="8.109375" bestFit="1" customWidth="1"/>
    <col min="2" max="2" width="11.44140625" bestFit="1" customWidth="1"/>
    <col min="3" max="3" width="6.6640625" bestFit="1" customWidth="1"/>
    <col min="5" max="5" width="8.33203125" bestFit="1" customWidth="1"/>
    <col min="6" max="6" width="5.21875" bestFit="1" customWidth="1"/>
    <col min="7" max="19" width="3.33203125" customWidth="1"/>
    <col min="20" max="20" width="3.21875" customWidth="1"/>
    <col min="21" max="24" width="3.33203125" customWidth="1"/>
    <col min="25" max="25" width="3.88671875" customWidth="1"/>
    <col min="26" max="26" width="3.77734375" bestFit="1" customWidth="1"/>
    <col min="27" max="27" width="8.77734375" bestFit="1" customWidth="1"/>
    <col min="28" max="28" width="10.21875" style="2" customWidth="1"/>
    <col min="30" max="30" width="6.6640625" bestFit="1" customWidth="1"/>
    <col min="33" max="33" width="10" bestFit="1" customWidth="1"/>
    <col min="41" max="41" width="6" bestFit="1" customWidth="1"/>
    <col min="46" max="46" width="6" bestFit="1" customWidth="1"/>
  </cols>
  <sheetData>
    <row r="1" spans="1:33" ht="23.4" x14ac:dyDescent="0.45">
      <c r="A1" s="8" t="s">
        <v>0</v>
      </c>
      <c r="B1" s="9" t="s">
        <v>5</v>
      </c>
      <c r="C1" s="10">
        <v>2173</v>
      </c>
      <c r="O1" s="7"/>
    </row>
    <row r="2" spans="1:33" x14ac:dyDescent="0.3">
      <c r="A2" s="11">
        <f>MOD(39,40)</f>
        <v>39</v>
      </c>
      <c r="B2" s="12" t="s">
        <v>4</v>
      </c>
      <c r="C2" s="13">
        <v>21892</v>
      </c>
      <c r="AG2" s="14" t="s">
        <v>59</v>
      </c>
    </row>
    <row r="3" spans="1:33" x14ac:dyDescent="0.3">
      <c r="AG3" s="14" t="s">
        <v>61</v>
      </c>
    </row>
    <row r="4" spans="1:33" ht="16.2" x14ac:dyDescent="0.3">
      <c r="A4" s="2" t="s">
        <v>9</v>
      </c>
      <c r="B4" s="2" t="s">
        <v>5</v>
      </c>
      <c r="C4">
        <f>C1</f>
        <v>2173</v>
      </c>
      <c r="E4" s="1" t="s">
        <v>21</v>
      </c>
      <c r="F4" s="1"/>
      <c r="G4" s="1">
        <f>MOD(INT(HEX2BIN(MID(DEC2HEX($C4,4),LEN(DEC2HEX($C4,4))-3,1),4)/1000),10)</f>
        <v>0</v>
      </c>
      <c r="H4" s="1">
        <f>MOD(INT(HEX2BIN(MID(DEC2HEX($C4,4),LEN(DEC2HEX($C4,4))-3,1),4)/100),10)</f>
        <v>0</v>
      </c>
      <c r="I4" s="1">
        <f>MOD(INT(HEX2BIN(MID(DEC2HEX($C4,4),LEN(DEC2HEX($C4,4))-3,1),4)/10),10)</f>
        <v>0</v>
      </c>
      <c r="J4" s="1">
        <f>MOD(HEX2BIN(MID(DEC2HEX($C4,4),LEN(DEC2HEX($C4,4))-3,1),4),10)</f>
        <v>0</v>
      </c>
      <c r="K4" s="1" t="s">
        <v>33</v>
      </c>
      <c r="L4" s="1">
        <f>MOD(INT(HEX2BIN(MID(DEC2HEX($C4,4),LEN(DEC2HEX($C4,4))-2,1),4)/1000),10)</f>
        <v>1</v>
      </c>
      <c r="M4" s="1">
        <f>MOD(INT(HEX2BIN(MID(DEC2HEX($C4,4),LEN(DEC2HEX($C4,4))-2,1),4)/100),10)</f>
        <v>0</v>
      </c>
      <c r="N4" s="1">
        <f>MOD(INT(HEX2BIN(MID(DEC2HEX($C4,4),LEN(DEC2HEX($C4,4))-2,1),4)/10),10)</f>
        <v>0</v>
      </c>
      <c r="O4" s="1">
        <f>MOD(HEX2BIN(MID(DEC2HEX($C4,4),LEN(DEC2HEX($C4,4))-2,1),4),10)</f>
        <v>0</v>
      </c>
      <c r="P4" s="1" t="s">
        <v>33</v>
      </c>
      <c r="Q4" s="1">
        <f>MOD(INT(HEX2BIN(MID(DEC2HEX($C4,4),LEN(DEC2HEX($C4,4))-1,1),4)/1000),10)</f>
        <v>0</v>
      </c>
      <c r="R4" s="1">
        <f>MOD(INT(HEX2BIN(MID(DEC2HEX($C4,4),LEN(DEC2HEX($C4,4))-1,1),4)/100),10)</f>
        <v>1</v>
      </c>
      <c r="S4" s="1">
        <f>MOD(INT(HEX2BIN(MID(DEC2HEX($C4,4),LEN(DEC2HEX($C4,4))-1,1),4)/10),10)</f>
        <v>1</v>
      </c>
      <c r="T4" s="1">
        <f>MOD(HEX2BIN(MID(DEC2HEX($C4,4),LEN(DEC2HEX($C4,4))-1,1),4),10)</f>
        <v>1</v>
      </c>
      <c r="U4" s="1" t="s">
        <v>33</v>
      </c>
      <c r="V4" s="1">
        <f>MOD(INT(HEX2BIN(MID(DEC2HEX($C4,4),LEN(DEC2HEX($C4,4)),1),4)/1000),10)</f>
        <v>1</v>
      </c>
      <c r="W4" s="1">
        <f>MOD(INT(HEX2BIN(MID(DEC2HEX($C4,4),LEN(DEC2HEX($C4,4)),1),4)/100),10)</f>
        <v>1</v>
      </c>
      <c r="X4" s="1">
        <f>MOD(INT(HEX2BIN(MID(DEC2HEX($C4,4),LEN(DEC2HEX($C4,4)),1),4)/10),10)</f>
        <v>0</v>
      </c>
      <c r="Y4" s="1">
        <f>MOD(HEX2BIN(MID(DEC2HEX($C4,4),LEN(DEC2HEX($C4,4)),1),4),10)</f>
        <v>1</v>
      </c>
      <c r="AA4" t="s">
        <v>50</v>
      </c>
      <c r="AB4" s="2" t="s">
        <v>51</v>
      </c>
      <c r="AG4" s="14" t="s">
        <v>58</v>
      </c>
    </row>
    <row r="5" spans="1:33" x14ac:dyDescent="0.3">
      <c r="A5" s="2" t="s">
        <v>10</v>
      </c>
      <c r="B5" s="2" t="s">
        <v>4</v>
      </c>
      <c r="C5">
        <f>C2</f>
        <v>21892</v>
      </c>
      <c r="E5" s="1" t="s">
        <v>22</v>
      </c>
      <c r="F5" s="1"/>
      <c r="G5" s="1">
        <f t="shared" ref="G5:G9" si="0">MOD(INT(HEX2BIN(MID(DEC2HEX($C5,4),LEN(DEC2HEX($C5,4))-3,1),4)/1000),10)</f>
        <v>0</v>
      </c>
      <c r="H5" s="1">
        <f t="shared" ref="H5:H9" si="1">MOD(INT(HEX2BIN(MID(DEC2HEX($C5,4),LEN(DEC2HEX($C5,4))-3,1),4)/100),10)</f>
        <v>1</v>
      </c>
      <c r="I5" s="1">
        <f t="shared" ref="I5:I9" si="2">MOD(INT(HEX2BIN(MID(DEC2HEX($C5,4),LEN(DEC2HEX($C5,4))-3,1),4)/10),10)</f>
        <v>0</v>
      </c>
      <c r="J5" s="1">
        <f t="shared" ref="J5:J9" si="3">MOD(HEX2BIN(MID(DEC2HEX($C5,4),LEN(DEC2HEX($C5,4))-3,1),4),10)</f>
        <v>1</v>
      </c>
      <c r="K5" s="1" t="s">
        <v>33</v>
      </c>
      <c r="L5" s="1">
        <f t="shared" ref="L5:L9" si="4">MOD(INT(HEX2BIN(MID(DEC2HEX($C5,4),LEN(DEC2HEX($C5,4))-2,1),4)/1000),10)</f>
        <v>0</v>
      </c>
      <c r="M5" s="1">
        <f t="shared" ref="M5:M9" si="5">MOD(INT(HEX2BIN(MID(DEC2HEX($C5,4),LEN(DEC2HEX($C5,4))-2,1),4)/100),10)</f>
        <v>1</v>
      </c>
      <c r="N5" s="1">
        <f t="shared" ref="N5:N9" si="6">MOD(INT(HEX2BIN(MID(DEC2HEX($C5,4),LEN(DEC2HEX($C5,4))-2,1),4)/10),10)</f>
        <v>0</v>
      </c>
      <c r="O5" s="1">
        <f t="shared" ref="O5:O9" si="7">MOD(HEX2BIN(MID(DEC2HEX($C5,4),LEN(DEC2HEX($C5,4))-2,1),4),10)</f>
        <v>1</v>
      </c>
      <c r="P5" s="1" t="s">
        <v>33</v>
      </c>
      <c r="Q5" s="1">
        <f t="shared" ref="Q5:Q9" si="8">MOD(INT(HEX2BIN(MID(DEC2HEX($C5,4),LEN(DEC2HEX($C5,4))-1,1),4)/1000),10)</f>
        <v>1</v>
      </c>
      <c r="R5" s="1">
        <f t="shared" ref="R5:R9" si="9">MOD(INT(HEX2BIN(MID(DEC2HEX($C5,4),LEN(DEC2HEX($C5,4))-1,1),4)/100),10)</f>
        <v>0</v>
      </c>
      <c r="S5" s="1">
        <f t="shared" ref="S5:S9" si="10">MOD(INT(HEX2BIN(MID(DEC2HEX($C5,4),LEN(DEC2HEX($C5,4))-1,1),4)/10),10)</f>
        <v>0</v>
      </c>
      <c r="T5" s="1">
        <f t="shared" ref="T5:T9" si="11">MOD(HEX2BIN(MID(DEC2HEX($C5,4),LEN(DEC2HEX($C5,4))-1,1),4),10)</f>
        <v>0</v>
      </c>
      <c r="U5" s="1" t="s">
        <v>33</v>
      </c>
      <c r="V5" s="1">
        <f t="shared" ref="V5:V9" si="12">MOD(INT(HEX2BIN(MID(DEC2HEX($C5,4),LEN(DEC2HEX($C5,4)),1),4)/1000),10)</f>
        <v>0</v>
      </c>
      <c r="W5" s="1">
        <f t="shared" ref="W5:W8" si="13">MOD(INT(HEX2BIN(MID(DEC2HEX($C5,4),LEN(DEC2HEX($C5,4)),1),4)/100),10)</f>
        <v>1</v>
      </c>
      <c r="X5" s="1">
        <f t="shared" ref="X5:X9" si="14">MOD(INT(HEX2BIN(MID(DEC2HEX($C5,4),LEN(DEC2HEX($C5,4)),1),4)/10),10)</f>
        <v>0</v>
      </c>
      <c r="Y5" s="1">
        <f t="shared" ref="Y5:Y9" si="15">MOD(HEX2BIN(MID(DEC2HEX($C5,4),LEN(DEC2HEX($C5,4)),1),4),10)</f>
        <v>0</v>
      </c>
      <c r="AG5" s="14" t="s">
        <v>60</v>
      </c>
    </row>
    <row r="6" spans="1:33" x14ac:dyDescent="0.3">
      <c r="A6" s="2" t="s">
        <v>11</v>
      </c>
      <c r="B6" s="2" t="s">
        <v>3</v>
      </c>
      <c r="C6">
        <f>C1+C2</f>
        <v>24065</v>
      </c>
      <c r="E6" s="1" t="s">
        <v>23</v>
      </c>
      <c r="G6" s="1">
        <f t="shared" si="0"/>
        <v>0</v>
      </c>
      <c r="H6" s="1">
        <f t="shared" si="1"/>
        <v>1</v>
      </c>
      <c r="I6" s="1">
        <f t="shared" si="2"/>
        <v>0</v>
      </c>
      <c r="J6" s="1">
        <f t="shared" si="3"/>
        <v>1</v>
      </c>
      <c r="K6" s="1" t="s">
        <v>33</v>
      </c>
      <c r="L6" s="1">
        <f t="shared" si="4"/>
        <v>1</v>
      </c>
      <c r="M6" s="1">
        <f t="shared" si="5"/>
        <v>1</v>
      </c>
      <c r="N6" s="1">
        <f t="shared" si="6"/>
        <v>1</v>
      </c>
      <c r="O6" s="1">
        <f t="shared" si="7"/>
        <v>0</v>
      </c>
      <c r="P6" s="1" t="s">
        <v>33</v>
      </c>
      <c r="Q6" s="1">
        <f t="shared" si="8"/>
        <v>0</v>
      </c>
      <c r="R6" s="1">
        <f t="shared" si="9"/>
        <v>0</v>
      </c>
      <c r="S6" s="1">
        <f t="shared" si="10"/>
        <v>0</v>
      </c>
      <c r="T6" s="1">
        <f t="shared" si="11"/>
        <v>0</v>
      </c>
      <c r="U6" s="1" t="s">
        <v>33</v>
      </c>
      <c r="V6" s="1">
        <f t="shared" si="12"/>
        <v>0</v>
      </c>
      <c r="W6" s="1">
        <f t="shared" si="13"/>
        <v>0</v>
      </c>
      <c r="X6" s="1">
        <f t="shared" si="14"/>
        <v>0</v>
      </c>
      <c r="Y6" s="1">
        <f t="shared" si="15"/>
        <v>1</v>
      </c>
    </row>
    <row r="7" spans="1:33" x14ac:dyDescent="0.3">
      <c r="A7" s="2" t="s">
        <v>12</v>
      </c>
      <c r="B7" s="2" t="s">
        <v>6</v>
      </c>
      <c r="C7">
        <f>C1+C2+C2</f>
        <v>45957</v>
      </c>
      <c r="E7" s="1" t="s">
        <v>24</v>
      </c>
      <c r="G7" s="1">
        <f t="shared" si="0"/>
        <v>1</v>
      </c>
      <c r="H7" s="1">
        <f t="shared" si="1"/>
        <v>0</v>
      </c>
      <c r="I7" s="1">
        <f t="shared" si="2"/>
        <v>1</v>
      </c>
      <c r="J7" s="1">
        <f t="shared" si="3"/>
        <v>1</v>
      </c>
      <c r="K7" s="1" t="s">
        <v>33</v>
      </c>
      <c r="L7" s="1">
        <f t="shared" si="4"/>
        <v>0</v>
      </c>
      <c r="M7" s="1">
        <f t="shared" si="5"/>
        <v>0</v>
      </c>
      <c r="N7" s="1">
        <f t="shared" si="6"/>
        <v>1</v>
      </c>
      <c r="O7" s="1">
        <f t="shared" si="7"/>
        <v>1</v>
      </c>
      <c r="P7" s="1" t="s">
        <v>33</v>
      </c>
      <c r="Q7" s="1">
        <f t="shared" si="8"/>
        <v>1</v>
      </c>
      <c r="R7" s="1">
        <f t="shared" si="9"/>
        <v>0</v>
      </c>
      <c r="S7" s="1">
        <f t="shared" si="10"/>
        <v>0</v>
      </c>
      <c r="T7" s="1">
        <f t="shared" si="11"/>
        <v>0</v>
      </c>
      <c r="U7" s="1" t="s">
        <v>33</v>
      </c>
      <c r="V7" s="1">
        <f t="shared" si="12"/>
        <v>0</v>
      </c>
      <c r="W7" s="1">
        <f t="shared" si="13"/>
        <v>1</v>
      </c>
      <c r="X7" s="1">
        <f t="shared" si="14"/>
        <v>0</v>
      </c>
      <c r="Y7" s="1">
        <f t="shared" si="15"/>
        <v>1</v>
      </c>
    </row>
    <row r="8" spans="1:33" x14ac:dyDescent="0.3">
      <c r="A8" s="2" t="s">
        <v>13</v>
      </c>
      <c r="B8" s="2" t="s">
        <v>7</v>
      </c>
      <c r="C8">
        <f>C2-C1</f>
        <v>19719</v>
      </c>
      <c r="E8" s="1" t="s">
        <v>25</v>
      </c>
      <c r="G8" s="1">
        <f t="shared" si="0"/>
        <v>0</v>
      </c>
      <c r="H8" s="1">
        <f t="shared" si="1"/>
        <v>1</v>
      </c>
      <c r="I8" s="1">
        <f t="shared" si="2"/>
        <v>0</v>
      </c>
      <c r="J8" s="1">
        <f t="shared" si="3"/>
        <v>0</v>
      </c>
      <c r="K8" s="1" t="s">
        <v>33</v>
      </c>
      <c r="L8" s="1">
        <f t="shared" si="4"/>
        <v>1</v>
      </c>
      <c r="M8" s="1">
        <f t="shared" si="5"/>
        <v>1</v>
      </c>
      <c r="N8" s="1">
        <f t="shared" si="6"/>
        <v>0</v>
      </c>
      <c r="O8" s="1">
        <f t="shared" si="7"/>
        <v>1</v>
      </c>
      <c r="P8" s="1" t="s">
        <v>33</v>
      </c>
      <c r="Q8" s="1">
        <f t="shared" si="8"/>
        <v>0</v>
      </c>
      <c r="R8" s="1">
        <f t="shared" si="9"/>
        <v>0</v>
      </c>
      <c r="S8" s="1">
        <f t="shared" si="10"/>
        <v>0</v>
      </c>
      <c r="T8" s="1">
        <f t="shared" si="11"/>
        <v>0</v>
      </c>
      <c r="U8" s="1" t="s">
        <v>33</v>
      </c>
      <c r="V8" s="1">
        <f t="shared" si="12"/>
        <v>0</v>
      </c>
      <c r="W8" s="1">
        <f t="shared" si="13"/>
        <v>1</v>
      </c>
      <c r="X8" s="1">
        <f t="shared" si="14"/>
        <v>1</v>
      </c>
      <c r="Y8" s="1">
        <f t="shared" si="15"/>
        <v>1</v>
      </c>
    </row>
    <row r="9" spans="1:33" x14ac:dyDescent="0.3">
      <c r="A9" s="2" t="s">
        <v>14</v>
      </c>
      <c r="B9" s="2" t="s">
        <v>8</v>
      </c>
      <c r="C9">
        <f>65536-C7</f>
        <v>19579</v>
      </c>
      <c r="E9" s="1" t="s">
        <v>26</v>
      </c>
      <c r="G9" s="1">
        <f t="shared" si="0"/>
        <v>0</v>
      </c>
      <c r="H9" s="1">
        <f t="shared" si="1"/>
        <v>1</v>
      </c>
      <c r="I9" s="1">
        <f t="shared" si="2"/>
        <v>0</v>
      </c>
      <c r="J9" s="1">
        <f t="shared" si="3"/>
        <v>0</v>
      </c>
      <c r="K9" s="1" t="s">
        <v>33</v>
      </c>
      <c r="L9" s="1">
        <f t="shared" si="4"/>
        <v>1</v>
      </c>
      <c r="M9" s="1">
        <f t="shared" si="5"/>
        <v>1</v>
      </c>
      <c r="N9" s="1">
        <f t="shared" si="6"/>
        <v>0</v>
      </c>
      <c r="O9" s="1">
        <f t="shared" si="7"/>
        <v>0</v>
      </c>
      <c r="P9" s="1" t="s">
        <v>33</v>
      </c>
      <c r="Q9" s="1">
        <f t="shared" si="8"/>
        <v>0</v>
      </c>
      <c r="R9" s="1">
        <f t="shared" si="9"/>
        <v>1</v>
      </c>
      <c r="S9" s="1">
        <f t="shared" si="10"/>
        <v>1</v>
      </c>
      <c r="T9" s="1">
        <f t="shared" si="11"/>
        <v>1</v>
      </c>
      <c r="U9" s="1" t="s">
        <v>33</v>
      </c>
      <c r="V9" s="1">
        <f t="shared" si="12"/>
        <v>1</v>
      </c>
      <c r="W9" s="1">
        <f>MOD(INT(HEX2BIN(MID(DEC2HEX($C9,4),LEN(DEC2HEX($C9,4)),1),4)/100),10)</f>
        <v>0</v>
      </c>
      <c r="X9" s="1">
        <f t="shared" si="14"/>
        <v>1</v>
      </c>
      <c r="Y9" s="1">
        <f t="shared" si="15"/>
        <v>1</v>
      </c>
    </row>
    <row r="10" spans="1:33" x14ac:dyDescent="0.3">
      <c r="A10" s="2" t="s">
        <v>15</v>
      </c>
      <c r="B10" s="2" t="str">
        <f>"-X1 ="</f>
        <v>-X1 =</v>
      </c>
      <c r="C10">
        <f t="shared" ref="C10:C15" si="16">-C4</f>
        <v>-2173</v>
      </c>
      <c r="E10" s="1" t="s">
        <v>27</v>
      </c>
      <c r="F10" t="str">
        <f>"-B1 ="</f>
        <v>-B1 =</v>
      </c>
      <c r="G10" s="1">
        <f>IF(MOD(INT(DEC2BIN(MOD(INT(ABS($C4-1)/4096),16),4)/POWER(10,3)),10)=1,0,IF(MOD(INT(DEC2BIN(MOD(INT(ABS($C4-1)/4096),16),4)/POWER(10,3)),10)=0,1,"неопр"))</f>
        <v>1</v>
      </c>
      <c r="H10" s="1">
        <f>IF(MOD(INT(DEC2BIN(MOD(INT(ABS($C4-1)/4096),16),4)/POWER(10,2)),10)=1,0,IF(MOD(INT(DEC2BIN(MOD(INT(ABS($C4-1)/4096),16),4)/POWER(10,2)),10)=0,1,"неопр"))</f>
        <v>1</v>
      </c>
      <c r="I10" s="1">
        <f>IF(MOD(INT(DEC2BIN(MOD(INT(ABS($C4-1)/4096),16),4)/POWER(10,1)),10)=1,0,IF(MOD(INT(DEC2BIN(MOD(INT(ABS($C4-1)/4096),16),4)/POWER(10,1)),10)=0,1,"неопр"))</f>
        <v>1</v>
      </c>
      <c r="J10" s="1">
        <f>IF(MOD(INT(DEC2BIN(MOD(INT(ABS($C4-1)/4096),16),4)/POWER(10,0)),10)=1,0,IF(MOD(INT(DEC2BIN(MOD(INT(ABS($C4-1)/4096),16),4)/POWER(10,0)),10)=0,1,"неопр"))</f>
        <v>1</v>
      </c>
      <c r="K10" s="1" t="s">
        <v>33</v>
      </c>
      <c r="L10" s="1">
        <f>IF(MOD(INT(DEC2BIN(MOD(INT(ABS($C4-1)/256),16),4)/POWER(10,3)),10)=1,0,IF(MOD(INT(DEC2BIN(MOD(INT(ABS($C4-1)/256),16),4)/POWER(10,3)),10)=0,1,"неопр"))</f>
        <v>0</v>
      </c>
      <c r="M10" s="1">
        <f>IF(MOD(INT(DEC2BIN(MOD(INT(ABS($C4-1)/256),16),4)/POWER(10,2)),10)=1,0,IF(MOD(INT(DEC2BIN(MOD(INT(ABS($C4-1)/256),16),4)/POWER(10,2)),10)=0,1,"неопр"))</f>
        <v>1</v>
      </c>
      <c r="N10" s="1">
        <f>IF(MOD(INT(DEC2BIN(MOD(INT(ABS($C4-1)/256),16),4)/POWER(10,1)),10)=1,0,IF(MOD(INT(DEC2BIN(MOD(INT(ABS($C4-1)/256),16),4)/POWER(10,1)),10)=0,1,"неопр"))</f>
        <v>1</v>
      </c>
      <c r="O10" s="1">
        <f>IF(MOD(INT(DEC2BIN(MOD(INT(ABS($C4-1)/256),16),4)/POWER(10,0)),10)=1,0,IF(MOD(INT(DEC2BIN(MOD(INT(ABS($C4-1)/256),16),4)/POWER(10,0)),10)=0,1,"неопр"))</f>
        <v>1</v>
      </c>
      <c r="P10" s="1" t="s">
        <v>33</v>
      </c>
      <c r="Q10" s="1">
        <f>IF(MOD(INT(DEC2BIN(MOD(INT(ABS($C4-1)/16),16),4)/POWER(10,3)),10)=1,0,IF(MOD(INT(DEC2BIN(MOD(INT(ABS($C4-1)/16),16),4)/POWER(10,3)),10)=0,1,"неопр"))</f>
        <v>1</v>
      </c>
      <c r="R10" s="1">
        <f>IF(MOD(INT(DEC2BIN(MOD(INT(ABS($C4-1)/16),16),4)/POWER(10,2)),10)=1,0,IF(MOD(INT(DEC2BIN(MOD(INT(ABS($C4-1)/16),16),4)/POWER(10,2)),10)=0,1,"неопр"))</f>
        <v>0</v>
      </c>
      <c r="S10" s="1">
        <f>IF(MOD(INT(DEC2BIN(MOD(INT(ABS($C4-1)/16),16),4)/POWER(10,1)),10)=1,0,IF(MOD(INT(DEC2BIN(MOD(INT(ABS($C4-1)/16),16),4)/POWER(10,1)),10)=0,1,"неопр"))</f>
        <v>0</v>
      </c>
      <c r="T10" s="1">
        <f>IF(MOD(INT(DEC2BIN(MOD(INT(ABS($C4-1)/16),16),4)/POWER(10,0)),10)=1,0,IF(MOD(INT(DEC2BIN(MOD(INT(ABS($C4-1)/16),16),4)/POWER(10,0)),10)=0,1,"неопр"))</f>
        <v>0</v>
      </c>
      <c r="U10" s="1" t="s">
        <v>33</v>
      </c>
      <c r="V10" s="1">
        <f>IF(MOD(INT(DEC2BIN(MOD(ABS($C4-1),16),4)/POWER(10,3)),10)=1,0,IF(MOD(INT(DEC2BIN(MOD(ABS($C4-1),16),4)/POWER(10,3)),10)=0,1,"неопр"))</f>
        <v>0</v>
      </c>
      <c r="W10" s="1">
        <f>IF(MOD(INT(DEC2BIN(MOD(ABS($C4-1),16),4)/POWER(10,2)),10)=1,0,IF(MOD(INT(DEC2BIN(MOD(ABS($C4-1),16),4)/POWER(10,2)),10)=0,1,"неопр"))</f>
        <v>0</v>
      </c>
      <c r="X10" s="1">
        <f>IF(MOD(INT(DEC2BIN(MOD(ABS($C4-1),16),4)/POWER(10,1)),10)=1,0,IF(MOD(INT(DEC2BIN(MOD(ABS($C4-1),16),4)/POWER(10,1)),10)=0,1,"неопр"))</f>
        <v>1</v>
      </c>
      <c r="Y10" s="1">
        <f>IF(MOD(INT(DEC2BIN(MOD(ABS($C4-1),16),4)/POWER(10,0)),10)=1,0,IF(MOD(INT(DEC2BIN(MOD(ABS($C4-1),16),4)/POWER(10,0)),10)=0,1,"неопр"))</f>
        <v>1</v>
      </c>
    </row>
    <row r="11" spans="1:33" x14ac:dyDescent="0.3">
      <c r="A11" s="2" t="s">
        <v>16</v>
      </c>
      <c r="B11" s="2" t="str">
        <f>"-X2 ="</f>
        <v>-X2 =</v>
      </c>
      <c r="C11">
        <f t="shared" si="16"/>
        <v>-21892</v>
      </c>
      <c r="E11" s="1" t="s">
        <v>28</v>
      </c>
      <c r="F11" t="str">
        <f>"-B2 ="</f>
        <v>-B2 =</v>
      </c>
      <c r="G11" s="1">
        <f>IF(MOD(INT(DEC2BIN(MOD(INT(ABS($C5-1)/4096),16),4)/POWER(10,3)),10)=1,0,IF(MOD(INT(DEC2BIN(MOD(INT(ABS($C5-1)/4096),16),4)/POWER(10,3)),10)=0,1,"неопр"))</f>
        <v>1</v>
      </c>
      <c r="H11" s="1">
        <f>IF(MOD(INT(DEC2BIN(MOD(INT(ABS($C5-1)/4096),16),4)/POWER(10,2)),10)=1,0,IF(MOD(INT(DEC2BIN(MOD(INT(ABS($C5-1)/4096),16),4)/POWER(10,2)),10)=0,1,"неопр"))</f>
        <v>0</v>
      </c>
      <c r="I11" s="1">
        <f>IF(MOD(INT(DEC2BIN(MOD(INT(ABS($C5-1)/4096),16),4)/POWER(10,1)),10)=1,0,IF(MOD(INT(DEC2BIN(MOD(INT(ABS($C5-1)/4096),16),4)/POWER(10,1)),10)=0,1,"неопр"))</f>
        <v>1</v>
      </c>
      <c r="J11" s="1">
        <f>IF(MOD(INT(DEC2BIN(MOD(INT(ABS($C5-1)/4096),16),4)/POWER(10,0)),10)=1,0,IF(MOD(INT(DEC2BIN(MOD(INT(ABS($C5-1)/4096),16),4)/POWER(10,0)),10)=0,1,"неопр"))</f>
        <v>0</v>
      </c>
      <c r="K11" s="1" t="s">
        <v>33</v>
      </c>
      <c r="L11" s="1">
        <f>IF(MOD(INT(DEC2BIN(MOD(INT(ABS($C5-1)/256),16),4)/POWER(10,3)),10)=1,0,IF(MOD(INT(DEC2BIN(MOD(INT(ABS($C5-1)/256),16),4)/POWER(10,3)),10)=0,1,"неопр"))</f>
        <v>1</v>
      </c>
      <c r="M11" s="1">
        <f>IF(MOD(INT(DEC2BIN(MOD(INT(ABS($C5-1)/256),16),4)/POWER(10,2)),10)=1,0,IF(MOD(INT(DEC2BIN(MOD(INT(ABS($C5-1)/256),16),4)/POWER(10,2)),10)=0,1,"неопр"))</f>
        <v>0</v>
      </c>
      <c r="N11" s="1">
        <f>IF(MOD(INT(DEC2BIN(MOD(INT(ABS($C5-1)/256),16),4)/POWER(10,1)),10)=1,0,IF(MOD(INT(DEC2BIN(MOD(INT(ABS($C5-1)/256),16),4)/POWER(10,1)),10)=0,1,"неопр"))</f>
        <v>1</v>
      </c>
      <c r="O11" s="1">
        <f>IF(MOD(INT(DEC2BIN(MOD(INT(ABS($C5-1)/256),16),4)/POWER(10,0)),10)=1,0,IF(MOD(INT(DEC2BIN(MOD(INT(ABS($C5-1)/256),16),4)/POWER(10,0)),10)=0,1,"неопр"))</f>
        <v>0</v>
      </c>
      <c r="P11" s="1" t="s">
        <v>33</v>
      </c>
      <c r="Q11" s="1">
        <f>IF(MOD(INT(DEC2BIN(MOD(INT(ABS($C5-1)/16),16),4)/POWER(10,3)),10)=1,0,IF(MOD(INT(DEC2BIN(MOD(INT(ABS($C5-1)/16),16),4)/POWER(10,3)),10)=0,1,"неопр"))</f>
        <v>0</v>
      </c>
      <c r="R11" s="1">
        <f>IF(MOD(INT(DEC2BIN(MOD(INT(ABS($C5-1)/16),16),4)/POWER(10,2)),10)=1,0,IF(MOD(INT(DEC2BIN(MOD(INT(ABS($C5-1)/16),16),4)/POWER(10,2)),10)=0,1,"неопр"))</f>
        <v>1</v>
      </c>
      <c r="S11" s="1">
        <f>IF(MOD(INT(DEC2BIN(MOD(INT(ABS($C5-1)/16),16),4)/POWER(10,1)),10)=1,0,IF(MOD(INT(DEC2BIN(MOD(INT(ABS($C5-1)/16),16),4)/POWER(10,1)),10)=0,1,"неопр"))</f>
        <v>1</v>
      </c>
      <c r="T11" s="1">
        <f>IF(MOD(INT(DEC2BIN(MOD(INT(ABS($C5-1)/16),16),4)/POWER(10,0)),10)=1,0,IF(MOD(INT(DEC2BIN(MOD(INT(ABS($C5-1)/16),16),4)/POWER(10,0)),10)=0,1,"неопр"))</f>
        <v>1</v>
      </c>
      <c r="U11" s="1" t="s">
        <v>33</v>
      </c>
      <c r="V11" s="1">
        <f>IF(MOD(INT(DEC2BIN(MOD(ABS($C5-1),16),4)/POWER(10,3)),10)=1,0,IF(MOD(INT(DEC2BIN(MOD(ABS($C5-1),16),4)/POWER(10,3)),10)=0,1,"неопр"))</f>
        <v>1</v>
      </c>
      <c r="W11" s="1">
        <f>IF(MOD(INT(DEC2BIN(MOD(ABS($C5-1),16),4)/POWER(10,2)),10)=1,0,IF(MOD(INT(DEC2BIN(MOD(ABS($C5-1),16),4)/POWER(10,2)),10)=0,1,"неопр"))</f>
        <v>1</v>
      </c>
      <c r="X11" s="1">
        <f>IF(MOD(INT(DEC2BIN(MOD(ABS($C5-1),16),4)/POWER(10,1)),10)=1,0,IF(MOD(INT(DEC2BIN(MOD(ABS($C5-1),16),4)/POWER(10,1)),10)=0,1,"неопр"))</f>
        <v>0</v>
      </c>
      <c r="Y11" s="1">
        <f>IF(MOD(INT(DEC2BIN(MOD(ABS($C5-1),16),4)/POWER(10,0)),10)=1,0,IF(MOD(INT(DEC2BIN(MOD(ABS($C5-1),16),4)/POWER(10,0)),10)=0,1,"неопр"))</f>
        <v>0</v>
      </c>
      <c r="AD11" s="3"/>
    </row>
    <row r="12" spans="1:33" x14ac:dyDescent="0.3">
      <c r="A12" s="2" t="s">
        <v>17</v>
      </c>
      <c r="B12" s="2" t="str">
        <f>"-X3 ="</f>
        <v>-X3 =</v>
      </c>
      <c r="C12">
        <f t="shared" si="16"/>
        <v>-24065</v>
      </c>
      <c r="E12" s="1" t="s">
        <v>29</v>
      </c>
      <c r="F12" t="str">
        <f>"-B3 ="</f>
        <v>-B3 =</v>
      </c>
      <c r="G12" s="1">
        <f t="shared" ref="G12:G15" si="17">IF(MOD(INT(DEC2BIN(MOD(INT(ABS($C6-1)/4096),16),4)/POWER(10,3)),10)=1,0,IF(MOD(INT(DEC2BIN(MOD(INT(ABS($C6-1)/4096),16),4)/POWER(10,3)),10)=0,1,"неопр"))</f>
        <v>1</v>
      </c>
      <c r="H12" s="1">
        <f t="shared" ref="H12:H15" si="18">IF(MOD(INT(DEC2BIN(MOD(INT(ABS($C6-1)/4096),16),4)/POWER(10,2)),10)=1,0,IF(MOD(INT(DEC2BIN(MOD(INT(ABS($C6-1)/4096),16),4)/POWER(10,2)),10)=0,1,"неопр"))</f>
        <v>0</v>
      </c>
      <c r="I12" s="1">
        <f t="shared" ref="I12:I15" si="19">IF(MOD(INT(DEC2BIN(MOD(INT(ABS($C6-1)/4096),16),4)/POWER(10,1)),10)=1,0,IF(MOD(INT(DEC2BIN(MOD(INT(ABS($C6-1)/4096),16),4)/POWER(10,1)),10)=0,1,"неопр"))</f>
        <v>1</v>
      </c>
      <c r="J12" s="1">
        <f t="shared" ref="J12:J15" si="20">IF(MOD(INT(DEC2BIN(MOD(INT(ABS($C6-1)/4096),16),4)/POWER(10,0)),10)=1,0,IF(MOD(INT(DEC2BIN(MOD(INT(ABS($C6-1)/4096),16),4)/POWER(10,0)),10)=0,1,"неопр"))</f>
        <v>0</v>
      </c>
      <c r="K12" s="1" t="s">
        <v>33</v>
      </c>
      <c r="L12" s="1">
        <f t="shared" ref="L12:L15" si="21">IF(MOD(INT(DEC2BIN(MOD(INT(ABS($C6-1)/256),16),4)/POWER(10,3)),10)=1,0,IF(MOD(INT(DEC2BIN(MOD(INT(ABS($C6-1)/256),16),4)/POWER(10,3)),10)=0,1,"неопр"))</f>
        <v>0</v>
      </c>
      <c r="M12" s="1">
        <f t="shared" ref="M12:M15" si="22">IF(MOD(INT(DEC2BIN(MOD(INT(ABS($C6-1)/256),16),4)/POWER(10,2)),10)=1,0,IF(MOD(INT(DEC2BIN(MOD(INT(ABS($C6-1)/256),16),4)/POWER(10,2)),10)=0,1,"неопр"))</f>
        <v>0</v>
      </c>
      <c r="N12" s="1">
        <f t="shared" ref="N12:N15" si="23">IF(MOD(INT(DEC2BIN(MOD(INT(ABS($C6-1)/256),16),4)/POWER(10,1)),10)=1,0,IF(MOD(INT(DEC2BIN(MOD(INT(ABS($C6-1)/256),16),4)/POWER(10,1)),10)=0,1,"неопр"))</f>
        <v>0</v>
      </c>
      <c r="O12" s="1">
        <f t="shared" ref="O12:O15" si="24">IF(MOD(INT(DEC2BIN(MOD(INT(ABS($C6-1)/256),16),4)/POWER(10,0)),10)=1,0,IF(MOD(INT(DEC2BIN(MOD(INT(ABS($C6-1)/256),16),4)/POWER(10,0)),10)=0,1,"неопр"))</f>
        <v>1</v>
      </c>
      <c r="P12" s="1" t="s">
        <v>33</v>
      </c>
      <c r="Q12" s="1">
        <f t="shared" ref="Q12:Q15" si="25">IF(MOD(INT(DEC2BIN(MOD(INT(ABS($C6-1)/16),16),4)/POWER(10,3)),10)=1,0,IF(MOD(INT(DEC2BIN(MOD(INT(ABS($C6-1)/16),16),4)/POWER(10,3)),10)=0,1,"неопр"))</f>
        <v>1</v>
      </c>
      <c r="R12" s="1">
        <f t="shared" ref="R12:R15" si="26">IF(MOD(INT(DEC2BIN(MOD(INT(ABS($C6-1)/16),16),4)/POWER(10,2)),10)=1,0,IF(MOD(INT(DEC2BIN(MOD(INT(ABS($C6-1)/16),16),4)/POWER(10,2)),10)=0,1,"неопр"))</f>
        <v>1</v>
      </c>
      <c r="S12" s="1">
        <f t="shared" ref="S12:S15" si="27">IF(MOD(INT(DEC2BIN(MOD(INT(ABS($C6-1)/16),16),4)/POWER(10,1)),10)=1,0,IF(MOD(INT(DEC2BIN(MOD(INT(ABS($C6-1)/16),16),4)/POWER(10,1)),10)=0,1,"неопр"))</f>
        <v>1</v>
      </c>
      <c r="T12" s="1">
        <f t="shared" ref="T12:T15" si="28">IF(MOD(INT(DEC2BIN(MOD(INT(ABS($C6-1)/16),16),4)/POWER(10,0)),10)=1,0,IF(MOD(INT(DEC2BIN(MOD(INT(ABS($C6-1)/16),16),4)/POWER(10,0)),10)=0,1,"неопр"))</f>
        <v>1</v>
      </c>
      <c r="U12" s="1" t="s">
        <v>33</v>
      </c>
      <c r="V12" s="1">
        <f t="shared" ref="V12:V15" si="29">IF(MOD(INT(DEC2BIN(MOD(ABS($C6-1),16),4)/POWER(10,3)),10)=1,0,IF(MOD(INT(DEC2BIN(MOD(ABS($C6-1),16),4)/POWER(10,3)),10)=0,1,"неопр"))</f>
        <v>1</v>
      </c>
      <c r="W12" s="1">
        <f t="shared" ref="W12:W15" si="30">IF(MOD(INT(DEC2BIN(MOD(ABS($C6-1),16),4)/POWER(10,2)),10)=1,0,IF(MOD(INT(DEC2BIN(MOD(ABS($C6-1),16),4)/POWER(10,2)),10)=0,1,"неопр"))</f>
        <v>1</v>
      </c>
      <c r="X12" s="1">
        <f t="shared" ref="X12:X15" si="31">IF(MOD(INT(DEC2BIN(MOD(ABS($C6-1),16),4)/POWER(10,1)),10)=1,0,IF(MOD(INT(DEC2BIN(MOD(ABS($C6-1),16),4)/POWER(10,1)),10)=0,1,"неопр"))</f>
        <v>1</v>
      </c>
      <c r="Y12" s="1">
        <f t="shared" ref="Y12:Y15" si="32">IF(MOD(INT(DEC2BIN(MOD(ABS($C6-1),16),4)/POWER(10,0)),10)=1,0,IF(MOD(INT(DEC2BIN(MOD(ABS($C6-1),16),4)/POWER(10,0)),10)=0,1,"неопр"))</f>
        <v>1</v>
      </c>
    </row>
    <row r="13" spans="1:33" x14ac:dyDescent="0.3">
      <c r="A13" s="2" t="s">
        <v>18</v>
      </c>
      <c r="B13" s="2" t="str">
        <f>"-X4 ="</f>
        <v>-X4 =</v>
      </c>
      <c r="C13">
        <f t="shared" si="16"/>
        <v>-45957</v>
      </c>
      <c r="E13" s="1" t="s">
        <v>30</v>
      </c>
      <c r="F13" t="str">
        <f>"-B4 ="</f>
        <v>-B4 =</v>
      </c>
      <c r="G13" s="1">
        <f t="shared" si="17"/>
        <v>0</v>
      </c>
      <c r="H13" s="1">
        <f t="shared" si="18"/>
        <v>1</v>
      </c>
      <c r="I13" s="1">
        <f t="shared" si="19"/>
        <v>0</v>
      </c>
      <c r="J13" s="1">
        <f t="shared" si="20"/>
        <v>0</v>
      </c>
      <c r="K13" s="1" t="s">
        <v>33</v>
      </c>
      <c r="L13" s="1">
        <f t="shared" si="21"/>
        <v>1</v>
      </c>
      <c r="M13" s="1">
        <f t="shared" si="22"/>
        <v>1</v>
      </c>
      <c r="N13" s="1">
        <f t="shared" si="23"/>
        <v>0</v>
      </c>
      <c r="O13" s="1">
        <f t="shared" si="24"/>
        <v>0</v>
      </c>
      <c r="P13" s="1" t="s">
        <v>33</v>
      </c>
      <c r="Q13" s="1">
        <f t="shared" si="25"/>
        <v>0</v>
      </c>
      <c r="R13" s="1">
        <f t="shared" si="26"/>
        <v>1</v>
      </c>
      <c r="S13" s="1">
        <f t="shared" si="27"/>
        <v>1</v>
      </c>
      <c r="T13" s="1">
        <f t="shared" si="28"/>
        <v>1</v>
      </c>
      <c r="U13" s="1" t="s">
        <v>33</v>
      </c>
      <c r="V13" s="1">
        <f t="shared" si="29"/>
        <v>1</v>
      </c>
      <c r="W13" s="1">
        <f t="shared" si="30"/>
        <v>0</v>
      </c>
      <c r="X13" s="1">
        <f t="shared" si="31"/>
        <v>1</v>
      </c>
      <c r="Y13" s="1">
        <f t="shared" si="32"/>
        <v>1</v>
      </c>
    </row>
    <row r="14" spans="1:33" x14ac:dyDescent="0.3">
      <c r="A14" s="2" t="s">
        <v>19</v>
      </c>
      <c r="B14" s="2" t="str">
        <f>"-X5 ="</f>
        <v>-X5 =</v>
      </c>
      <c r="C14">
        <f t="shared" si="16"/>
        <v>-19719</v>
      </c>
      <c r="E14" s="1" t="s">
        <v>31</v>
      </c>
      <c r="F14" t="str">
        <f>"-B5 ="</f>
        <v>-B5 =</v>
      </c>
      <c r="G14" s="1">
        <f t="shared" si="17"/>
        <v>1</v>
      </c>
      <c r="H14" s="1">
        <f t="shared" si="18"/>
        <v>0</v>
      </c>
      <c r="I14" s="1">
        <f t="shared" si="19"/>
        <v>1</v>
      </c>
      <c r="J14" s="1">
        <f t="shared" si="20"/>
        <v>1</v>
      </c>
      <c r="K14" s="1" t="s">
        <v>33</v>
      </c>
      <c r="L14" s="1">
        <f t="shared" si="21"/>
        <v>0</v>
      </c>
      <c r="M14" s="1">
        <f t="shared" si="22"/>
        <v>0</v>
      </c>
      <c r="N14" s="1">
        <f t="shared" si="23"/>
        <v>1</v>
      </c>
      <c r="O14" s="1">
        <f t="shared" si="24"/>
        <v>0</v>
      </c>
      <c r="P14" s="1" t="s">
        <v>33</v>
      </c>
      <c r="Q14" s="1">
        <f t="shared" si="25"/>
        <v>1</v>
      </c>
      <c r="R14" s="1">
        <f t="shared" si="26"/>
        <v>1</v>
      </c>
      <c r="S14" s="1">
        <f t="shared" si="27"/>
        <v>1</v>
      </c>
      <c r="T14" s="1">
        <f t="shared" si="28"/>
        <v>1</v>
      </c>
      <c r="U14" s="1" t="s">
        <v>33</v>
      </c>
      <c r="V14" s="1">
        <f t="shared" si="29"/>
        <v>1</v>
      </c>
      <c r="W14" s="1">
        <f t="shared" si="30"/>
        <v>0</v>
      </c>
      <c r="X14" s="1">
        <f t="shared" si="31"/>
        <v>0</v>
      </c>
      <c r="Y14" s="1">
        <f t="shared" si="32"/>
        <v>1</v>
      </c>
    </row>
    <row r="15" spans="1:33" x14ac:dyDescent="0.3">
      <c r="A15" s="2" t="s">
        <v>20</v>
      </c>
      <c r="B15" s="2" t="str">
        <f>"-X6 ="</f>
        <v>-X6 =</v>
      </c>
      <c r="C15">
        <f t="shared" si="16"/>
        <v>-19579</v>
      </c>
      <c r="E15" s="1" t="s">
        <v>32</v>
      </c>
      <c r="F15" t="str">
        <f>"-B6 ="</f>
        <v>-B6 =</v>
      </c>
      <c r="G15" s="1">
        <f t="shared" si="17"/>
        <v>1</v>
      </c>
      <c r="H15" s="1">
        <f t="shared" si="18"/>
        <v>0</v>
      </c>
      <c r="I15" s="1">
        <f t="shared" si="19"/>
        <v>1</v>
      </c>
      <c r="J15" s="1">
        <f t="shared" si="20"/>
        <v>1</v>
      </c>
      <c r="K15" s="1" t="s">
        <v>33</v>
      </c>
      <c r="L15" s="1">
        <f t="shared" si="21"/>
        <v>0</v>
      </c>
      <c r="M15" s="1">
        <f t="shared" si="22"/>
        <v>0</v>
      </c>
      <c r="N15" s="1">
        <f t="shared" si="23"/>
        <v>1</v>
      </c>
      <c r="O15" s="1">
        <f t="shared" si="24"/>
        <v>1</v>
      </c>
      <c r="P15" s="1" t="s">
        <v>33</v>
      </c>
      <c r="Q15" s="1">
        <f t="shared" si="25"/>
        <v>1</v>
      </c>
      <c r="R15" s="1">
        <f t="shared" si="26"/>
        <v>0</v>
      </c>
      <c r="S15" s="1">
        <f t="shared" si="27"/>
        <v>0</v>
      </c>
      <c r="T15" s="1">
        <f t="shared" si="28"/>
        <v>0</v>
      </c>
      <c r="U15" s="1" t="s">
        <v>33</v>
      </c>
      <c r="V15" s="1">
        <f t="shared" si="29"/>
        <v>0</v>
      </c>
      <c r="W15" s="1">
        <f t="shared" si="30"/>
        <v>1</v>
      </c>
      <c r="X15" s="1">
        <f t="shared" si="31"/>
        <v>0</v>
      </c>
      <c r="Y15" s="1">
        <f t="shared" si="32"/>
        <v>1</v>
      </c>
    </row>
    <row r="17" spans="4:33" x14ac:dyDescent="0.3">
      <c r="E17" s="1" t="s">
        <v>34</v>
      </c>
      <c r="F17" s="1">
        <f t="shared" ref="F17:V17" si="33">IF(COUNTIF(G17:G19,"=1")&gt;1,1,0)</f>
        <v>0</v>
      </c>
      <c r="G17" s="1">
        <f t="shared" si="33"/>
        <v>0</v>
      </c>
      <c r="H17" s="1">
        <f t="shared" si="33"/>
        <v>0</v>
      </c>
      <c r="I17" s="1">
        <f t="shared" si="33"/>
        <v>0</v>
      </c>
      <c r="J17" s="1">
        <f>IF(COUNTIF(L17:L19,"=1")&gt;1,1,0)</f>
        <v>0</v>
      </c>
      <c r="K17" s="1"/>
      <c r="L17" s="1">
        <f t="shared" si="33"/>
        <v>0</v>
      </c>
      <c r="M17" s="1">
        <f t="shared" si="33"/>
        <v>0</v>
      </c>
      <c r="N17" s="1">
        <f t="shared" si="33"/>
        <v>1</v>
      </c>
      <c r="O17" s="1">
        <f>IF(COUNTIF(Q17:Q19,"=1")&gt;1,1,0)</f>
        <v>1</v>
      </c>
      <c r="P17" s="1"/>
      <c r="Q17" s="1">
        <f t="shared" si="33"/>
        <v>1</v>
      </c>
      <c r="R17" s="1">
        <f t="shared" si="33"/>
        <v>1</v>
      </c>
      <c r="S17" s="1">
        <f t="shared" si="33"/>
        <v>1</v>
      </c>
      <c r="T17" s="1">
        <f>IF(COUNTIF(V17:V19,"=1")&gt;1,1,0)</f>
        <v>1</v>
      </c>
      <c r="U17" s="1"/>
      <c r="V17" s="1">
        <f t="shared" si="33"/>
        <v>1</v>
      </c>
      <c r="W17" s="1">
        <f>IF(COUNTIF(X17:X19,"=1")&gt;1,1,0)</f>
        <v>0</v>
      </c>
      <c r="X17" s="1">
        <f>IF(COUNTIF(Y18:Y19,"=1")&gt;1,1,0)</f>
        <v>0</v>
      </c>
      <c r="Z17" s="1"/>
      <c r="AA17" s="1"/>
    </row>
    <row r="18" spans="4:33" x14ac:dyDescent="0.3">
      <c r="D18" s="1"/>
      <c r="E18" s="1" t="s">
        <v>35</v>
      </c>
      <c r="F18" s="1"/>
      <c r="G18" s="1">
        <f>G4</f>
        <v>0</v>
      </c>
      <c r="H18" s="1">
        <f t="shared" ref="H18:Y18" si="34">H4</f>
        <v>0</v>
      </c>
      <c r="I18" s="1">
        <f t="shared" si="34"/>
        <v>0</v>
      </c>
      <c r="J18" s="1">
        <f t="shared" si="34"/>
        <v>0</v>
      </c>
      <c r="K18" s="1" t="str">
        <f t="shared" si="34"/>
        <v>.</v>
      </c>
      <c r="L18" s="1">
        <f t="shared" si="34"/>
        <v>1</v>
      </c>
      <c r="M18" s="1">
        <f t="shared" si="34"/>
        <v>0</v>
      </c>
      <c r="N18" s="1">
        <f t="shared" si="34"/>
        <v>0</v>
      </c>
      <c r="O18" s="1">
        <f t="shared" si="34"/>
        <v>0</v>
      </c>
      <c r="P18" s="1" t="str">
        <f t="shared" si="34"/>
        <v>.</v>
      </c>
      <c r="Q18" s="1">
        <f t="shared" si="34"/>
        <v>0</v>
      </c>
      <c r="R18" s="1">
        <f t="shared" si="34"/>
        <v>1</v>
      </c>
      <c r="S18" s="1">
        <f t="shared" si="34"/>
        <v>1</v>
      </c>
      <c r="T18" s="1">
        <f t="shared" si="34"/>
        <v>1</v>
      </c>
      <c r="U18" s="1" t="str">
        <f t="shared" si="34"/>
        <v>.</v>
      </c>
      <c r="V18" s="1">
        <f t="shared" si="34"/>
        <v>1</v>
      </c>
      <c r="W18" s="1">
        <f t="shared" si="34"/>
        <v>1</v>
      </c>
      <c r="X18" s="1">
        <f t="shared" si="34"/>
        <v>0</v>
      </c>
      <c r="Y18" s="1">
        <f t="shared" si="34"/>
        <v>1</v>
      </c>
      <c r="Z18" s="1"/>
      <c r="AA18" s="1"/>
      <c r="AC18" t="s">
        <v>1</v>
      </c>
      <c r="AD18">
        <v>2173</v>
      </c>
    </row>
    <row r="19" spans="4:33" x14ac:dyDescent="0.3">
      <c r="D19" s="1" t="s">
        <v>37</v>
      </c>
      <c r="E19" s="1" t="s">
        <v>36</v>
      </c>
      <c r="F19" s="1"/>
      <c r="G19" s="5">
        <f>G5</f>
        <v>0</v>
      </c>
      <c r="H19" s="5">
        <f t="shared" ref="H19:Y19" si="35">H5</f>
        <v>1</v>
      </c>
      <c r="I19" s="5">
        <f t="shared" si="35"/>
        <v>0</v>
      </c>
      <c r="J19" s="5">
        <f t="shared" si="35"/>
        <v>1</v>
      </c>
      <c r="K19" s="5" t="str">
        <f t="shared" si="35"/>
        <v>.</v>
      </c>
      <c r="L19" s="5">
        <f t="shared" si="35"/>
        <v>0</v>
      </c>
      <c r="M19" s="5">
        <f t="shared" si="35"/>
        <v>1</v>
      </c>
      <c r="N19" s="5">
        <f t="shared" si="35"/>
        <v>0</v>
      </c>
      <c r="O19" s="5">
        <f t="shared" si="35"/>
        <v>1</v>
      </c>
      <c r="P19" s="5" t="str">
        <f t="shared" si="35"/>
        <v>.</v>
      </c>
      <c r="Q19" s="5">
        <f t="shared" si="35"/>
        <v>1</v>
      </c>
      <c r="R19" s="5">
        <f t="shared" si="35"/>
        <v>0</v>
      </c>
      <c r="S19" s="5">
        <f t="shared" si="35"/>
        <v>0</v>
      </c>
      <c r="T19" s="5">
        <f t="shared" si="35"/>
        <v>0</v>
      </c>
      <c r="U19" s="5" t="str">
        <f t="shared" si="35"/>
        <v>.</v>
      </c>
      <c r="V19" s="5">
        <f t="shared" si="35"/>
        <v>0</v>
      </c>
      <c r="W19" s="5">
        <f t="shared" si="35"/>
        <v>1</v>
      </c>
      <c r="X19" s="5">
        <f t="shared" si="35"/>
        <v>0</v>
      </c>
      <c r="Y19" s="5">
        <f t="shared" si="35"/>
        <v>0</v>
      </c>
      <c r="Z19" s="1"/>
      <c r="AA19" s="1"/>
      <c r="AB19" s="2" t="s">
        <v>37</v>
      </c>
      <c r="AC19" s="4" t="s">
        <v>2</v>
      </c>
      <c r="AD19" s="4">
        <v>21892</v>
      </c>
      <c r="AG19" t="str">
        <f>IF(W22=0,IF(AND(AA20=AD20,H22=0),$AG$2,$AG$4),IF(G20=0,$AG$5,$AG$3))</f>
        <v>Результат правильный.</v>
      </c>
    </row>
    <row r="20" spans="4:33" x14ac:dyDescent="0.3">
      <c r="F20" s="1"/>
      <c r="G20" s="1">
        <f t="shared" ref="G20:T20" si="36">MOD(SUM(G17:G19),2)</f>
        <v>0</v>
      </c>
      <c r="H20" s="1">
        <f t="shared" si="36"/>
        <v>1</v>
      </c>
      <c r="I20" s="1">
        <f t="shared" si="36"/>
        <v>0</v>
      </c>
      <c r="J20" s="1">
        <f t="shared" si="36"/>
        <v>1</v>
      </c>
      <c r="K20" s="1"/>
      <c r="L20" s="1">
        <f>MOD(SUM(L17:L19),2)</f>
        <v>1</v>
      </c>
      <c r="M20" s="1">
        <f t="shared" si="36"/>
        <v>1</v>
      </c>
      <c r="N20" s="1">
        <f t="shared" si="36"/>
        <v>1</v>
      </c>
      <c r="O20" s="1">
        <f t="shared" si="36"/>
        <v>0</v>
      </c>
      <c r="P20" s="1"/>
      <c r="Q20" s="1">
        <f>MOD(SUM(Q17:Q19),2)</f>
        <v>0</v>
      </c>
      <c r="R20" s="1">
        <f t="shared" si="36"/>
        <v>0</v>
      </c>
      <c r="S20" s="1">
        <f t="shared" si="36"/>
        <v>0</v>
      </c>
      <c r="T20" s="1">
        <f t="shared" si="36"/>
        <v>0</v>
      </c>
      <c r="U20" s="1"/>
      <c r="V20" s="1">
        <f>MOD(SUM(V17:V19),2)</f>
        <v>0</v>
      </c>
      <c r="W20" s="1">
        <f>MOD(SUM(W17:W19),2)</f>
        <v>0</v>
      </c>
      <c r="X20" s="1">
        <f>MOD(SUM(X17:X19),2)</f>
        <v>0</v>
      </c>
      <c r="Y20" s="1">
        <f>MOD(SUM(Y17:Y19),2)</f>
        <v>1</v>
      </c>
      <c r="Z20" s="2" t="s">
        <v>38</v>
      </c>
      <c r="AA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24065</v>
      </c>
      <c r="AD20">
        <f>SUM(AD18:AD19)</f>
        <v>24065</v>
      </c>
    </row>
    <row r="21" spans="4:33" x14ac:dyDescent="0.3">
      <c r="E21" s="1" t="s">
        <v>45</v>
      </c>
      <c r="G21" s="1" t="str">
        <f>IF(G20=0,"",1)</f>
        <v/>
      </c>
      <c r="H21" s="1" t="str">
        <f>IF($G20=1,IF(H20=0,1,0),"")</f>
        <v/>
      </c>
      <c r="I21" s="1" t="str">
        <f t="shared" ref="I21" si="37">IF($G20=1,IF(I20=0,1,0),"")</f>
        <v/>
      </c>
      <c r="J21" s="1" t="str">
        <f t="shared" ref="J21" si="38">IF($G20=1,IF(J20=0,1,0),"")</f>
        <v/>
      </c>
      <c r="K21" s="1"/>
      <c r="L21" s="1" t="str">
        <f t="shared" ref="L21" si="39">IF($G20=1,IF(L20=0,1,0),"")</f>
        <v/>
      </c>
      <c r="M21" s="1" t="str">
        <f t="shared" ref="M21" si="40">IF($G20=1,IF(M20=0,1,0),"")</f>
        <v/>
      </c>
      <c r="N21" s="1" t="str">
        <f t="shared" ref="N21" si="41">IF($G20=1,IF(N20=0,1,0),"")</f>
        <v/>
      </c>
      <c r="O21" s="1" t="str">
        <f t="shared" ref="O21" si="42">IF($G20=1,IF(O20=0,1,0),"")</f>
        <v/>
      </c>
      <c r="P21" s="1"/>
      <c r="Q21" s="1" t="str">
        <f t="shared" ref="Q21" si="43">IF($G20=1,IF(Q20=0,1,0),"")</f>
        <v/>
      </c>
      <c r="R21" s="1" t="str">
        <f t="shared" ref="R21" si="44">IF($G20=1,IF(R20=0,1,0),"")</f>
        <v/>
      </c>
      <c r="S21" s="1" t="str">
        <f t="shared" ref="S21" si="45">IF($G20=1,IF(S20=0,1,0),"")</f>
        <v/>
      </c>
      <c r="T21" s="1" t="str">
        <f t="shared" ref="T21" si="46">IF($G20=1,IF(T20=0,1,0),"")</f>
        <v/>
      </c>
      <c r="U21" s="1"/>
      <c r="V21" s="1" t="str">
        <f t="shared" ref="V21" si="47">IF($G20=1,IF(V20=0,1,0),"")</f>
        <v/>
      </c>
      <c r="W21" s="1" t="str">
        <f t="shared" ref="W21" si="48">IF($G20=1,IF(W20=0,1,0),"")</f>
        <v/>
      </c>
      <c r="X21" s="1" t="str">
        <f>IF(G20=1,IF(X20&lt;&gt;".",IF($G$29=1,MID(_xlfn.BASE(ABS(_xlfn.DECIMAL($H20&amp;$I20&amp;$J20&amp;$L20&amp;$M20&amp;$N20&amp;$O20&amp;$Q20&amp;$R20&amp;$S20&amp;$T20&amp;$V20&amp;$W20&amp;$X20&amp;$Y20,2)-2^16),2,16),ABS(X$3-16),1),""),"."),"")</f>
        <v/>
      </c>
      <c r="Y21" s="1" t="str">
        <f>IF(G20=1,IF(Y20&lt;&gt;".",IF($G$29=1,MID(_xlfn.BASE(ABS(_xlfn.DECIMAL($H20&amp;$I20&amp;$J20&amp;$L20&amp;$M20&amp;$N20&amp;$O20&amp;$Q20&amp;$R20&amp;$S20&amp;$T20&amp;$V20&amp;$W20&amp;$X20&amp;$Y20,2)-2^16),2,16),ABS(Y$3-16),1),""),"."),"")</f>
        <v/>
      </c>
      <c r="AA21" s="1"/>
    </row>
    <row r="22" spans="4:33" x14ac:dyDescent="0.3">
      <c r="G22" s="2" t="s">
        <v>39</v>
      </c>
      <c r="H22" s="6">
        <f>F17</f>
        <v>0</v>
      </c>
      <c r="J22" t="s">
        <v>40</v>
      </c>
      <c r="K22" s="6">
        <f>MOD(SUM(Q20:T20)+SUM(V20:Y20)+1,2)</f>
        <v>0</v>
      </c>
      <c r="M22" t="s">
        <v>41</v>
      </c>
      <c r="N22" s="6">
        <f>T17</f>
        <v>1</v>
      </c>
      <c r="P22" t="s">
        <v>42</v>
      </c>
      <c r="Q22" s="6">
        <f>IF(AA20=0,1,0)</f>
        <v>0</v>
      </c>
      <c r="S22" t="s">
        <v>43</v>
      </c>
      <c r="T22" s="6">
        <f>G20</f>
        <v>0</v>
      </c>
      <c r="V22" t="s">
        <v>44</v>
      </c>
      <c r="W22" s="6">
        <f>MOD(F17+G17,2)</f>
        <v>0</v>
      </c>
      <c r="AA22" s="1"/>
    </row>
    <row r="23" spans="4:33" x14ac:dyDescent="0.3">
      <c r="AA23" s="1"/>
    </row>
    <row r="24" spans="4:33" x14ac:dyDescent="0.3">
      <c r="AA24" s="1"/>
    </row>
    <row r="25" spans="4:33" x14ac:dyDescent="0.3">
      <c r="D25" s="1"/>
      <c r="E25" s="1" t="s">
        <v>34</v>
      </c>
      <c r="F25" s="1">
        <f>IF(COUNTIF(G25:G27,"=1")&gt;1,1,0)</f>
        <v>0</v>
      </c>
      <c r="G25" s="1">
        <f t="shared" ref="G25:V25" si="49">IF(COUNTIF(H25:H27,"=1")&gt;1,1,0)</f>
        <v>1</v>
      </c>
      <c r="H25" s="1">
        <f t="shared" si="49"/>
        <v>0</v>
      </c>
      <c r="I25" s="1">
        <f t="shared" si="49"/>
        <v>1</v>
      </c>
      <c r="J25" s="1">
        <f>IF(COUNTIF(L25:L27,"=1")&gt;1,1,0)</f>
        <v>1</v>
      </c>
      <c r="K25" s="1"/>
      <c r="L25" s="1">
        <f t="shared" si="49"/>
        <v>1</v>
      </c>
      <c r="M25" s="1">
        <f t="shared" si="49"/>
        <v>0</v>
      </c>
      <c r="N25" s="1">
        <f t="shared" si="49"/>
        <v>0</v>
      </c>
      <c r="O25" s="1">
        <f>IF(COUNTIF(Q25:Q27,"=1")&gt;1,1,0)</f>
        <v>0</v>
      </c>
      <c r="P25" s="1"/>
      <c r="Q25" s="1">
        <f t="shared" si="49"/>
        <v>0</v>
      </c>
      <c r="R25" s="1">
        <f t="shared" si="49"/>
        <v>0</v>
      </c>
      <c r="S25" s="1">
        <f t="shared" si="49"/>
        <v>0</v>
      </c>
      <c r="T25" s="1">
        <f>IF(COUNTIF(V25:V27,"=1")&gt;1,1,0)</f>
        <v>0</v>
      </c>
      <c r="U25" s="1"/>
      <c r="V25" s="1">
        <f t="shared" si="49"/>
        <v>0</v>
      </c>
      <c r="W25" s="1">
        <f>IF(COUNTIF(X25:X27,"=1")&gt;1,1,0)</f>
        <v>0</v>
      </c>
      <c r="X25" s="1">
        <f>IF(COUNTIF(Y26:Y27,"=1")&gt;1,1,0)</f>
        <v>0</v>
      </c>
      <c r="Y25" s="1"/>
      <c r="AA25" s="1"/>
    </row>
    <row r="26" spans="4:33" x14ac:dyDescent="0.3">
      <c r="D26" s="1"/>
      <c r="E26" s="1" t="s">
        <v>36</v>
      </c>
      <c r="F26" s="1"/>
      <c r="G26" s="1">
        <f>G5</f>
        <v>0</v>
      </c>
      <c r="H26" s="1">
        <f t="shared" ref="H26:Y26" si="50">H5</f>
        <v>1</v>
      </c>
      <c r="I26" s="1">
        <f t="shared" si="50"/>
        <v>0</v>
      </c>
      <c r="J26" s="1">
        <f t="shared" si="50"/>
        <v>1</v>
      </c>
      <c r="K26" s="1" t="str">
        <f t="shared" si="50"/>
        <v>.</v>
      </c>
      <c r="L26" s="1">
        <f t="shared" si="50"/>
        <v>0</v>
      </c>
      <c r="M26" s="1">
        <f t="shared" si="50"/>
        <v>1</v>
      </c>
      <c r="N26" s="1">
        <f t="shared" si="50"/>
        <v>0</v>
      </c>
      <c r="O26" s="1">
        <f t="shared" si="50"/>
        <v>1</v>
      </c>
      <c r="P26" s="1" t="str">
        <f t="shared" si="50"/>
        <v>.</v>
      </c>
      <c r="Q26" s="1">
        <f t="shared" si="50"/>
        <v>1</v>
      </c>
      <c r="R26" s="1">
        <f t="shared" si="50"/>
        <v>0</v>
      </c>
      <c r="S26" s="1">
        <f t="shared" si="50"/>
        <v>0</v>
      </c>
      <c r="T26" s="1">
        <f t="shared" si="50"/>
        <v>0</v>
      </c>
      <c r="U26" s="1" t="str">
        <f t="shared" si="50"/>
        <v>.</v>
      </c>
      <c r="V26" s="1">
        <f t="shared" si="50"/>
        <v>0</v>
      </c>
      <c r="W26" s="1">
        <f t="shared" si="50"/>
        <v>1</v>
      </c>
      <c r="X26" s="1">
        <f t="shared" si="50"/>
        <v>0</v>
      </c>
      <c r="Y26" s="1">
        <f t="shared" si="50"/>
        <v>0</v>
      </c>
      <c r="Z26" s="1"/>
      <c r="AA26" s="1"/>
      <c r="AC26" t="s">
        <v>2</v>
      </c>
      <c r="AD26">
        <f>C5</f>
        <v>21892</v>
      </c>
    </row>
    <row r="27" spans="4:33" x14ac:dyDescent="0.3">
      <c r="D27" s="1" t="s">
        <v>37</v>
      </c>
      <c r="E27" s="1" t="s">
        <v>46</v>
      </c>
      <c r="F27" s="1"/>
      <c r="G27" s="5">
        <f>G6</f>
        <v>0</v>
      </c>
      <c r="H27" s="5">
        <f t="shared" ref="H27:Y27" si="51">H6</f>
        <v>1</v>
      </c>
      <c r="I27" s="5">
        <f t="shared" si="51"/>
        <v>0</v>
      </c>
      <c r="J27" s="5">
        <f t="shared" si="51"/>
        <v>1</v>
      </c>
      <c r="K27" s="5" t="str">
        <f t="shared" si="51"/>
        <v>.</v>
      </c>
      <c r="L27" s="5">
        <f t="shared" si="51"/>
        <v>1</v>
      </c>
      <c r="M27" s="5">
        <f t="shared" si="51"/>
        <v>1</v>
      </c>
      <c r="N27" s="5">
        <f t="shared" si="51"/>
        <v>1</v>
      </c>
      <c r="O27" s="5">
        <f t="shared" si="51"/>
        <v>0</v>
      </c>
      <c r="P27" s="5" t="str">
        <f t="shared" si="51"/>
        <v>.</v>
      </c>
      <c r="Q27" s="5">
        <f t="shared" si="51"/>
        <v>0</v>
      </c>
      <c r="R27" s="5">
        <f t="shared" si="51"/>
        <v>0</v>
      </c>
      <c r="S27" s="5">
        <f t="shared" si="51"/>
        <v>0</v>
      </c>
      <c r="T27" s="5">
        <f t="shared" si="51"/>
        <v>0</v>
      </c>
      <c r="U27" s="5" t="str">
        <f t="shared" si="51"/>
        <v>.</v>
      </c>
      <c r="V27" s="5">
        <f t="shared" si="51"/>
        <v>0</v>
      </c>
      <c r="W27" s="5">
        <f t="shared" si="51"/>
        <v>0</v>
      </c>
      <c r="X27" s="5">
        <f t="shared" si="51"/>
        <v>0</v>
      </c>
      <c r="Y27" s="5">
        <f t="shared" si="51"/>
        <v>1</v>
      </c>
      <c r="Z27" s="1"/>
      <c r="AA27" s="1"/>
      <c r="AB27" s="2" t="s">
        <v>37</v>
      </c>
      <c r="AC27" s="4" t="s">
        <v>47</v>
      </c>
      <c r="AD27" s="4">
        <f>C6</f>
        <v>24065</v>
      </c>
      <c r="AG27" t="str">
        <f>IF(W30=0,IF(AND(AA28=AD28,H30=0),$AG$2,$AG$4),IF(G28=0,$AG$5,$AG$3))</f>
        <v>Получение отрицательного числа ри сложении положительных (переполнение).</v>
      </c>
    </row>
    <row r="28" spans="4:33" x14ac:dyDescent="0.3">
      <c r="D28" s="1"/>
      <c r="E28" s="1"/>
      <c r="F28" s="1"/>
      <c r="G28" s="1">
        <f t="shared" ref="G28:X28" si="52">MOD(SUM(G25:G27),2)</f>
        <v>1</v>
      </c>
      <c r="H28" s="1">
        <f t="shared" si="52"/>
        <v>0</v>
      </c>
      <c r="I28" s="1">
        <f t="shared" si="52"/>
        <v>1</v>
      </c>
      <c r="J28" s="1">
        <f t="shared" si="52"/>
        <v>1</v>
      </c>
      <c r="K28" s="1"/>
      <c r="L28" s="1">
        <f t="shared" si="52"/>
        <v>0</v>
      </c>
      <c r="M28" s="1">
        <f t="shared" si="52"/>
        <v>0</v>
      </c>
      <c r="N28" s="1">
        <f t="shared" si="52"/>
        <v>1</v>
      </c>
      <c r="O28" s="1">
        <f t="shared" si="52"/>
        <v>1</v>
      </c>
      <c r="P28" s="1"/>
      <c r="Q28" s="1">
        <f t="shared" si="52"/>
        <v>1</v>
      </c>
      <c r="R28" s="1">
        <f t="shared" si="52"/>
        <v>0</v>
      </c>
      <c r="S28" s="1">
        <f t="shared" si="52"/>
        <v>0</v>
      </c>
      <c r="T28" s="1">
        <f t="shared" si="52"/>
        <v>0</v>
      </c>
      <c r="U28" s="1"/>
      <c r="V28" s="1">
        <f t="shared" si="52"/>
        <v>0</v>
      </c>
      <c r="W28" s="1">
        <f t="shared" si="52"/>
        <v>1</v>
      </c>
      <c r="X28" s="1">
        <f t="shared" si="52"/>
        <v>0</v>
      </c>
      <c r="Y28" s="1">
        <f>MOD(SUM(Y25:Y27),2)</f>
        <v>1</v>
      </c>
      <c r="Z28" s="2" t="s">
        <v>38</v>
      </c>
      <c r="AA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-19579</v>
      </c>
      <c r="AD28">
        <f>SUM(AD26:AD27)</f>
        <v>45957</v>
      </c>
    </row>
    <row r="29" spans="4:33" x14ac:dyDescent="0.3">
      <c r="E29" s="1" t="s">
        <v>45</v>
      </c>
      <c r="G29" s="1">
        <f>IF(G28=0,"",1)</f>
        <v>1</v>
      </c>
      <c r="H29" s="1">
        <f>IF($G28=1,IF(H28=0,1,0),"")</f>
        <v>1</v>
      </c>
      <c r="I29" s="1">
        <f t="shared" ref="I29:W29" si="53">IF($G28=1,IF(I28=0,1,0),"")</f>
        <v>0</v>
      </c>
      <c r="J29" s="1">
        <f t="shared" si="53"/>
        <v>0</v>
      </c>
      <c r="K29" s="1"/>
      <c r="L29" s="1">
        <f t="shared" si="53"/>
        <v>1</v>
      </c>
      <c r="M29" s="1">
        <f t="shared" si="53"/>
        <v>1</v>
      </c>
      <c r="N29" s="1">
        <f t="shared" si="53"/>
        <v>0</v>
      </c>
      <c r="O29" s="1">
        <f t="shared" si="53"/>
        <v>0</v>
      </c>
      <c r="P29" s="1"/>
      <c r="Q29" s="1">
        <f t="shared" si="53"/>
        <v>0</v>
      </c>
      <c r="R29" s="1">
        <f t="shared" si="53"/>
        <v>1</v>
      </c>
      <c r="S29" s="1">
        <f t="shared" si="53"/>
        <v>1</v>
      </c>
      <c r="T29" s="1">
        <f t="shared" si="53"/>
        <v>1</v>
      </c>
      <c r="U29" s="1"/>
      <c r="V29" s="1">
        <f t="shared" si="53"/>
        <v>1</v>
      </c>
      <c r="W29" s="1">
        <f t="shared" si="53"/>
        <v>0</v>
      </c>
      <c r="X29" s="1" t="str">
        <f>IF(G28=1,IF(X28&lt;&gt;".",IF($G$29=1,MID(_xlfn.BASE(ABS(_xlfn.DECIMAL($H28&amp;$I28&amp;$J28&amp;$L28&amp;$M28&amp;$N28&amp;$O28&amp;$Q28&amp;$R28&amp;$S28&amp;$T28&amp;$V28&amp;$W28&amp;$X28&amp;$Y28,2)-2^16),2,16),ABS(X$3-16),1),""),"."),"")</f>
        <v>1</v>
      </c>
      <c r="Y29" s="1" t="str">
        <f>IF(G28=1,IF(Y28&lt;&gt;".",IF($G$29=1,MID(_xlfn.BASE(ABS(_xlfn.DECIMAL($H28&amp;$I28&amp;$J28&amp;$L28&amp;$M28&amp;$N28&amp;$O28&amp;$Q28&amp;$R28&amp;$S28&amp;$T28&amp;$V28&amp;$W28&amp;$X28&amp;$Y28,2)-2^16),2,16),ABS(Y$3-16),1),""),"."),"")</f>
        <v>1</v>
      </c>
      <c r="AA29" s="1"/>
    </row>
    <row r="30" spans="4:33" x14ac:dyDescent="0.3">
      <c r="G30" s="2" t="s">
        <v>39</v>
      </c>
      <c r="H30" s="6">
        <f>F25</f>
        <v>0</v>
      </c>
      <c r="J30" t="s">
        <v>40</v>
      </c>
      <c r="K30" s="6">
        <f>MOD(SUM(Q28:T28)+SUM(V28:Y28)+1,2)</f>
        <v>0</v>
      </c>
      <c r="M30" t="s">
        <v>41</v>
      </c>
      <c r="N30" s="6">
        <f>T25</f>
        <v>0</v>
      </c>
      <c r="P30" t="s">
        <v>42</v>
      </c>
      <c r="Q30" s="6">
        <f>IF(AA28=0,1,0)</f>
        <v>0</v>
      </c>
      <c r="S30" t="s">
        <v>43</v>
      </c>
      <c r="T30" s="6">
        <f>G28</f>
        <v>1</v>
      </c>
      <c r="V30" t="s">
        <v>44</v>
      </c>
      <c r="W30" s="6">
        <f>MOD(F25+G25,2)</f>
        <v>1</v>
      </c>
      <c r="AA30" s="1"/>
    </row>
    <row r="31" spans="4:33" x14ac:dyDescent="0.3">
      <c r="AA31" s="1"/>
    </row>
    <row r="32" spans="4:33" x14ac:dyDescent="0.3">
      <c r="AA32" s="1"/>
    </row>
    <row r="33" spans="4:33" x14ac:dyDescent="0.3">
      <c r="D33" s="1"/>
      <c r="E33" s="1" t="s">
        <v>34</v>
      </c>
      <c r="F33" s="1">
        <f>IF(COUNTIF(G33:G35,"=1")&gt;1,1,0)</f>
        <v>1</v>
      </c>
      <c r="G33" s="1">
        <f t="shared" ref="G33:I33" si="54">IF(COUNTIF(H33:H35,"=1")&gt;1,1,0)</f>
        <v>1</v>
      </c>
      <c r="H33" s="1">
        <f t="shared" si="54"/>
        <v>1</v>
      </c>
      <c r="I33" s="1">
        <f t="shared" si="54"/>
        <v>1</v>
      </c>
      <c r="J33" s="1">
        <f>IF(COUNTIF(L33:L35,"=1")&gt;1,1,0)</f>
        <v>0</v>
      </c>
      <c r="K33" s="1"/>
      <c r="L33" s="1">
        <f t="shared" ref="L33:N33" si="55">IF(COUNTIF(M33:M35,"=1")&gt;1,1,0)</f>
        <v>1</v>
      </c>
      <c r="M33" s="1">
        <f t="shared" si="55"/>
        <v>1</v>
      </c>
      <c r="N33" s="1">
        <f t="shared" si="55"/>
        <v>1</v>
      </c>
      <c r="O33" s="1">
        <f>IF(COUNTIF(Q33:Q35,"=1")&gt;1,1,0)</f>
        <v>1</v>
      </c>
      <c r="P33" s="1"/>
      <c r="Q33" s="1">
        <f t="shared" ref="Q33:S33" si="56">IF(COUNTIF(R33:R35,"=1")&gt;1,1,0)</f>
        <v>0</v>
      </c>
      <c r="R33" s="1">
        <f t="shared" si="56"/>
        <v>0</v>
      </c>
      <c r="S33" s="1">
        <f t="shared" si="56"/>
        <v>0</v>
      </c>
      <c r="T33" s="1">
        <f>IF(COUNTIF(V33:V35,"=1")&gt;1,1,0)</f>
        <v>0</v>
      </c>
      <c r="U33" s="1"/>
      <c r="V33" s="1">
        <f t="shared" ref="V33" si="57">IF(COUNTIF(W33:W35,"=1")&gt;1,1,0)</f>
        <v>0</v>
      </c>
      <c r="W33" s="1">
        <f>IF(COUNTIF(X33:X35,"=1")&gt;1,1,0)</f>
        <v>0</v>
      </c>
      <c r="X33" s="1">
        <f>IF(COUNTIF(Y34:Y35,"=1")&gt;1,1,0)</f>
        <v>0</v>
      </c>
      <c r="Y33" s="1"/>
      <c r="AA33" s="1"/>
    </row>
    <row r="34" spans="4:33" x14ac:dyDescent="0.3">
      <c r="D34" s="1"/>
      <c r="E34" s="1" t="s">
        <v>36</v>
      </c>
      <c r="F34" s="1"/>
      <c r="G34" s="1">
        <f>G5</f>
        <v>0</v>
      </c>
      <c r="H34" s="1">
        <f t="shared" ref="H34:Y34" si="58">H5</f>
        <v>1</v>
      </c>
      <c r="I34" s="1">
        <f t="shared" si="58"/>
        <v>0</v>
      </c>
      <c r="J34" s="1">
        <f t="shared" si="58"/>
        <v>1</v>
      </c>
      <c r="K34" s="1" t="str">
        <f t="shared" si="58"/>
        <v>.</v>
      </c>
      <c r="L34" s="1">
        <f t="shared" si="58"/>
        <v>0</v>
      </c>
      <c r="M34" s="1">
        <f t="shared" si="58"/>
        <v>1</v>
      </c>
      <c r="N34" s="1">
        <f t="shared" si="58"/>
        <v>0</v>
      </c>
      <c r="O34" s="1">
        <f t="shared" si="58"/>
        <v>1</v>
      </c>
      <c r="P34" s="1" t="str">
        <f t="shared" si="58"/>
        <v>.</v>
      </c>
      <c r="Q34" s="1">
        <f t="shared" si="58"/>
        <v>1</v>
      </c>
      <c r="R34" s="1">
        <f t="shared" si="58"/>
        <v>0</v>
      </c>
      <c r="S34" s="1">
        <f t="shared" si="58"/>
        <v>0</v>
      </c>
      <c r="T34" s="1">
        <f t="shared" si="58"/>
        <v>0</v>
      </c>
      <c r="U34" s="1" t="str">
        <f t="shared" si="58"/>
        <v>.</v>
      </c>
      <c r="V34" s="1">
        <f t="shared" si="58"/>
        <v>0</v>
      </c>
      <c r="W34" s="1">
        <f t="shared" si="58"/>
        <v>1</v>
      </c>
      <c r="X34" s="1">
        <f t="shared" si="58"/>
        <v>0</v>
      </c>
      <c r="Y34" s="1">
        <f t="shared" si="58"/>
        <v>0</v>
      </c>
      <c r="Z34" s="1"/>
      <c r="AA34" s="1"/>
      <c r="AC34" t="s">
        <v>2</v>
      </c>
      <c r="AD34">
        <f>C5</f>
        <v>21892</v>
      </c>
    </row>
    <row r="35" spans="4:33" x14ac:dyDescent="0.3">
      <c r="D35" s="1" t="s">
        <v>37</v>
      </c>
      <c r="E35" s="1" t="s">
        <v>48</v>
      </c>
      <c r="F35" s="1"/>
      <c r="G35" s="5">
        <f>G10</f>
        <v>1</v>
      </c>
      <c r="H35" s="5">
        <f>H10</f>
        <v>1</v>
      </c>
      <c r="I35" s="5">
        <f t="shared" ref="I35:X35" si="59">I10</f>
        <v>1</v>
      </c>
      <c r="J35" s="5">
        <f t="shared" si="59"/>
        <v>1</v>
      </c>
      <c r="K35" s="5" t="str">
        <f t="shared" si="59"/>
        <v>.</v>
      </c>
      <c r="L35" s="5">
        <f t="shared" si="59"/>
        <v>0</v>
      </c>
      <c r="M35" s="5">
        <f t="shared" si="59"/>
        <v>1</v>
      </c>
      <c r="N35" s="5">
        <f t="shared" si="59"/>
        <v>1</v>
      </c>
      <c r="O35" s="5">
        <f t="shared" si="59"/>
        <v>1</v>
      </c>
      <c r="P35" s="5" t="str">
        <f t="shared" si="59"/>
        <v>.</v>
      </c>
      <c r="Q35" s="5">
        <f t="shared" si="59"/>
        <v>1</v>
      </c>
      <c r="R35" s="5">
        <f t="shared" si="59"/>
        <v>0</v>
      </c>
      <c r="S35" s="5">
        <f t="shared" si="59"/>
        <v>0</v>
      </c>
      <c r="T35" s="5">
        <f t="shared" si="59"/>
        <v>0</v>
      </c>
      <c r="U35" s="5" t="str">
        <f t="shared" si="59"/>
        <v>.</v>
      </c>
      <c r="V35" s="5">
        <f t="shared" si="59"/>
        <v>0</v>
      </c>
      <c r="W35" s="5">
        <f t="shared" si="59"/>
        <v>0</v>
      </c>
      <c r="X35" s="5">
        <f t="shared" si="59"/>
        <v>1</v>
      </c>
      <c r="Y35" s="5">
        <f>Y10</f>
        <v>1</v>
      </c>
      <c r="Z35" s="1"/>
      <c r="AA35" s="1"/>
      <c r="AB35" s="2" t="s">
        <v>37</v>
      </c>
      <c r="AC35" s="4" t="s">
        <v>49</v>
      </c>
      <c r="AD35" s="4">
        <f>C10</f>
        <v>-2173</v>
      </c>
      <c r="AG35" t="str">
        <f>IF(W38=0,IF(AND(AA36=AD36,H38=0),$AG$2,$AG$4),IF(G36=0,$AG$5,$AG$3))</f>
        <v>Результат правильный. Перенос из старшего разряда не учитывается</v>
      </c>
    </row>
    <row r="36" spans="4:33" x14ac:dyDescent="0.3">
      <c r="D36" s="1"/>
      <c r="E36" s="1"/>
      <c r="F36" s="1"/>
      <c r="G36" s="1">
        <f>MOD(SUM(G33:G35),2)</f>
        <v>0</v>
      </c>
      <c r="H36" s="1">
        <f t="shared" ref="H36" si="60">MOD(SUM(H33:H35),2)</f>
        <v>1</v>
      </c>
      <c r="I36" s="1">
        <f t="shared" ref="I36" si="61">MOD(SUM(I33:I35),2)</f>
        <v>0</v>
      </c>
      <c r="J36" s="1">
        <f t="shared" ref="J36" si="62">MOD(SUM(J33:J35),2)</f>
        <v>0</v>
      </c>
      <c r="K36" s="1"/>
      <c r="L36" s="1">
        <f t="shared" ref="L36" si="63">MOD(SUM(L33:L35),2)</f>
        <v>1</v>
      </c>
      <c r="M36" s="1">
        <f t="shared" ref="M36" si="64">MOD(SUM(M33:M35),2)</f>
        <v>1</v>
      </c>
      <c r="N36" s="1">
        <f t="shared" ref="N36" si="65">MOD(SUM(N33:N35),2)</f>
        <v>0</v>
      </c>
      <c r="O36" s="1">
        <f t="shared" ref="O36" si="66">MOD(SUM(O33:O35),2)</f>
        <v>1</v>
      </c>
      <c r="P36" s="1"/>
      <c r="Q36" s="1">
        <f t="shared" ref="Q36" si="67">MOD(SUM(Q33:Q35),2)</f>
        <v>0</v>
      </c>
      <c r="R36" s="1">
        <f t="shared" ref="R36" si="68">MOD(SUM(R33:R35),2)</f>
        <v>0</v>
      </c>
      <c r="S36" s="1">
        <f t="shared" ref="S36" si="69">MOD(SUM(S33:S35),2)</f>
        <v>0</v>
      </c>
      <c r="T36" s="1">
        <f t="shared" ref="T36" si="70">MOD(SUM(T33:T35),2)</f>
        <v>0</v>
      </c>
      <c r="U36" s="1"/>
      <c r="V36" s="1">
        <f t="shared" ref="V36" si="71">MOD(SUM(V33:V35),2)</f>
        <v>0</v>
      </c>
      <c r="W36" s="1">
        <f t="shared" ref="W36" si="72">MOD(SUM(W33:W35),2)</f>
        <v>1</v>
      </c>
      <c r="X36" s="1">
        <f t="shared" ref="X36" si="73">MOD(SUM(X33:X35),2)</f>
        <v>1</v>
      </c>
      <c r="Y36" s="1">
        <f>MOD(SUM(Y33:Y35),2)</f>
        <v>1</v>
      </c>
      <c r="Z36" s="2" t="s">
        <v>38</v>
      </c>
      <c r="AA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19719</v>
      </c>
      <c r="AD36">
        <f>SUM(AD34:AD35)</f>
        <v>19719</v>
      </c>
    </row>
    <row r="37" spans="4:33" x14ac:dyDescent="0.3">
      <c r="E37" s="1" t="s">
        <v>45</v>
      </c>
      <c r="G37" s="1" t="str">
        <f>IF(G36=0,"",1)</f>
        <v/>
      </c>
      <c r="H37" s="1" t="str">
        <f>IF($G36=1,IF(H36=0,1,0),"")</f>
        <v/>
      </c>
      <c r="I37" s="1" t="str">
        <f t="shared" ref="I37" si="74">IF($G36=1,IF(I36=0,1,0),"")</f>
        <v/>
      </c>
      <c r="J37" s="1" t="str">
        <f t="shared" ref="J37" si="75">IF($G36=1,IF(J36=0,1,0),"")</f>
        <v/>
      </c>
      <c r="K37" s="1"/>
      <c r="L37" s="1" t="str">
        <f t="shared" ref="L37" si="76">IF($G36=1,IF(L36=0,1,0),"")</f>
        <v/>
      </c>
      <c r="M37" s="1" t="str">
        <f t="shared" ref="M37" si="77">IF($G36=1,IF(M36=0,1,0),"")</f>
        <v/>
      </c>
      <c r="N37" s="1" t="str">
        <f t="shared" ref="N37" si="78">IF($G36=1,IF(N36=0,1,0),"")</f>
        <v/>
      </c>
      <c r="O37" s="1" t="str">
        <f t="shared" ref="O37" si="79">IF($G36=1,IF(O36=0,1,0),"")</f>
        <v/>
      </c>
      <c r="P37" s="1"/>
      <c r="Q37" s="1" t="str">
        <f t="shared" ref="Q37" si="80">IF($G36=1,IF(Q36=0,1,0),"")</f>
        <v/>
      </c>
      <c r="R37" s="1" t="str">
        <f t="shared" ref="R37" si="81">IF($G36=1,IF(R36=0,1,0),"")</f>
        <v/>
      </c>
      <c r="S37" s="1" t="str">
        <f t="shared" ref="S37" si="82">IF($G36=1,IF(S36=0,1,0),"")</f>
        <v/>
      </c>
      <c r="T37" s="1" t="str">
        <f t="shared" ref="T37" si="83">IF($G36=1,IF(T36=0,1,0),"")</f>
        <v/>
      </c>
      <c r="U37" s="1"/>
      <c r="V37" s="1" t="str">
        <f t="shared" ref="V37" si="84">IF($G36=1,IF(V36=0,1,0),"")</f>
        <v/>
      </c>
      <c r="W37" s="1" t="str">
        <f t="shared" ref="W37" si="85">IF($G36=1,IF(W36=0,1,0),"")</f>
        <v/>
      </c>
      <c r="X37" s="1" t="str">
        <f>IF(G36=1,IF(X36&lt;&gt;".",IF($G$29=1,MID(_xlfn.BASE(ABS(_xlfn.DECIMAL($H36&amp;$I36&amp;$J36&amp;$L36&amp;$M36&amp;$N36&amp;$O36&amp;$Q36&amp;$R36&amp;$S36&amp;$T36&amp;$V36&amp;$W36&amp;$X36&amp;$Y36,2)-2^16),2,16),ABS(X$3-16),1),""),"."),"")</f>
        <v/>
      </c>
      <c r="Y37" s="1" t="str">
        <f>IF(G36=1,IF(Y36&lt;&gt;".",IF($G$29=1,MID(_xlfn.BASE(ABS(_xlfn.DECIMAL($H36&amp;$I36&amp;$J36&amp;$L36&amp;$M36&amp;$N36&amp;$O36&amp;$Q36&amp;$R36&amp;$S36&amp;$T36&amp;$V36&amp;$W36&amp;$X36&amp;$Y36,2)-2^16),2,16),ABS(Y$3-16),1),""),"."),"")</f>
        <v/>
      </c>
      <c r="AA37" s="1"/>
    </row>
    <row r="38" spans="4:33" x14ac:dyDescent="0.3">
      <c r="G38" s="2" t="s">
        <v>39</v>
      </c>
      <c r="H38" s="6">
        <f>F33</f>
        <v>1</v>
      </c>
      <c r="J38" t="s">
        <v>40</v>
      </c>
      <c r="K38" s="6">
        <f>MOD(SUM(Q36:T36)+SUM(V36:Y36)+1,2)</f>
        <v>0</v>
      </c>
      <c r="M38" t="s">
        <v>41</v>
      </c>
      <c r="N38" s="6">
        <f>T33</f>
        <v>0</v>
      </c>
      <c r="P38" t="s">
        <v>42</v>
      </c>
      <c r="Q38" s="6">
        <f>IF(AA36=0,1,0)</f>
        <v>0</v>
      </c>
      <c r="S38" t="s">
        <v>43</v>
      </c>
      <c r="T38" s="6">
        <f>G36</f>
        <v>0</v>
      </c>
      <c r="V38" t="s">
        <v>44</v>
      </c>
      <c r="W38" s="6">
        <f>MOD(F33+G33,2)</f>
        <v>0</v>
      </c>
      <c r="AA38" s="1"/>
    </row>
    <row r="39" spans="4:33" x14ac:dyDescent="0.3">
      <c r="AA39" s="1"/>
    </row>
    <row r="40" spans="4:33" x14ac:dyDescent="0.3">
      <c r="AA40" s="1"/>
    </row>
    <row r="41" spans="4:33" x14ac:dyDescent="0.3">
      <c r="D41" s="1"/>
      <c r="E41" s="1" t="s">
        <v>34</v>
      </c>
      <c r="F41" s="1">
        <f>IF(COUNTIF(G41:G43,"=1")&gt;1,1,0)</f>
        <v>1</v>
      </c>
      <c r="G41" s="1">
        <f t="shared" ref="G41" si="86">IF(COUNTIF(H41:H43,"=1")&gt;1,1,0)</f>
        <v>1</v>
      </c>
      <c r="H41" s="1">
        <f t="shared" ref="H41" si="87">IF(COUNTIF(I41:I43,"=1")&gt;1,1,0)</f>
        <v>1</v>
      </c>
      <c r="I41" s="1">
        <f t="shared" ref="I41" si="88">IF(COUNTIF(J41:J43,"=1")&gt;1,1,0)</f>
        <v>1</v>
      </c>
      <c r="J41" s="1">
        <f>IF(COUNTIF(L41:L43,"=1")&gt;1,1,0)</f>
        <v>1</v>
      </c>
      <c r="K41" s="1"/>
      <c r="L41" s="1">
        <f t="shared" ref="L41" si="89">IF(COUNTIF(M41:M43,"=1")&gt;1,1,0)</f>
        <v>1</v>
      </c>
      <c r="M41" s="1">
        <f t="shared" ref="M41" si="90">IF(COUNTIF(N41:N43,"=1")&gt;1,1,0)</f>
        <v>1</v>
      </c>
      <c r="N41" s="1">
        <f t="shared" ref="N41" si="91">IF(COUNTIF(O41:O43,"=1")&gt;1,1,0)</f>
        <v>0</v>
      </c>
      <c r="O41" s="1">
        <f>IF(COUNTIF(Q41:Q43,"=1")&gt;1,1,0)</f>
        <v>0</v>
      </c>
      <c r="P41" s="1"/>
      <c r="Q41" s="1">
        <f t="shared" ref="Q41" si="92">IF(COUNTIF(R41:R43,"=1")&gt;1,1,0)</f>
        <v>0</v>
      </c>
      <c r="R41" s="1">
        <f t="shared" ref="R41" si="93">IF(COUNTIF(S41:S43,"=1")&gt;1,1,0)</f>
        <v>0</v>
      </c>
      <c r="S41" s="1">
        <f t="shared" ref="S41" si="94">IF(COUNTIF(T41:T43,"=1")&gt;1,1,0)</f>
        <v>0</v>
      </c>
      <c r="T41" s="1">
        <f>IF(COUNTIF(V41:V43,"=1")&gt;1,1,0)</f>
        <v>0</v>
      </c>
      <c r="U41" s="1"/>
      <c r="V41" s="1">
        <f t="shared" ref="V41" si="95">IF(COUNTIF(W41:W43,"=1")&gt;1,1,0)</f>
        <v>0</v>
      </c>
      <c r="W41" s="1">
        <f>IF(COUNTIF(X41:X43,"=1")&gt;1,1,0)</f>
        <v>0</v>
      </c>
      <c r="X41" s="1">
        <f>IF(COUNTIF(Y42:Y43,"=1")&gt;1,1,0)</f>
        <v>0</v>
      </c>
      <c r="Y41" s="1"/>
      <c r="AA41" s="1"/>
    </row>
    <row r="42" spans="4:33" x14ac:dyDescent="0.3">
      <c r="D42" s="1"/>
      <c r="E42" s="1" t="s">
        <v>48</v>
      </c>
      <c r="F42" s="1"/>
      <c r="G42" s="1">
        <f>G10</f>
        <v>1</v>
      </c>
      <c r="H42" s="1">
        <f t="shared" ref="H42:Y42" si="96">H10</f>
        <v>1</v>
      </c>
      <c r="I42" s="1">
        <f t="shared" si="96"/>
        <v>1</v>
      </c>
      <c r="J42" s="1">
        <f t="shared" si="96"/>
        <v>1</v>
      </c>
      <c r="K42" s="1" t="str">
        <f t="shared" si="96"/>
        <v>.</v>
      </c>
      <c r="L42" s="1">
        <f t="shared" si="96"/>
        <v>0</v>
      </c>
      <c r="M42" s="1">
        <f t="shared" si="96"/>
        <v>1</v>
      </c>
      <c r="N42" s="1">
        <f t="shared" si="96"/>
        <v>1</v>
      </c>
      <c r="O42" s="1">
        <f t="shared" si="96"/>
        <v>1</v>
      </c>
      <c r="P42" s="1" t="str">
        <f t="shared" si="96"/>
        <v>.</v>
      </c>
      <c r="Q42" s="1">
        <f t="shared" si="96"/>
        <v>1</v>
      </c>
      <c r="R42" s="1">
        <f t="shared" si="96"/>
        <v>0</v>
      </c>
      <c r="S42" s="1">
        <f>S10</f>
        <v>0</v>
      </c>
      <c r="T42" s="1">
        <f t="shared" si="96"/>
        <v>0</v>
      </c>
      <c r="U42" s="1" t="str">
        <f t="shared" si="96"/>
        <v>.</v>
      </c>
      <c r="V42" s="1">
        <f t="shared" si="96"/>
        <v>0</v>
      </c>
      <c r="W42" s="1">
        <f t="shared" si="96"/>
        <v>0</v>
      </c>
      <c r="X42" s="1">
        <f t="shared" si="96"/>
        <v>1</v>
      </c>
      <c r="Y42" s="1">
        <f t="shared" si="96"/>
        <v>1</v>
      </c>
      <c r="Z42" s="1"/>
      <c r="AA42" s="1"/>
      <c r="AC42" t="s">
        <v>49</v>
      </c>
      <c r="AD42">
        <f>C10</f>
        <v>-2173</v>
      </c>
    </row>
    <row r="43" spans="4:33" x14ac:dyDescent="0.3">
      <c r="D43" s="1" t="s">
        <v>37</v>
      </c>
      <c r="E43" s="1" t="s">
        <v>52</v>
      </c>
      <c r="F43" s="1"/>
      <c r="G43" s="5">
        <f>G11</f>
        <v>1</v>
      </c>
      <c r="H43" s="5">
        <f t="shared" ref="H43:Y43" si="97">H11</f>
        <v>0</v>
      </c>
      <c r="I43" s="5">
        <f t="shared" si="97"/>
        <v>1</v>
      </c>
      <c r="J43" s="5">
        <f t="shared" si="97"/>
        <v>0</v>
      </c>
      <c r="K43" s="5" t="str">
        <f t="shared" si="97"/>
        <v>.</v>
      </c>
      <c r="L43" s="5">
        <f t="shared" si="97"/>
        <v>1</v>
      </c>
      <c r="M43" s="5">
        <f t="shared" si="97"/>
        <v>0</v>
      </c>
      <c r="N43" s="5">
        <f>N11</f>
        <v>1</v>
      </c>
      <c r="O43" s="5">
        <f t="shared" si="97"/>
        <v>0</v>
      </c>
      <c r="P43" s="5" t="str">
        <f t="shared" si="97"/>
        <v>.</v>
      </c>
      <c r="Q43" s="5">
        <f t="shared" si="97"/>
        <v>0</v>
      </c>
      <c r="R43" s="5">
        <f t="shared" si="97"/>
        <v>1</v>
      </c>
      <c r="S43" s="5">
        <f t="shared" si="97"/>
        <v>1</v>
      </c>
      <c r="T43" s="5">
        <f t="shared" si="97"/>
        <v>1</v>
      </c>
      <c r="U43" s="5" t="str">
        <f t="shared" si="97"/>
        <v>.</v>
      </c>
      <c r="V43" s="5">
        <f t="shared" si="97"/>
        <v>1</v>
      </c>
      <c r="W43" s="5">
        <f t="shared" si="97"/>
        <v>1</v>
      </c>
      <c r="X43" s="5">
        <f t="shared" si="97"/>
        <v>0</v>
      </c>
      <c r="Y43" s="5">
        <f t="shared" si="97"/>
        <v>0</v>
      </c>
      <c r="Z43" s="1"/>
      <c r="AA43" s="1"/>
      <c r="AB43" s="2" t="s">
        <v>37</v>
      </c>
      <c r="AC43" s="4" t="s">
        <v>53</v>
      </c>
      <c r="AD43" s="4">
        <f>C11</f>
        <v>-21892</v>
      </c>
      <c r="AG43" t="str">
        <f>IF(W46=0,IF(AND(AA44=AD44,H46=0),$AG$2,$AG$4),IF(G44=0,$AG$5,$AG$3))</f>
        <v>Результат правильный. Перенос из старшего разряда не учитывается</v>
      </c>
    </row>
    <row r="44" spans="4:33" x14ac:dyDescent="0.3">
      <c r="D44" s="1"/>
      <c r="E44" s="1"/>
      <c r="F44" s="1"/>
      <c r="G44" s="1">
        <f>MOD(SUM(G41:G43),2)</f>
        <v>1</v>
      </c>
      <c r="H44" s="1">
        <f t="shared" ref="H44:J44" si="98">MOD(SUM(H41:H43),2)</f>
        <v>0</v>
      </c>
      <c r="I44" s="1">
        <f t="shared" si="98"/>
        <v>1</v>
      </c>
      <c r="J44" s="1">
        <f t="shared" si="98"/>
        <v>0</v>
      </c>
      <c r="K44" s="1"/>
      <c r="L44" s="1">
        <f t="shared" ref="L44:O44" si="99">MOD(SUM(L41:L43),2)</f>
        <v>0</v>
      </c>
      <c r="M44" s="1">
        <f t="shared" si="99"/>
        <v>0</v>
      </c>
      <c r="N44" s="1">
        <f t="shared" si="99"/>
        <v>0</v>
      </c>
      <c r="O44" s="1">
        <f t="shared" si="99"/>
        <v>1</v>
      </c>
      <c r="P44" s="1"/>
      <c r="Q44" s="1">
        <f t="shared" ref="Q44:T44" si="100">MOD(SUM(Q41:Q43),2)</f>
        <v>1</v>
      </c>
      <c r="R44" s="1">
        <f t="shared" si="100"/>
        <v>1</v>
      </c>
      <c r="S44" s="1">
        <f t="shared" si="100"/>
        <v>1</v>
      </c>
      <c r="T44" s="1">
        <f t="shared" si="100"/>
        <v>1</v>
      </c>
      <c r="U44" s="1"/>
      <c r="V44" s="1">
        <f t="shared" ref="V44:X44" si="101">MOD(SUM(V41:V43),2)</f>
        <v>1</v>
      </c>
      <c r="W44" s="1">
        <f t="shared" si="101"/>
        <v>1</v>
      </c>
      <c r="X44" s="1">
        <f t="shared" si="101"/>
        <v>1</v>
      </c>
      <c r="Y44" s="1">
        <f>MOD(SUM(Y41:Y43),2)</f>
        <v>1</v>
      </c>
      <c r="Z44" s="2" t="s">
        <v>38</v>
      </c>
      <c r="AA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-24067</v>
      </c>
      <c r="AD44">
        <f>SUM(AD42:AD43)</f>
        <v>-24065</v>
      </c>
    </row>
    <row r="45" spans="4:33" x14ac:dyDescent="0.3">
      <c r="E45" s="1" t="s">
        <v>45</v>
      </c>
      <c r="G45" s="1">
        <f>IF(G44=0,"",1)</f>
        <v>1</v>
      </c>
      <c r="H45" s="1">
        <f>IF($G44=1,IF(H44=0,1,0),"")</f>
        <v>1</v>
      </c>
      <c r="I45" s="1">
        <f t="shared" ref="I45" si="102">IF($G44=1,IF(I44=0,1,0),"")</f>
        <v>0</v>
      </c>
      <c r="J45" s="1">
        <f t="shared" ref="J45" si="103">IF($G44=1,IF(J44=0,1,0),"")</f>
        <v>1</v>
      </c>
      <c r="K45" s="1"/>
      <c r="L45" s="1">
        <f t="shared" ref="L45" si="104">IF($G44=1,IF(L44=0,1,0),"")</f>
        <v>1</v>
      </c>
      <c r="M45" s="1">
        <f t="shared" ref="M45" si="105">IF($G44=1,IF(M44=0,1,0),"")</f>
        <v>1</v>
      </c>
      <c r="N45" s="1">
        <f t="shared" ref="N45" si="106">IF($G44=1,IF(N44=0,1,0),"")</f>
        <v>1</v>
      </c>
      <c r="O45" s="1">
        <f t="shared" ref="O45" si="107">IF($G44=1,IF(O44=0,1,0),"")</f>
        <v>0</v>
      </c>
      <c r="P45" s="1"/>
      <c r="Q45" s="1">
        <f t="shared" ref="Q45" si="108">IF($G44=1,IF(Q44=0,1,0),"")</f>
        <v>0</v>
      </c>
      <c r="R45" s="1">
        <f t="shared" ref="R45" si="109">IF($G44=1,IF(R44=0,1,0),"")</f>
        <v>0</v>
      </c>
      <c r="S45" s="1">
        <f t="shared" ref="S45" si="110">IF($G44=1,IF(S44=0,1,0),"")</f>
        <v>0</v>
      </c>
      <c r="T45" s="1">
        <f t="shared" ref="T45" si="111">IF($G44=1,IF(T44=0,1,0),"")</f>
        <v>0</v>
      </c>
      <c r="U45" s="1"/>
      <c r="V45" s="1">
        <f t="shared" ref="V45" si="112">IF($G44=1,IF(V44=0,1,0),"")</f>
        <v>0</v>
      </c>
      <c r="W45" s="1">
        <f t="shared" ref="W45" si="113">IF($G44=1,IF(W44=0,1,0),"")</f>
        <v>0</v>
      </c>
      <c r="X45" s="1" t="str">
        <f>IF(G44=1,IF(X44&lt;&gt;".",IF($G$29=1,MID(_xlfn.BASE(ABS(_xlfn.DECIMAL($H44&amp;$I44&amp;$J44&amp;$L44&amp;$M44&amp;$N44&amp;$O44&amp;$Q44&amp;$R44&amp;$S44&amp;$T44&amp;$V44&amp;$W44&amp;$X44&amp;$Y44,2)-2^16),2,16),ABS(X$3-16),1),""),"."),"")</f>
        <v>1</v>
      </c>
      <c r="Y45" s="1" t="str">
        <f>IF(G44=1,IF(Y44&lt;&gt;".",IF($G$29=1,MID(_xlfn.BASE(ABS(_xlfn.DECIMAL($H44&amp;$I44&amp;$J44&amp;$L44&amp;$M44&amp;$N44&amp;$O44&amp;$Q44&amp;$R44&amp;$S44&amp;$T44&amp;$V44&amp;$W44&amp;$X44&amp;$Y44,2)-2^16),2,16),ABS(Y$3-16),1),""),"."),"")</f>
        <v>1</v>
      </c>
      <c r="AA45" s="1"/>
    </row>
    <row r="46" spans="4:33" x14ac:dyDescent="0.3">
      <c r="G46" s="2" t="s">
        <v>39</v>
      </c>
      <c r="H46" s="6">
        <f>F41</f>
        <v>1</v>
      </c>
      <c r="J46" t="s">
        <v>40</v>
      </c>
      <c r="K46" s="6">
        <f>MOD(SUM(Q44:T44)+SUM(V44:Y44)+1,2)</f>
        <v>1</v>
      </c>
      <c r="M46" t="s">
        <v>41</v>
      </c>
      <c r="N46" s="6">
        <f>T41</f>
        <v>0</v>
      </c>
      <c r="P46" t="s">
        <v>42</v>
      </c>
      <c r="Q46" s="6">
        <f>IF(AA44=0,1,0)</f>
        <v>0</v>
      </c>
      <c r="S46" t="s">
        <v>43</v>
      </c>
      <c r="T46" s="6">
        <f>G44</f>
        <v>1</v>
      </c>
      <c r="V46" t="s">
        <v>44</v>
      </c>
      <c r="W46" s="6">
        <f>MOD(F41+G41,2)</f>
        <v>0</v>
      </c>
      <c r="AA46" s="1"/>
    </row>
    <row r="47" spans="4:33" x14ac:dyDescent="0.3">
      <c r="AA47" s="1"/>
    </row>
    <row r="48" spans="4:33" x14ac:dyDescent="0.3">
      <c r="AA48" s="1"/>
    </row>
    <row r="49" spans="4:33" x14ac:dyDescent="0.3">
      <c r="D49" s="1"/>
      <c r="E49" s="1" t="s">
        <v>34</v>
      </c>
      <c r="F49" s="1">
        <f>IF(COUNTIF(G49:G51,"=1")&gt;1,1,0)</f>
        <v>1</v>
      </c>
      <c r="G49" s="1">
        <f t="shared" ref="G49" si="114">IF(COUNTIF(H49:H51,"=1")&gt;1,1,0)</f>
        <v>0</v>
      </c>
      <c r="H49" s="1">
        <f t="shared" ref="H49" si="115">IF(COUNTIF(I49:I51,"=1")&gt;1,1,0)</f>
        <v>1</v>
      </c>
      <c r="I49" s="1">
        <f t="shared" ref="I49" si="116">IF(COUNTIF(J49:J51,"=1")&gt;1,1,0)</f>
        <v>0</v>
      </c>
      <c r="J49" s="1">
        <f>IF(COUNTIF(L49:L51,"=1")&gt;1,1,0)</f>
        <v>0</v>
      </c>
      <c r="K49" s="1"/>
      <c r="L49" s="1">
        <f t="shared" ref="L49" si="117">IF(COUNTIF(M49:M51,"=1")&gt;1,1,0)</f>
        <v>0</v>
      </c>
      <c r="M49" s="1">
        <f t="shared" ref="M49" si="118">IF(COUNTIF(N49:N51,"=1")&gt;1,1,0)</f>
        <v>1</v>
      </c>
      <c r="N49" s="1">
        <f t="shared" ref="N49" si="119">IF(COUNTIF(O49:O51,"=1")&gt;1,1,0)</f>
        <v>1</v>
      </c>
      <c r="O49" s="1">
        <f>IF(COUNTIF(Q49:Q51,"=1")&gt;1,1,0)</f>
        <v>1</v>
      </c>
      <c r="P49" s="1"/>
      <c r="Q49" s="1">
        <f t="shared" ref="Q49" si="120">IF(COUNTIF(R49:R51,"=1")&gt;1,1,0)</f>
        <v>1</v>
      </c>
      <c r="R49" s="1">
        <f t="shared" ref="R49" si="121">IF(COUNTIF(S49:S51,"=1")&gt;1,1,0)</f>
        <v>1</v>
      </c>
      <c r="S49" s="1">
        <f t="shared" ref="S49" si="122">IF(COUNTIF(T49:T51,"=1")&gt;1,1,0)</f>
        <v>1</v>
      </c>
      <c r="T49" s="1">
        <f>IF(COUNTIF(V49:V51,"=1")&gt;1,1,0)</f>
        <v>1</v>
      </c>
      <c r="U49" s="1"/>
      <c r="V49" s="1">
        <f t="shared" ref="V49" si="123">IF(COUNTIF(W49:W51,"=1")&gt;1,1,0)</f>
        <v>1</v>
      </c>
      <c r="W49" s="1">
        <f>IF(COUNTIF(X49:X51,"=1")&gt;1,1,0)</f>
        <v>0</v>
      </c>
      <c r="X49" s="1">
        <f>IF(COUNTIF(Y50:Y51,"=1")&gt;1,1,0)</f>
        <v>0</v>
      </c>
      <c r="Y49" s="1"/>
      <c r="AA49" s="1"/>
    </row>
    <row r="50" spans="4:33" x14ac:dyDescent="0.3">
      <c r="D50" s="1"/>
      <c r="E50" s="1" t="s">
        <v>52</v>
      </c>
      <c r="F50" s="1"/>
      <c r="G50" s="1">
        <f>G11</f>
        <v>1</v>
      </c>
      <c r="H50" s="1">
        <f t="shared" ref="H50:Y50" si="124">H11</f>
        <v>0</v>
      </c>
      <c r="I50" s="1">
        <f t="shared" si="124"/>
        <v>1</v>
      </c>
      <c r="J50" s="1">
        <f t="shared" si="124"/>
        <v>0</v>
      </c>
      <c r="K50" s="1" t="str">
        <f t="shared" si="124"/>
        <v>.</v>
      </c>
      <c r="L50" s="1">
        <f t="shared" si="124"/>
        <v>1</v>
      </c>
      <c r="M50" s="1">
        <f t="shared" si="124"/>
        <v>0</v>
      </c>
      <c r="N50" s="1">
        <f t="shared" si="124"/>
        <v>1</v>
      </c>
      <c r="O50" s="1">
        <f t="shared" si="124"/>
        <v>0</v>
      </c>
      <c r="P50" s="1" t="str">
        <f t="shared" si="124"/>
        <v>.</v>
      </c>
      <c r="Q50" s="1">
        <f t="shared" si="124"/>
        <v>0</v>
      </c>
      <c r="R50" s="1">
        <f t="shared" si="124"/>
        <v>1</v>
      </c>
      <c r="S50" s="1">
        <f t="shared" si="124"/>
        <v>1</v>
      </c>
      <c r="T50" s="1">
        <f t="shared" si="124"/>
        <v>1</v>
      </c>
      <c r="U50" s="1" t="str">
        <f t="shared" si="124"/>
        <v>.</v>
      </c>
      <c r="V50" s="1">
        <f t="shared" si="124"/>
        <v>1</v>
      </c>
      <c r="W50" s="1">
        <f t="shared" si="124"/>
        <v>1</v>
      </c>
      <c r="X50" s="1">
        <f t="shared" si="124"/>
        <v>0</v>
      </c>
      <c r="Y50" s="1">
        <f t="shared" si="124"/>
        <v>0</v>
      </c>
      <c r="Z50" s="1"/>
      <c r="AA50" s="1"/>
      <c r="AC50" t="s">
        <v>53</v>
      </c>
      <c r="AD50">
        <f>C11</f>
        <v>-21892</v>
      </c>
    </row>
    <row r="51" spans="4:33" x14ac:dyDescent="0.3">
      <c r="D51" s="1" t="s">
        <v>37</v>
      </c>
      <c r="E51" s="1" t="s">
        <v>54</v>
      </c>
      <c r="F51" s="1"/>
      <c r="G51" s="5">
        <f>G12</f>
        <v>1</v>
      </c>
      <c r="H51" s="5">
        <f t="shared" ref="H51:Y51" si="125">H12</f>
        <v>0</v>
      </c>
      <c r="I51" s="5">
        <f t="shared" si="125"/>
        <v>1</v>
      </c>
      <c r="J51" s="5">
        <f t="shared" si="125"/>
        <v>0</v>
      </c>
      <c r="K51" s="5" t="str">
        <f t="shared" si="125"/>
        <v>.</v>
      </c>
      <c r="L51" s="5">
        <f t="shared" si="125"/>
        <v>0</v>
      </c>
      <c r="M51" s="5">
        <f t="shared" si="125"/>
        <v>0</v>
      </c>
      <c r="N51" s="5">
        <f t="shared" si="125"/>
        <v>0</v>
      </c>
      <c r="O51" s="5">
        <f t="shared" si="125"/>
        <v>1</v>
      </c>
      <c r="P51" s="5" t="str">
        <f t="shared" si="125"/>
        <v>.</v>
      </c>
      <c r="Q51" s="5">
        <f t="shared" si="125"/>
        <v>1</v>
      </c>
      <c r="R51" s="5">
        <f t="shared" si="125"/>
        <v>1</v>
      </c>
      <c r="S51" s="5">
        <f t="shared" si="125"/>
        <v>1</v>
      </c>
      <c r="T51" s="5">
        <f t="shared" si="125"/>
        <v>1</v>
      </c>
      <c r="U51" s="5" t="str">
        <f t="shared" si="125"/>
        <v>.</v>
      </c>
      <c r="V51" s="5">
        <f t="shared" si="125"/>
        <v>1</v>
      </c>
      <c r="W51" s="5">
        <f t="shared" si="125"/>
        <v>1</v>
      </c>
      <c r="X51" s="5">
        <f t="shared" si="125"/>
        <v>1</v>
      </c>
      <c r="Y51" s="5">
        <f t="shared" si="125"/>
        <v>1</v>
      </c>
      <c r="Z51" s="1"/>
      <c r="AA51" s="1"/>
      <c r="AB51" s="2" t="s">
        <v>37</v>
      </c>
      <c r="AC51" s="4" t="s">
        <v>55</v>
      </c>
      <c r="AD51" s="4">
        <f>C12</f>
        <v>-24065</v>
      </c>
      <c r="AG51" t="str">
        <f>IF(W54=0,IF(AND(AA52=AD52,H54=0),$AG$2,$AG$4),IF(G52=0,$AG$5,$AG$3))</f>
        <v>Полуение положительного числа ри сложении отрицательных (переполнение).</v>
      </c>
    </row>
    <row r="52" spans="4:33" x14ac:dyDescent="0.3">
      <c r="D52" s="1"/>
      <c r="E52" s="1"/>
      <c r="F52" s="1"/>
      <c r="G52" s="1">
        <f>MOD(SUM(G49:G51),2)</f>
        <v>0</v>
      </c>
      <c r="H52" s="1">
        <f t="shared" ref="H52:J52" si="126">MOD(SUM(H49:H51),2)</f>
        <v>1</v>
      </c>
      <c r="I52" s="1">
        <f t="shared" si="126"/>
        <v>0</v>
      </c>
      <c r="J52" s="1">
        <f t="shared" si="126"/>
        <v>0</v>
      </c>
      <c r="K52" s="1"/>
      <c r="L52" s="1">
        <f t="shared" ref="L52:O52" si="127">MOD(SUM(L49:L51),2)</f>
        <v>1</v>
      </c>
      <c r="M52" s="1">
        <f t="shared" si="127"/>
        <v>1</v>
      </c>
      <c r="N52" s="1">
        <f t="shared" si="127"/>
        <v>0</v>
      </c>
      <c r="O52" s="1">
        <f t="shared" si="127"/>
        <v>0</v>
      </c>
      <c r="P52" s="1"/>
      <c r="Q52" s="1">
        <f t="shared" ref="Q52:T52" si="128">MOD(SUM(Q49:Q51),2)</f>
        <v>0</v>
      </c>
      <c r="R52" s="1">
        <f t="shared" si="128"/>
        <v>1</v>
      </c>
      <c r="S52" s="1">
        <f t="shared" si="128"/>
        <v>1</v>
      </c>
      <c r="T52" s="1">
        <f t="shared" si="128"/>
        <v>1</v>
      </c>
      <c r="U52" s="1"/>
      <c r="V52" s="1">
        <f t="shared" ref="V52:X52" si="129">MOD(SUM(V49:V51),2)</f>
        <v>1</v>
      </c>
      <c r="W52" s="1">
        <f t="shared" si="129"/>
        <v>0</v>
      </c>
      <c r="X52" s="1">
        <f t="shared" si="129"/>
        <v>1</v>
      </c>
      <c r="Y52" s="1">
        <f>MOD(SUM(Y49:Y51),2)</f>
        <v>1</v>
      </c>
      <c r="Z52" s="2" t="s">
        <v>38</v>
      </c>
      <c r="AA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19579</v>
      </c>
      <c r="AD52">
        <f>SUM(AD50:AD51)</f>
        <v>-45957</v>
      </c>
    </row>
    <row r="53" spans="4:33" x14ac:dyDescent="0.3">
      <c r="E53" s="1" t="s">
        <v>45</v>
      </c>
      <c r="G53" s="1" t="str">
        <f>IF(G52=0,"",1)</f>
        <v/>
      </c>
      <c r="H53" s="1" t="str">
        <f>IF($G52=1,IF(H52=0,1,0),"")</f>
        <v/>
      </c>
      <c r="I53" s="1" t="str">
        <f t="shared" ref="I53" si="130">IF($G52=1,IF(I52=0,1,0),"")</f>
        <v/>
      </c>
      <c r="J53" s="1" t="str">
        <f t="shared" ref="J53" si="131">IF($G52=1,IF(J52=0,1,0),"")</f>
        <v/>
      </c>
      <c r="K53" s="1"/>
      <c r="L53" s="1" t="str">
        <f t="shared" ref="L53" si="132">IF($G52=1,IF(L52=0,1,0),"")</f>
        <v/>
      </c>
      <c r="M53" s="1" t="str">
        <f t="shared" ref="M53" si="133">IF($G52=1,IF(M52=0,1,0),"")</f>
        <v/>
      </c>
      <c r="N53" s="1" t="str">
        <f t="shared" ref="N53" si="134">IF($G52=1,IF(N52=0,1,0),"")</f>
        <v/>
      </c>
      <c r="O53" s="1" t="str">
        <f t="shared" ref="O53" si="135">IF($G52=1,IF(O52=0,1,0),"")</f>
        <v/>
      </c>
      <c r="P53" s="1"/>
      <c r="Q53" s="1" t="str">
        <f t="shared" ref="Q53" si="136">IF($G52=1,IF(Q52=0,1,0),"")</f>
        <v/>
      </c>
      <c r="R53" s="1" t="str">
        <f t="shared" ref="R53" si="137">IF($G52=1,IF(R52=0,1,0),"")</f>
        <v/>
      </c>
      <c r="S53" s="1" t="str">
        <f t="shared" ref="S53" si="138">IF($G52=1,IF(S52=0,1,0),"")</f>
        <v/>
      </c>
      <c r="T53" s="1" t="str">
        <f t="shared" ref="T53" si="139">IF($G52=1,IF(T52=0,1,0),"")</f>
        <v/>
      </c>
      <c r="U53" s="1"/>
      <c r="V53" s="1" t="str">
        <f t="shared" ref="V53" si="140">IF($G52=1,IF(V52=0,1,0),"")</f>
        <v/>
      </c>
      <c r="W53" s="1" t="str">
        <f t="shared" ref="W53" si="141">IF($G52=1,IF(W52=0,1,0),"")</f>
        <v/>
      </c>
      <c r="X53" s="1" t="str">
        <f>IF(G52=1,IF(X52&lt;&gt;".",IF($G$29=1,MID(_xlfn.BASE(ABS(_xlfn.DECIMAL($H52&amp;$I52&amp;$J52&amp;$L52&amp;$M52&amp;$N52&amp;$O52&amp;$Q52&amp;$R52&amp;$S52&amp;$T52&amp;$V52&amp;$W52&amp;$X52&amp;$Y52,2)-2^16),2,16),ABS(X$3-16),1),""),"."),"")</f>
        <v/>
      </c>
      <c r="Y53" s="1" t="str">
        <f>IF(G52=1,IF(Y52&lt;&gt;".",IF($G$29=1,MID(_xlfn.BASE(ABS(_xlfn.DECIMAL($H52&amp;$I52&amp;$J52&amp;$L52&amp;$M52&amp;$N52&amp;$O52&amp;$Q52&amp;$R52&amp;$S52&amp;$T52&amp;$V52&amp;$W52&amp;$X52&amp;$Y52,2)-2^16),2,16),ABS(Y$3-16),1),""),"."),"")</f>
        <v/>
      </c>
      <c r="AA53" s="1"/>
    </row>
    <row r="54" spans="4:33" x14ac:dyDescent="0.3">
      <c r="G54" s="2" t="s">
        <v>39</v>
      </c>
      <c r="H54" s="6">
        <f>F49</f>
        <v>1</v>
      </c>
      <c r="J54" t="s">
        <v>40</v>
      </c>
      <c r="K54" s="6">
        <f>MOD(SUM(Q52:T52)+SUM(V52:Y52)+1,2)</f>
        <v>1</v>
      </c>
      <c r="M54" t="s">
        <v>41</v>
      </c>
      <c r="N54" s="6">
        <f>T49</f>
        <v>1</v>
      </c>
      <c r="P54" t="s">
        <v>42</v>
      </c>
      <c r="Q54" s="6">
        <f>IF(AA52=0,1,0)</f>
        <v>0</v>
      </c>
      <c r="S54" t="s">
        <v>43</v>
      </c>
      <c r="T54" s="6">
        <f>G52</f>
        <v>0</v>
      </c>
      <c r="V54" t="s">
        <v>44</v>
      </c>
      <c r="W54" s="6">
        <f>MOD(F49+G49,2)</f>
        <v>1</v>
      </c>
      <c r="AA54" s="1"/>
    </row>
    <row r="55" spans="4:33" x14ac:dyDescent="0.3">
      <c r="AA55" s="1"/>
    </row>
    <row r="56" spans="4:33" x14ac:dyDescent="0.3">
      <c r="AA56" s="1"/>
    </row>
    <row r="57" spans="4:33" x14ac:dyDescent="0.3">
      <c r="D57" s="1"/>
      <c r="E57" s="1" t="s">
        <v>34</v>
      </c>
      <c r="F57" s="1">
        <f>IF(COUNTIF(G57:G59,"=1")&gt;1,1,0)</f>
        <v>0</v>
      </c>
      <c r="G57" s="1">
        <f t="shared" ref="G57" si="142">IF(COUNTIF(H57:H59,"=1")&gt;1,1,0)</f>
        <v>0</v>
      </c>
      <c r="H57" s="1">
        <f t="shared" ref="H57" si="143">IF(COUNTIF(I57:I59,"=1")&gt;1,1,0)</f>
        <v>0</v>
      </c>
      <c r="I57" s="1">
        <f t="shared" ref="I57" si="144">IF(COUNTIF(J57:J59,"=1")&gt;1,1,0)</f>
        <v>0</v>
      </c>
      <c r="J57" s="1">
        <f>IF(COUNTIF(L57:L59,"=1")&gt;1,1,0)</f>
        <v>1</v>
      </c>
      <c r="K57" s="1"/>
      <c r="L57" s="1">
        <f t="shared" ref="L57" si="145">IF(COUNTIF(M57:M59,"=1")&gt;1,1,0)</f>
        <v>0</v>
      </c>
      <c r="M57" s="1">
        <f t="shared" ref="M57" si="146">IF(COUNTIF(N57:N59,"=1")&gt;1,1,0)</f>
        <v>0</v>
      </c>
      <c r="N57" s="1">
        <f t="shared" ref="N57" si="147">IF(COUNTIF(O57:O59,"=1")&gt;1,1,0)</f>
        <v>0</v>
      </c>
      <c r="O57" s="1">
        <f>IF(COUNTIF(Q57:Q59,"=1")&gt;1,1,0)</f>
        <v>0</v>
      </c>
      <c r="P57" s="1"/>
      <c r="Q57" s="1">
        <f t="shared" ref="Q57" si="148">IF(COUNTIF(R57:R59,"=1")&gt;1,1,0)</f>
        <v>1</v>
      </c>
      <c r="R57" s="1">
        <f t="shared" ref="R57" si="149">IF(COUNTIF(S57:S59,"=1")&gt;1,1,0)</f>
        <v>1</v>
      </c>
      <c r="S57" s="1">
        <f t="shared" ref="S57" si="150">IF(COUNTIF(T57:T59,"=1")&gt;1,1,0)</f>
        <v>1</v>
      </c>
      <c r="T57" s="1">
        <f>IF(COUNTIF(V57:V59,"=1")&gt;1,1,0)</f>
        <v>1</v>
      </c>
      <c r="U57" s="1"/>
      <c r="V57" s="1">
        <f t="shared" ref="V57" si="151">IF(COUNTIF(W57:W59,"=1")&gt;1,1,0)</f>
        <v>1</v>
      </c>
      <c r="W57" s="1">
        <f>IF(COUNTIF(X57:X59,"=1")&gt;1,1,0)</f>
        <v>0</v>
      </c>
      <c r="X57" s="1">
        <f>IF(COUNTIF(Y58:Y59,"=1")&gt;1,1,0)</f>
        <v>0</v>
      </c>
      <c r="Y57" s="1"/>
      <c r="AA57" s="1"/>
    </row>
    <row r="58" spans="4:33" x14ac:dyDescent="0.3">
      <c r="D58" s="1"/>
      <c r="E58" s="1" t="s">
        <v>35</v>
      </c>
      <c r="F58" s="1"/>
      <c r="G58" s="1">
        <f>G4</f>
        <v>0</v>
      </c>
      <c r="H58" s="1">
        <f t="shared" ref="H58:Y58" si="152">H4</f>
        <v>0</v>
      </c>
      <c r="I58" s="1">
        <f t="shared" si="152"/>
        <v>0</v>
      </c>
      <c r="J58" s="1">
        <f t="shared" si="152"/>
        <v>0</v>
      </c>
      <c r="K58" s="1" t="str">
        <f t="shared" si="152"/>
        <v>.</v>
      </c>
      <c r="L58" s="1">
        <f t="shared" si="152"/>
        <v>1</v>
      </c>
      <c r="M58" s="1">
        <f t="shared" si="152"/>
        <v>0</v>
      </c>
      <c r="N58" s="1">
        <f t="shared" si="152"/>
        <v>0</v>
      </c>
      <c r="O58" s="1">
        <f t="shared" si="152"/>
        <v>0</v>
      </c>
      <c r="P58" s="1" t="str">
        <f t="shared" si="152"/>
        <v>.</v>
      </c>
      <c r="Q58" s="1">
        <f t="shared" si="152"/>
        <v>0</v>
      </c>
      <c r="R58" s="1">
        <f t="shared" si="152"/>
        <v>1</v>
      </c>
      <c r="S58" s="1">
        <f t="shared" si="152"/>
        <v>1</v>
      </c>
      <c r="T58" s="1">
        <f t="shared" si="152"/>
        <v>1</v>
      </c>
      <c r="U58" s="1" t="str">
        <f t="shared" si="152"/>
        <v>.</v>
      </c>
      <c r="V58" s="1">
        <f t="shared" si="152"/>
        <v>1</v>
      </c>
      <c r="W58" s="1">
        <f t="shared" si="152"/>
        <v>1</v>
      </c>
      <c r="X58" s="1">
        <f t="shared" si="152"/>
        <v>0</v>
      </c>
      <c r="Y58" s="1">
        <f t="shared" si="152"/>
        <v>1</v>
      </c>
      <c r="Z58" s="1"/>
      <c r="AA58" s="1"/>
      <c r="AC58" t="s">
        <v>1</v>
      </c>
      <c r="AD58">
        <f>C4</f>
        <v>2173</v>
      </c>
    </row>
    <row r="59" spans="4:33" x14ac:dyDescent="0.3">
      <c r="D59" s="1" t="s">
        <v>37</v>
      </c>
      <c r="E59" s="1" t="s">
        <v>52</v>
      </c>
      <c r="F59" s="1"/>
      <c r="G59" s="5">
        <f>G11</f>
        <v>1</v>
      </c>
      <c r="H59" s="5">
        <f t="shared" ref="H59:Y59" si="153">H11</f>
        <v>0</v>
      </c>
      <c r="I59" s="5">
        <f t="shared" si="153"/>
        <v>1</v>
      </c>
      <c r="J59" s="5">
        <f t="shared" si="153"/>
        <v>0</v>
      </c>
      <c r="K59" s="5" t="str">
        <f t="shared" si="153"/>
        <v>.</v>
      </c>
      <c r="L59" s="5">
        <f t="shared" si="153"/>
        <v>1</v>
      </c>
      <c r="M59" s="5">
        <f t="shared" si="153"/>
        <v>0</v>
      </c>
      <c r="N59" s="5">
        <f t="shared" si="153"/>
        <v>1</v>
      </c>
      <c r="O59" s="5">
        <f t="shared" si="153"/>
        <v>0</v>
      </c>
      <c r="P59" s="5" t="str">
        <f t="shared" si="153"/>
        <v>.</v>
      </c>
      <c r="Q59" s="5">
        <f t="shared" si="153"/>
        <v>0</v>
      </c>
      <c r="R59" s="5">
        <f t="shared" si="153"/>
        <v>1</v>
      </c>
      <c r="S59" s="5">
        <f t="shared" si="153"/>
        <v>1</v>
      </c>
      <c r="T59" s="5">
        <f t="shared" si="153"/>
        <v>1</v>
      </c>
      <c r="U59" s="5" t="str">
        <f t="shared" si="153"/>
        <v>.</v>
      </c>
      <c r="V59" s="5">
        <f t="shared" si="153"/>
        <v>1</v>
      </c>
      <c r="W59" s="5">
        <f t="shared" si="153"/>
        <v>1</v>
      </c>
      <c r="X59" s="5">
        <f t="shared" si="153"/>
        <v>0</v>
      </c>
      <c r="Y59" s="5">
        <f t="shared" si="153"/>
        <v>0</v>
      </c>
      <c r="Z59" s="1"/>
      <c r="AA59" s="1"/>
      <c r="AB59" s="2" t="s">
        <v>37</v>
      </c>
      <c r="AC59" s="4" t="s">
        <v>53</v>
      </c>
      <c r="AD59" s="4">
        <f>C11</f>
        <v>-21892</v>
      </c>
      <c r="AG59" t="str">
        <f>IF(W62=0,IF(AND(AA60=AD60,H62=0),$AG$2,$AG$4),IF(G60=0,$AG$5,$AG$3))</f>
        <v>Результат правильный.</v>
      </c>
    </row>
    <row r="60" spans="4:33" x14ac:dyDescent="0.3">
      <c r="D60" s="1"/>
      <c r="E60" s="1"/>
      <c r="F60" s="1"/>
      <c r="G60" s="1">
        <f>MOD(SUM(G57:G59),2)</f>
        <v>1</v>
      </c>
      <c r="H60" s="1">
        <f t="shared" ref="H60:J60" si="154">MOD(SUM(H57:H59),2)</f>
        <v>0</v>
      </c>
      <c r="I60" s="1">
        <f t="shared" si="154"/>
        <v>1</v>
      </c>
      <c r="J60" s="1">
        <f t="shared" si="154"/>
        <v>1</v>
      </c>
      <c r="K60" s="1"/>
      <c r="L60" s="1">
        <f t="shared" ref="L60:O60" si="155">MOD(SUM(L57:L59),2)</f>
        <v>0</v>
      </c>
      <c r="M60" s="1">
        <f t="shared" si="155"/>
        <v>0</v>
      </c>
      <c r="N60" s="1">
        <f t="shared" si="155"/>
        <v>1</v>
      </c>
      <c r="O60" s="1">
        <f t="shared" si="155"/>
        <v>0</v>
      </c>
      <c r="P60" s="1"/>
      <c r="Q60" s="1">
        <f t="shared" ref="Q60:T60" si="156">MOD(SUM(Q57:Q59),2)</f>
        <v>1</v>
      </c>
      <c r="R60" s="1">
        <f t="shared" si="156"/>
        <v>1</v>
      </c>
      <c r="S60" s="1">
        <f t="shared" si="156"/>
        <v>1</v>
      </c>
      <c r="T60" s="1">
        <f t="shared" si="156"/>
        <v>1</v>
      </c>
      <c r="U60" s="1"/>
      <c r="V60" s="1">
        <f t="shared" ref="V60:X60" si="157">MOD(SUM(V57:V59),2)</f>
        <v>1</v>
      </c>
      <c r="W60" s="1">
        <f t="shared" si="157"/>
        <v>0</v>
      </c>
      <c r="X60" s="1">
        <f t="shared" si="157"/>
        <v>0</v>
      </c>
      <c r="Y60" s="1">
        <f>MOD(SUM(Y57:Y59),2)</f>
        <v>1</v>
      </c>
      <c r="Z60" s="2" t="s">
        <v>38</v>
      </c>
      <c r="AA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-19719</v>
      </c>
      <c r="AD60">
        <f>SUM(AD58:AD59)</f>
        <v>-19719</v>
      </c>
    </row>
    <row r="61" spans="4:33" x14ac:dyDescent="0.3">
      <c r="E61" s="1" t="s">
        <v>45</v>
      </c>
      <c r="G61" s="1">
        <f>IF(G60=0,"",1)</f>
        <v>1</v>
      </c>
      <c r="H61" s="1">
        <f>IF($G60=1,IF(H60=0,1,0),"")</f>
        <v>1</v>
      </c>
      <c r="I61" s="1">
        <f t="shared" ref="I61" si="158">IF($G60=1,IF(I60=0,1,0),"")</f>
        <v>0</v>
      </c>
      <c r="J61" s="1">
        <f t="shared" ref="J61" si="159">IF($G60=1,IF(J60=0,1,0),"")</f>
        <v>0</v>
      </c>
      <c r="K61" s="1"/>
      <c r="L61" s="1">
        <f t="shared" ref="L61" si="160">IF($G60=1,IF(L60=0,1,0),"")</f>
        <v>1</v>
      </c>
      <c r="M61" s="1">
        <f t="shared" ref="M61" si="161">IF($G60=1,IF(M60=0,1,0),"")</f>
        <v>1</v>
      </c>
      <c r="N61" s="1">
        <f t="shared" ref="N61" si="162">IF($G60=1,IF(N60=0,1,0),"")</f>
        <v>0</v>
      </c>
      <c r="O61" s="1">
        <f t="shared" ref="O61" si="163">IF($G60=1,IF(O60=0,1,0),"")</f>
        <v>1</v>
      </c>
      <c r="P61" s="1"/>
      <c r="Q61" s="1">
        <f t="shared" ref="Q61" si="164">IF($G60=1,IF(Q60=0,1,0),"")</f>
        <v>0</v>
      </c>
      <c r="R61" s="1">
        <f t="shared" ref="R61" si="165">IF($G60=1,IF(R60=0,1,0),"")</f>
        <v>0</v>
      </c>
      <c r="S61" s="1">
        <f t="shared" ref="S61" si="166">IF($G60=1,IF(S60=0,1,0),"")</f>
        <v>0</v>
      </c>
      <c r="T61" s="1">
        <f t="shared" ref="T61" si="167">IF($G60=1,IF(T60=0,1,0),"")</f>
        <v>0</v>
      </c>
      <c r="U61" s="1"/>
      <c r="V61" s="1">
        <f t="shared" ref="V61" si="168">IF($G60=1,IF(V60=0,1,0),"")</f>
        <v>0</v>
      </c>
      <c r="W61" s="1">
        <f t="shared" ref="W61" si="169">IF($G60=1,IF(W60=0,1,0),"")</f>
        <v>1</v>
      </c>
      <c r="X61" s="1" t="str">
        <f>IF(G60=1,IF(X60&lt;&gt;".",IF($G$29=1,MID(_xlfn.BASE(ABS(_xlfn.DECIMAL($H60&amp;$I60&amp;$J60&amp;$L60&amp;$M60&amp;$N60&amp;$O60&amp;$Q60&amp;$R60&amp;$S60&amp;$T60&amp;$V60&amp;$W60&amp;$X60&amp;$Y60,2)-2^16),2,16),ABS(X$3-16),1),""),"."),"")</f>
        <v>1</v>
      </c>
      <c r="Y61" s="1" t="str">
        <f>IF(G60=1,IF(Y60&lt;&gt;".",IF($G$29=1,MID(_xlfn.BASE(ABS(_xlfn.DECIMAL($H60&amp;$I60&amp;$J60&amp;$L60&amp;$M60&amp;$N60&amp;$O60&amp;$Q60&amp;$R60&amp;$S60&amp;$T60&amp;$V60&amp;$W60&amp;$X60&amp;$Y60,2)-2^16),2,16),ABS(Y$3-16),1),""),"."),"")</f>
        <v>1</v>
      </c>
      <c r="AA61" s="1"/>
    </row>
    <row r="62" spans="4:33" x14ac:dyDescent="0.3">
      <c r="G62" s="2" t="s">
        <v>39</v>
      </c>
      <c r="H62" s="6">
        <f>F57</f>
        <v>0</v>
      </c>
      <c r="J62" t="s">
        <v>40</v>
      </c>
      <c r="K62" s="6">
        <f>MOD(SUM(Q60:T60)+SUM(V60:Y60)+1,2)</f>
        <v>1</v>
      </c>
      <c r="M62" t="s">
        <v>41</v>
      </c>
      <c r="N62" s="6">
        <f>T57</f>
        <v>1</v>
      </c>
      <c r="P62" t="s">
        <v>42</v>
      </c>
      <c r="Q62" s="6">
        <f>IF(AA60=0,1,0)</f>
        <v>0</v>
      </c>
      <c r="S62" t="s">
        <v>43</v>
      </c>
      <c r="T62" s="6">
        <f>G60</f>
        <v>1</v>
      </c>
      <c r="V62" t="s">
        <v>44</v>
      </c>
      <c r="W62" s="6">
        <f>MOD(F57+G57,2)</f>
        <v>0</v>
      </c>
      <c r="AA62" s="1"/>
    </row>
    <row r="63" spans="4:33" x14ac:dyDescent="0.3">
      <c r="AA63" s="1"/>
    </row>
    <row r="64" spans="4:33" x14ac:dyDescent="0.3">
      <c r="AA64" s="1"/>
    </row>
    <row r="65" spans="4:33" x14ac:dyDescent="0.3">
      <c r="D65" s="1"/>
      <c r="E65" s="1" t="s">
        <v>34</v>
      </c>
      <c r="F65" s="1">
        <f>IF(COUNTIF(G65:G67,"=1")&gt;1,1,0)</f>
        <v>1</v>
      </c>
      <c r="G65" s="1">
        <f t="shared" ref="G65" si="170">IF(COUNTIF(H65:H67,"=1")&gt;1,1,0)</f>
        <v>1</v>
      </c>
      <c r="H65" s="1">
        <f t="shared" ref="H65" si="171">IF(COUNTIF(I65:I67,"=1")&gt;1,1,0)</f>
        <v>1</v>
      </c>
      <c r="I65" s="1">
        <f t="shared" ref="I65" si="172">IF(COUNTIF(J65:J67,"=1")&gt;1,1,0)</f>
        <v>1</v>
      </c>
      <c r="J65" s="1">
        <f>IF(COUNTIF(L65:L67,"=1")&gt;1,1,0)</f>
        <v>1</v>
      </c>
      <c r="K65" s="1"/>
      <c r="L65" s="1">
        <f t="shared" ref="L65" si="173">IF(COUNTIF(M65:M67,"=1")&gt;1,1,0)</f>
        <v>1</v>
      </c>
      <c r="M65" s="1">
        <f t="shared" ref="M65" si="174">IF(COUNTIF(N65:N67,"=1")&gt;1,1,0)</f>
        <v>1</v>
      </c>
      <c r="N65" s="1">
        <f t="shared" ref="N65" si="175">IF(COUNTIF(O65:O67,"=1")&gt;1,1,0)</f>
        <v>0</v>
      </c>
      <c r="O65" s="1">
        <f>IF(COUNTIF(Q65:Q67,"=1")&gt;1,1,0)</f>
        <v>0</v>
      </c>
      <c r="P65" s="1"/>
      <c r="Q65" s="1">
        <f t="shared" ref="Q65" si="176">IF(COUNTIF(R65:R67,"=1")&gt;1,1,0)</f>
        <v>0</v>
      </c>
      <c r="R65" s="1">
        <f t="shared" ref="R65" si="177">IF(COUNTIF(S65:S67,"=1")&gt;1,1,0)</f>
        <v>0</v>
      </c>
      <c r="S65" s="1">
        <f t="shared" ref="S65" si="178">IF(COUNTIF(T65:T67,"=1")&gt;1,1,0)</f>
        <v>0</v>
      </c>
      <c r="T65" s="1">
        <f>IF(COUNTIF(V65:V67,"=1")&gt;1,1,0)</f>
        <v>0</v>
      </c>
      <c r="U65" s="1"/>
      <c r="V65" s="1">
        <f t="shared" ref="V65" si="179">IF(COUNTIF(W65:W67,"=1")&gt;1,1,0)</f>
        <v>0</v>
      </c>
      <c r="W65" s="1">
        <f>IF(COUNTIF(X65:X67,"=1")&gt;1,1,0)</f>
        <v>0</v>
      </c>
      <c r="X65" s="1">
        <f>IF(COUNTIF(Y66:Y67,"=1")&gt;1,1,0)</f>
        <v>1</v>
      </c>
      <c r="Y65" s="1"/>
      <c r="AA65" s="1"/>
    </row>
    <row r="66" spans="4:33" x14ac:dyDescent="0.3">
      <c r="D66" s="1"/>
      <c r="E66" s="1" t="s">
        <v>56</v>
      </c>
      <c r="F66" s="1"/>
      <c r="G66" s="1">
        <f>G14</f>
        <v>1</v>
      </c>
      <c r="H66" s="1">
        <f t="shared" ref="H66:Y66" si="180">H14</f>
        <v>0</v>
      </c>
      <c r="I66" s="1">
        <f t="shared" si="180"/>
        <v>1</v>
      </c>
      <c r="J66" s="1">
        <f t="shared" si="180"/>
        <v>1</v>
      </c>
      <c r="K66" s="1" t="str">
        <f t="shared" si="180"/>
        <v>.</v>
      </c>
      <c r="L66" s="1">
        <f t="shared" si="180"/>
        <v>0</v>
      </c>
      <c r="M66" s="1">
        <f t="shared" si="180"/>
        <v>0</v>
      </c>
      <c r="N66" s="1">
        <f t="shared" si="180"/>
        <v>1</v>
      </c>
      <c r="O66" s="1">
        <f t="shared" si="180"/>
        <v>0</v>
      </c>
      <c r="P66" s="1" t="str">
        <f t="shared" si="180"/>
        <v>.</v>
      </c>
      <c r="Q66" s="1">
        <f t="shared" si="180"/>
        <v>1</v>
      </c>
      <c r="R66" s="1">
        <f t="shared" si="180"/>
        <v>1</v>
      </c>
      <c r="S66" s="1">
        <f t="shared" si="180"/>
        <v>1</v>
      </c>
      <c r="T66" s="1">
        <f t="shared" si="180"/>
        <v>1</v>
      </c>
      <c r="U66" s="1" t="str">
        <f t="shared" si="180"/>
        <v>.</v>
      </c>
      <c r="V66" s="1">
        <f t="shared" si="180"/>
        <v>1</v>
      </c>
      <c r="W66" s="1">
        <f t="shared" si="180"/>
        <v>0</v>
      </c>
      <c r="X66" s="1">
        <f t="shared" si="180"/>
        <v>0</v>
      </c>
      <c r="Y66" s="1">
        <f t="shared" si="180"/>
        <v>1</v>
      </c>
      <c r="Z66" s="1"/>
      <c r="AA66" s="1"/>
      <c r="AC66" t="s">
        <v>57</v>
      </c>
      <c r="AD66">
        <f>C14</f>
        <v>-19719</v>
      </c>
    </row>
    <row r="67" spans="4:33" x14ac:dyDescent="0.3">
      <c r="D67" s="1" t="s">
        <v>37</v>
      </c>
      <c r="E67" s="1" t="s">
        <v>46</v>
      </c>
      <c r="F67" s="1"/>
      <c r="G67" s="5">
        <f>G6</f>
        <v>0</v>
      </c>
      <c r="H67" s="5">
        <f t="shared" ref="H67:Y67" si="181">H6</f>
        <v>1</v>
      </c>
      <c r="I67" s="5">
        <f t="shared" si="181"/>
        <v>0</v>
      </c>
      <c r="J67" s="5">
        <f t="shared" si="181"/>
        <v>1</v>
      </c>
      <c r="K67" s="5" t="str">
        <f t="shared" si="181"/>
        <v>.</v>
      </c>
      <c r="L67" s="5">
        <f t="shared" si="181"/>
        <v>1</v>
      </c>
      <c r="M67" s="5">
        <f t="shared" si="181"/>
        <v>1</v>
      </c>
      <c r="N67" s="5">
        <f t="shared" si="181"/>
        <v>1</v>
      </c>
      <c r="O67" s="5">
        <f t="shared" si="181"/>
        <v>0</v>
      </c>
      <c r="P67" s="5" t="str">
        <f t="shared" si="181"/>
        <v>.</v>
      </c>
      <c r="Q67" s="5">
        <f t="shared" si="181"/>
        <v>0</v>
      </c>
      <c r="R67" s="5">
        <f t="shared" si="181"/>
        <v>0</v>
      </c>
      <c r="S67" s="5">
        <f t="shared" si="181"/>
        <v>0</v>
      </c>
      <c r="T67" s="5">
        <f t="shared" si="181"/>
        <v>0</v>
      </c>
      <c r="U67" s="5" t="str">
        <f t="shared" si="181"/>
        <v>.</v>
      </c>
      <c r="V67" s="5">
        <f t="shared" si="181"/>
        <v>0</v>
      </c>
      <c r="W67" s="5">
        <f t="shared" si="181"/>
        <v>0</v>
      </c>
      <c r="X67" s="5">
        <f t="shared" si="181"/>
        <v>0</v>
      </c>
      <c r="Y67" s="5">
        <f t="shared" si="181"/>
        <v>1</v>
      </c>
      <c r="Z67" s="1"/>
      <c r="AA67" s="1"/>
      <c r="AB67" s="2" t="s">
        <v>37</v>
      </c>
      <c r="AC67" s="4" t="s">
        <v>47</v>
      </c>
      <c r="AD67" s="4">
        <f>C6</f>
        <v>24065</v>
      </c>
      <c r="AG67" t="str">
        <f>IF(W70=0,IF(AND(AA68=AD68,H70=0),$AG$2,$AG$4),IF(G68=0,$AG$5,$AG$3))</f>
        <v>Результат правильный. Перенос из старшего разряда не учитывается</v>
      </c>
    </row>
    <row r="68" spans="4:33" x14ac:dyDescent="0.3">
      <c r="D68" s="1"/>
      <c r="E68" s="1"/>
      <c r="F68" s="1"/>
      <c r="G68" s="1">
        <f>MOD(SUM(G65:G67),2)</f>
        <v>0</v>
      </c>
      <c r="H68" s="1">
        <f t="shared" ref="H68:J68" si="182">MOD(SUM(H65:H67),2)</f>
        <v>0</v>
      </c>
      <c r="I68" s="1">
        <f t="shared" si="182"/>
        <v>0</v>
      </c>
      <c r="J68" s="1">
        <f t="shared" si="182"/>
        <v>1</v>
      </c>
      <c r="K68" s="1"/>
      <c r="L68" s="1">
        <f t="shared" ref="L68:O68" si="183">MOD(SUM(L65:L67),2)</f>
        <v>0</v>
      </c>
      <c r="M68" s="1">
        <f t="shared" si="183"/>
        <v>0</v>
      </c>
      <c r="N68" s="1">
        <f t="shared" si="183"/>
        <v>0</v>
      </c>
      <c r="O68" s="1">
        <f t="shared" si="183"/>
        <v>0</v>
      </c>
      <c r="P68" s="1"/>
      <c r="Q68" s="1">
        <f t="shared" ref="Q68:T68" si="184">MOD(SUM(Q65:Q67),2)</f>
        <v>1</v>
      </c>
      <c r="R68" s="1">
        <f t="shared" si="184"/>
        <v>1</v>
      </c>
      <c r="S68" s="1">
        <f t="shared" si="184"/>
        <v>1</v>
      </c>
      <c r="T68" s="1">
        <f t="shared" si="184"/>
        <v>1</v>
      </c>
      <c r="U68" s="1"/>
      <c r="V68" s="1">
        <f t="shared" ref="V68:X68" si="185">MOD(SUM(V65:V67),2)</f>
        <v>1</v>
      </c>
      <c r="W68" s="1">
        <f t="shared" si="185"/>
        <v>0</v>
      </c>
      <c r="X68" s="1">
        <f t="shared" si="185"/>
        <v>1</v>
      </c>
      <c r="Y68" s="1">
        <f>MOD(SUM(Y65:Y67),2)</f>
        <v>0</v>
      </c>
      <c r="Z68" s="2" t="s">
        <v>38</v>
      </c>
      <c r="AA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4346</v>
      </c>
      <c r="AD68">
        <f>SUM(AD66:AD67)</f>
        <v>4346</v>
      </c>
    </row>
    <row r="69" spans="4:33" x14ac:dyDescent="0.3">
      <c r="E69" s="1" t="s">
        <v>45</v>
      </c>
      <c r="G69" s="1" t="str">
        <f>IF(G68=0,"",1)</f>
        <v/>
      </c>
      <c r="H69" s="1" t="str">
        <f>IF($G68=1,IF(H68=0,1,0),"")</f>
        <v/>
      </c>
      <c r="I69" s="1" t="str">
        <f t="shared" ref="I69" si="186">IF($G68=1,IF(I68=0,1,0),"")</f>
        <v/>
      </c>
      <c r="J69" s="1" t="str">
        <f t="shared" ref="J69" si="187">IF($G68=1,IF(J68=0,1,0),"")</f>
        <v/>
      </c>
      <c r="K69" s="1"/>
      <c r="L69" s="1" t="str">
        <f t="shared" ref="L69" si="188">IF($G68=1,IF(L68=0,1,0),"")</f>
        <v/>
      </c>
      <c r="M69" s="1" t="str">
        <f t="shared" ref="M69" si="189">IF($G68=1,IF(M68=0,1,0),"")</f>
        <v/>
      </c>
      <c r="N69" s="1" t="str">
        <f t="shared" ref="N69" si="190">IF($G68=1,IF(N68=0,1,0),"")</f>
        <v/>
      </c>
      <c r="O69" s="1" t="str">
        <f t="shared" ref="O69" si="191">IF($G68=1,IF(O68=0,1,0),"")</f>
        <v/>
      </c>
      <c r="P69" s="1"/>
      <c r="Q69" s="1" t="str">
        <f t="shared" ref="Q69" si="192">IF($G68=1,IF(Q68=0,1,0),"")</f>
        <v/>
      </c>
      <c r="R69" s="1" t="str">
        <f t="shared" ref="R69" si="193">IF($G68=1,IF(R68=0,1,0),"")</f>
        <v/>
      </c>
      <c r="S69" s="1" t="str">
        <f t="shared" ref="S69" si="194">IF($G68=1,IF(S68=0,1,0),"")</f>
        <v/>
      </c>
      <c r="T69" s="1" t="str">
        <f t="shared" ref="T69" si="195">IF($G68=1,IF(T68=0,1,0),"")</f>
        <v/>
      </c>
      <c r="U69" s="1"/>
      <c r="V69" s="1" t="str">
        <f t="shared" ref="V69" si="196">IF($G68=1,IF(V68=0,1,0),"")</f>
        <v/>
      </c>
      <c r="W69" s="1" t="str">
        <f t="shared" ref="W69" si="197">IF($G68=1,IF(W68=0,1,0),"")</f>
        <v/>
      </c>
      <c r="X69" s="1" t="str">
        <f>IF(G68=1,IF(X68&lt;&gt;".",IF($G$29=1,MID(_xlfn.BASE(ABS(_xlfn.DECIMAL($H68&amp;$I68&amp;$J68&amp;$L68&amp;$M68&amp;$N68&amp;$O68&amp;$Q68&amp;$R68&amp;$S68&amp;$T68&amp;$V68&amp;$W68&amp;$X68&amp;$Y68,2)-2^16),2,16),ABS(X$3-16),1),""),"."),"")</f>
        <v/>
      </c>
      <c r="Y69" s="1" t="str">
        <f>IF(G68=1,IF(Y68&lt;&gt;".",IF($G$29=1,MID(_xlfn.BASE(ABS(_xlfn.DECIMAL($H68&amp;$I68&amp;$J68&amp;$L68&amp;$M68&amp;$N68&amp;$O68&amp;$Q68&amp;$R68&amp;$S68&amp;$T68&amp;$V68&amp;$W68&amp;$X68&amp;$Y68,2)-2^16),2,16),ABS(Y$3-16),1),""),"."),"")</f>
        <v/>
      </c>
    </row>
    <row r="70" spans="4:33" x14ac:dyDescent="0.3">
      <c r="G70" s="2" t="s">
        <v>39</v>
      </c>
      <c r="H70" s="6">
        <f>F65</f>
        <v>1</v>
      </c>
      <c r="J70" t="s">
        <v>40</v>
      </c>
      <c r="K70" s="6">
        <f>MOD(SUM(Q68:T68)+SUM(V68:Y68)+1,2)</f>
        <v>1</v>
      </c>
      <c r="M70" t="s">
        <v>41</v>
      </c>
      <c r="N70" s="6">
        <f>T65</f>
        <v>0</v>
      </c>
      <c r="P70" t="s">
        <v>42</v>
      </c>
      <c r="Q70" s="6">
        <f>IF(AA68=0,1,0)</f>
        <v>0</v>
      </c>
      <c r="S70" t="s">
        <v>43</v>
      </c>
      <c r="T70" s="6">
        <f>G68</f>
        <v>0</v>
      </c>
      <c r="V70" t="s">
        <v>44</v>
      </c>
      <c r="W70" s="6">
        <f>MOD(F65+G65,2)</f>
        <v>0</v>
      </c>
    </row>
  </sheetData>
  <phoneticPr fontId="1" type="noConversion"/>
  <conditionalFormatting sqref="G4:Y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verticalDpi="0" r:id="rId1"/>
  <headerFooter differentFirst="1">
    <oddFooter>&amp;LДата: 15.11.2023
Время: ‏‎8:54:44</oddFooter>
    <firstHeader>&amp;C&amp;20Елисеев Константин Иванович. Вариант 39. Лабораторна работа по информатике №5.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Елисеев Константин Иванович</dc:creator>
  <cp:lastModifiedBy>Елисеев Константин Иванович</cp:lastModifiedBy>
  <dcterms:created xsi:type="dcterms:W3CDTF">2023-11-15T05:48:36Z</dcterms:created>
  <dcterms:modified xsi:type="dcterms:W3CDTF">2023-11-18T14:00:41Z</dcterms:modified>
</cp:coreProperties>
</file>