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be92a656c4c571/Dokumenty/"/>
    </mc:Choice>
  </mc:AlternateContent>
  <xr:revisionPtr revIDLastSave="0" documentId="8_{5785002A-6508-4D07-BBCD-CFDE5A97507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emperature" sheetId="1" r:id="rId1"/>
    <sheet name="Precipitation" sheetId="3" r:id="rId2"/>
    <sheet name="Points" sheetId="4" r:id="rId3"/>
    <sheet name="Figures" sheetId="2" r:id="rId4"/>
  </sheets>
  <definedNames>
    <definedName name="Temperature">Temp[]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3" i="4" l="1"/>
  <c r="F203" i="4"/>
  <c r="E203" i="4"/>
  <c r="D203" i="4"/>
  <c r="B203" i="4"/>
  <c r="D203" i="3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3" i="4"/>
  <c r="F3" i="4"/>
  <c r="G3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3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H8" i="3"/>
  <c r="H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I198" i="3"/>
  <c r="I199" i="3"/>
  <c r="I200" i="3"/>
  <c r="I201" i="3"/>
  <c r="I202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40" i="3"/>
  <c r="I140" i="3"/>
  <c r="H141" i="3"/>
  <c r="I141" i="3"/>
  <c r="H142" i="3"/>
  <c r="I142" i="3"/>
  <c r="H143" i="3"/>
  <c r="I143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7" i="3"/>
  <c r="I117" i="3"/>
  <c r="H118" i="3"/>
  <c r="I118" i="3"/>
  <c r="H119" i="3"/>
  <c r="I119" i="3"/>
  <c r="H93" i="3"/>
  <c r="I93" i="3"/>
  <c r="H95" i="3"/>
  <c r="I95" i="3"/>
  <c r="H96" i="3"/>
  <c r="I96" i="3"/>
  <c r="H97" i="3"/>
  <c r="I97" i="3"/>
  <c r="H98" i="3"/>
  <c r="I98" i="3"/>
  <c r="H99" i="3"/>
  <c r="I99" i="3"/>
  <c r="G3" i="3"/>
  <c r="F3" i="3"/>
  <c r="H3" i="3" s="1"/>
  <c r="F4" i="3"/>
  <c r="F5" i="3" s="1"/>
  <c r="H5" i="3" s="1"/>
  <c r="F6" i="3"/>
  <c r="C138" i="3"/>
  <c r="D185" i="3"/>
  <c r="D179" i="3"/>
  <c r="D173" i="3"/>
  <c r="D167" i="3"/>
  <c r="D161" i="3"/>
  <c r="D137" i="3"/>
  <c r="D131" i="3"/>
  <c r="D125" i="3"/>
  <c r="D119" i="3"/>
  <c r="D113" i="3"/>
  <c r="D107" i="3"/>
  <c r="D101" i="3"/>
  <c r="D95" i="3"/>
  <c r="D89" i="3"/>
  <c r="D83" i="3"/>
  <c r="D77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4" i="1"/>
  <c r="G5" i="1"/>
  <c r="G6" i="1"/>
  <c r="G7" i="1"/>
  <c r="G8" i="1"/>
  <c r="G9" i="1"/>
  <c r="G10" i="1"/>
  <c r="G11" i="1"/>
  <c r="G12" i="1"/>
  <c r="G13" i="1"/>
  <c r="G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F3" i="1"/>
  <c r="F7" i="3" l="1"/>
  <c r="H6" i="3"/>
  <c r="H4" i="3"/>
  <c r="G4" i="3"/>
  <c r="I3" i="3"/>
  <c r="C169" i="3"/>
  <c r="G5" i="3" l="1"/>
  <c r="I4" i="3"/>
  <c r="F8" i="3"/>
  <c r="F9" i="3" l="1"/>
  <c r="G6" i="3"/>
  <c r="I5" i="3"/>
  <c r="G7" i="3" l="1"/>
  <c r="I6" i="3"/>
  <c r="F10" i="3"/>
  <c r="H9" i="3"/>
  <c r="I139" i="3"/>
  <c r="F11" i="3" l="1"/>
  <c r="H10" i="3"/>
  <c r="G8" i="3"/>
  <c r="I7" i="3"/>
  <c r="H139" i="3"/>
  <c r="G9" i="3" l="1"/>
  <c r="I8" i="3"/>
  <c r="F12" i="3"/>
  <c r="H11" i="3"/>
  <c r="F13" i="3" l="1"/>
  <c r="H12" i="3"/>
  <c r="G10" i="3"/>
  <c r="I9" i="3"/>
  <c r="G11" i="3" l="1"/>
  <c r="I10" i="3"/>
  <c r="F14" i="3"/>
  <c r="H13" i="3"/>
  <c r="F15" i="3" l="1"/>
  <c r="H14" i="3"/>
  <c r="G12" i="3"/>
  <c r="I11" i="3"/>
  <c r="G13" i="3" l="1"/>
  <c r="I12" i="3"/>
  <c r="F16" i="3"/>
  <c r="H15" i="3"/>
  <c r="F17" i="3" l="1"/>
  <c r="H16" i="3"/>
  <c r="G14" i="3"/>
  <c r="I13" i="3"/>
  <c r="G15" i="3" l="1"/>
  <c r="I14" i="3"/>
  <c r="H17" i="3"/>
  <c r="F18" i="3"/>
  <c r="F19" i="3" l="1"/>
  <c r="H18" i="3"/>
  <c r="G16" i="3"/>
  <c r="I15" i="3"/>
  <c r="G17" i="3" l="1"/>
  <c r="I16" i="3"/>
  <c r="F20" i="3"/>
  <c r="H19" i="3"/>
  <c r="F21" i="3" l="1"/>
  <c r="H20" i="3"/>
  <c r="G18" i="3"/>
  <c r="I17" i="3"/>
  <c r="G19" i="3" l="1"/>
  <c r="I18" i="3"/>
  <c r="F22" i="3"/>
  <c r="H21" i="3"/>
  <c r="F23" i="3" l="1"/>
  <c r="H22" i="3"/>
  <c r="G20" i="3"/>
  <c r="I19" i="3"/>
  <c r="G21" i="3" l="1"/>
  <c r="I20" i="3"/>
  <c r="F24" i="3"/>
  <c r="H23" i="3"/>
  <c r="F25" i="3" l="1"/>
  <c r="H24" i="3"/>
  <c r="G22" i="3"/>
  <c r="I21" i="3"/>
  <c r="G23" i="3" l="1"/>
  <c r="I22" i="3"/>
  <c r="F26" i="3"/>
  <c r="H25" i="3"/>
  <c r="F27" i="3" l="1"/>
  <c r="H26" i="3"/>
  <c r="G24" i="3"/>
  <c r="I23" i="3"/>
  <c r="G25" i="3" l="1"/>
  <c r="I24" i="3"/>
  <c r="F28" i="3"/>
  <c r="H27" i="3"/>
  <c r="F29" i="3" l="1"/>
  <c r="H28" i="3"/>
  <c r="G26" i="3"/>
  <c r="I25" i="3"/>
  <c r="G27" i="3" l="1"/>
  <c r="I26" i="3"/>
  <c r="H29" i="3"/>
  <c r="F30" i="3"/>
  <c r="F31" i="3" l="1"/>
  <c r="H30" i="3"/>
  <c r="G28" i="3"/>
  <c r="I27" i="3"/>
  <c r="F32" i="3" l="1"/>
  <c r="H31" i="3"/>
  <c r="G29" i="3"/>
  <c r="I28" i="3"/>
  <c r="F33" i="3" l="1"/>
  <c r="H32" i="3"/>
  <c r="G30" i="3"/>
  <c r="I29" i="3"/>
  <c r="G31" i="3" l="1"/>
  <c r="I30" i="3"/>
  <c r="F34" i="3"/>
  <c r="H33" i="3"/>
  <c r="F35" i="3" l="1"/>
  <c r="H34" i="3"/>
  <c r="G32" i="3"/>
  <c r="I31" i="3"/>
  <c r="F36" i="3" l="1"/>
  <c r="H35" i="3"/>
  <c r="G33" i="3"/>
  <c r="I32" i="3"/>
  <c r="G34" i="3" l="1"/>
  <c r="I33" i="3"/>
  <c r="F37" i="3"/>
  <c r="H36" i="3"/>
  <c r="F38" i="3" l="1"/>
  <c r="H37" i="3"/>
  <c r="G35" i="3"/>
  <c r="I34" i="3"/>
  <c r="F39" i="3" l="1"/>
  <c r="H38" i="3"/>
  <c r="G36" i="3"/>
  <c r="I35" i="3"/>
  <c r="G37" i="3" l="1"/>
  <c r="I36" i="3"/>
  <c r="F40" i="3"/>
  <c r="H39" i="3"/>
  <c r="F41" i="3" l="1"/>
  <c r="H40" i="3"/>
  <c r="G38" i="3"/>
  <c r="I37" i="3"/>
  <c r="G39" i="3" l="1"/>
  <c r="I38" i="3"/>
  <c r="H41" i="3"/>
  <c r="F42" i="3"/>
  <c r="F43" i="3" l="1"/>
  <c r="H42" i="3"/>
  <c r="G40" i="3"/>
  <c r="I39" i="3"/>
  <c r="G41" i="3" l="1"/>
  <c r="I40" i="3"/>
  <c r="F44" i="3"/>
  <c r="H43" i="3"/>
  <c r="F45" i="3" l="1"/>
  <c r="H44" i="3"/>
  <c r="G42" i="3"/>
  <c r="I41" i="3"/>
  <c r="G43" i="3" l="1"/>
  <c r="I42" i="3"/>
  <c r="F46" i="3"/>
  <c r="H45" i="3"/>
  <c r="F47" i="3" l="1"/>
  <c r="H46" i="3"/>
  <c r="G44" i="3"/>
  <c r="I43" i="3"/>
  <c r="H47" i="3" l="1"/>
  <c r="F48" i="3"/>
  <c r="G45" i="3"/>
  <c r="I44" i="3"/>
  <c r="G46" i="3" l="1"/>
  <c r="I45" i="3"/>
  <c r="F49" i="3"/>
  <c r="H48" i="3"/>
  <c r="F50" i="3" l="1"/>
  <c r="H49" i="3"/>
  <c r="G47" i="3"/>
  <c r="I46" i="3"/>
  <c r="G48" i="3" l="1"/>
  <c r="I47" i="3"/>
  <c r="F51" i="3"/>
  <c r="H50" i="3"/>
  <c r="F52" i="3" l="1"/>
  <c r="H51" i="3"/>
  <c r="G49" i="3"/>
  <c r="I48" i="3"/>
  <c r="G50" i="3" l="1"/>
  <c r="I49" i="3"/>
  <c r="F53" i="3"/>
  <c r="H52" i="3"/>
  <c r="H53" i="3" l="1"/>
  <c r="F54" i="3"/>
  <c r="G51" i="3"/>
  <c r="I50" i="3"/>
  <c r="G52" i="3" l="1"/>
  <c r="I51" i="3"/>
  <c r="F55" i="3"/>
  <c r="H54" i="3"/>
  <c r="F56" i="3" l="1"/>
  <c r="H55" i="3"/>
  <c r="G53" i="3"/>
  <c r="I52" i="3"/>
  <c r="G54" i="3" l="1"/>
  <c r="I53" i="3"/>
  <c r="F57" i="3"/>
  <c r="H56" i="3"/>
  <c r="F58" i="3" l="1"/>
  <c r="H57" i="3"/>
  <c r="G55" i="3"/>
  <c r="I54" i="3"/>
  <c r="G56" i="3" l="1"/>
  <c r="I55" i="3"/>
  <c r="F59" i="3"/>
  <c r="H58" i="3"/>
  <c r="F60" i="3" l="1"/>
  <c r="H59" i="3"/>
  <c r="G57" i="3"/>
  <c r="I56" i="3"/>
  <c r="G58" i="3" l="1"/>
  <c r="I57" i="3"/>
  <c r="F61" i="3"/>
  <c r="H60" i="3"/>
  <c r="F62" i="3" l="1"/>
  <c r="H61" i="3"/>
  <c r="G59" i="3"/>
  <c r="I58" i="3"/>
  <c r="G60" i="3" l="1"/>
  <c r="I59" i="3"/>
  <c r="F63" i="3"/>
  <c r="H62" i="3"/>
  <c r="F64" i="3" l="1"/>
  <c r="H63" i="3"/>
  <c r="G61" i="3"/>
  <c r="I60" i="3"/>
  <c r="G62" i="3" l="1"/>
  <c r="I61" i="3"/>
  <c r="F65" i="3"/>
  <c r="H64" i="3"/>
  <c r="H65" i="3" l="1"/>
  <c r="F66" i="3"/>
  <c r="G63" i="3"/>
  <c r="I62" i="3"/>
  <c r="G64" i="3" l="1"/>
  <c r="I63" i="3"/>
  <c r="F67" i="3"/>
  <c r="H66" i="3"/>
  <c r="F68" i="3" l="1"/>
  <c r="H67" i="3"/>
  <c r="G65" i="3"/>
  <c r="I64" i="3"/>
  <c r="G66" i="3" l="1"/>
  <c r="I65" i="3"/>
  <c r="F69" i="3"/>
  <c r="H68" i="3"/>
  <c r="F70" i="3" l="1"/>
  <c r="H69" i="3"/>
  <c r="G67" i="3"/>
  <c r="I66" i="3"/>
  <c r="G68" i="3" l="1"/>
  <c r="I67" i="3"/>
  <c r="F71" i="3"/>
  <c r="H70" i="3"/>
  <c r="H71" i="3" l="1"/>
  <c r="F72" i="3"/>
  <c r="G69" i="3"/>
  <c r="I68" i="3"/>
  <c r="G70" i="3" l="1"/>
  <c r="I69" i="3"/>
  <c r="F73" i="3"/>
  <c r="H72" i="3"/>
  <c r="F74" i="3" l="1"/>
  <c r="H73" i="3"/>
  <c r="G71" i="3"/>
  <c r="I70" i="3"/>
  <c r="G72" i="3" l="1"/>
  <c r="I71" i="3"/>
  <c r="F75" i="3"/>
  <c r="H74" i="3"/>
  <c r="F76" i="3" l="1"/>
  <c r="H75" i="3"/>
  <c r="G73" i="3"/>
  <c r="I72" i="3"/>
  <c r="G74" i="3" l="1"/>
  <c r="I73" i="3"/>
  <c r="F77" i="3"/>
  <c r="H76" i="3"/>
  <c r="H77" i="3" l="1"/>
  <c r="F78" i="3"/>
  <c r="G75" i="3"/>
  <c r="I74" i="3"/>
  <c r="G76" i="3" l="1"/>
  <c r="I75" i="3"/>
  <c r="F79" i="3"/>
  <c r="H78" i="3"/>
  <c r="F80" i="3" l="1"/>
  <c r="H79" i="3"/>
  <c r="G77" i="3"/>
  <c r="I76" i="3"/>
  <c r="G78" i="3" l="1"/>
  <c r="I77" i="3"/>
  <c r="F81" i="3"/>
  <c r="H80" i="3"/>
  <c r="F82" i="3" l="1"/>
  <c r="H81" i="3"/>
  <c r="G79" i="3"/>
  <c r="I78" i="3"/>
  <c r="G80" i="3" l="1"/>
  <c r="I79" i="3"/>
  <c r="F83" i="3"/>
  <c r="H82" i="3"/>
  <c r="H83" i="3" l="1"/>
  <c r="F84" i="3"/>
  <c r="G81" i="3"/>
  <c r="I80" i="3"/>
  <c r="G82" i="3" l="1"/>
  <c r="I81" i="3"/>
  <c r="F85" i="3"/>
  <c r="H84" i="3"/>
  <c r="F86" i="3" l="1"/>
  <c r="H85" i="3"/>
  <c r="G83" i="3"/>
  <c r="I82" i="3"/>
  <c r="G84" i="3" l="1"/>
  <c r="I83" i="3"/>
  <c r="F87" i="3"/>
  <c r="H86" i="3"/>
  <c r="F88" i="3" l="1"/>
  <c r="H87" i="3"/>
  <c r="G85" i="3"/>
  <c r="I84" i="3"/>
  <c r="G86" i="3" l="1"/>
  <c r="I85" i="3"/>
  <c r="F89" i="3"/>
  <c r="H88" i="3"/>
  <c r="H89" i="3" l="1"/>
  <c r="F90" i="3"/>
  <c r="G87" i="3"/>
  <c r="I86" i="3"/>
  <c r="G88" i="3" l="1"/>
  <c r="I87" i="3"/>
  <c r="F91" i="3"/>
  <c r="H90" i="3"/>
  <c r="F92" i="3" l="1"/>
  <c r="H91" i="3"/>
  <c r="G89" i="3"/>
  <c r="I88" i="3"/>
  <c r="G90" i="3" l="1"/>
  <c r="I89" i="3"/>
  <c r="F93" i="3"/>
  <c r="F94" i="3" s="1"/>
  <c r="H92" i="3"/>
  <c r="F95" i="3" l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H94" i="3"/>
  <c r="G91" i="3"/>
  <c r="I90" i="3"/>
  <c r="G92" i="3" l="1"/>
  <c r="I91" i="3"/>
  <c r="F117" i="3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H116" i="3"/>
  <c r="F139" i="3" l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H138" i="3"/>
  <c r="G93" i="3"/>
  <c r="G94" i="3" s="1"/>
  <c r="I92" i="3"/>
  <c r="I94" i="3" l="1"/>
  <c r="G95" i="3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F170" i="3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H169" i="3"/>
  <c r="F199" i="3" l="1"/>
  <c r="H198" i="3"/>
  <c r="G117" i="3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I116" i="3"/>
  <c r="D198" i="4" l="1"/>
  <c r="C198" i="4"/>
  <c r="F200" i="3"/>
  <c r="H199" i="3"/>
  <c r="G139" i="3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I138" i="3"/>
  <c r="C199" i="4" l="1"/>
  <c r="D199" i="4"/>
  <c r="F201" i="3"/>
  <c r="H200" i="3"/>
  <c r="G170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I169" i="3"/>
  <c r="F202" i="3" l="1"/>
  <c r="H202" i="3" s="1"/>
  <c r="H201" i="3"/>
  <c r="C200" i="4"/>
  <c r="D200" i="4"/>
  <c r="C203" i="4" l="1"/>
  <c r="C201" i="4"/>
  <c r="D201" i="4"/>
  <c r="C202" i="4"/>
  <c r="D202" i="4"/>
</calcChain>
</file>

<file path=xl/sharedStrings.xml><?xml version="1.0" encoding="utf-8"?>
<sst xmlns="http://schemas.openxmlformats.org/spreadsheetml/2006/main" count="20" uniqueCount="17">
  <si>
    <t>Date</t>
  </si>
  <si>
    <t>Observations</t>
  </si>
  <si>
    <t>Yr</t>
  </si>
  <si>
    <t>Storm</t>
  </si>
  <si>
    <t>Yr error</t>
  </si>
  <si>
    <t>Storm error</t>
  </si>
  <si>
    <t>Yr points</t>
  </si>
  <si>
    <t>Observations total</t>
  </si>
  <si>
    <t>Yr 6 hour average</t>
  </si>
  <si>
    <t>Storm hourly</t>
  </si>
  <si>
    <t>Yr total</t>
  </si>
  <si>
    <t>Storm total</t>
  </si>
  <si>
    <t>Yr temp error</t>
  </si>
  <si>
    <t>Yr precip error</t>
  </si>
  <si>
    <t>Storm temp error</t>
  </si>
  <si>
    <t>Storm precip error</t>
  </si>
  <si>
    <t>Storm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</si>
</sst>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F400]h:mm:ss\ AM/PM"/>
    <numFmt numFmtId="166" formatCode="m/d/yy\ h:mm;@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0"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6" formatCode="m/d/yy\ h:mm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Temperature!$C$3:$C$202</c:f>
              <c:numCache>
                <c:formatCode>General</c:formatCode>
                <c:ptCount val="20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-4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-6</c:v>
                </c:pt>
                <c:pt idx="36">
                  <c:v>-7</c:v>
                </c:pt>
                <c:pt idx="37">
                  <c:v>-8</c:v>
                </c:pt>
                <c:pt idx="38">
                  <c:v>-8</c:v>
                </c:pt>
                <c:pt idx="39">
                  <c:v>-7</c:v>
                </c:pt>
                <c:pt idx="40">
                  <c:v>-9</c:v>
                </c:pt>
                <c:pt idx="41">
                  <c:v>-10</c:v>
                </c:pt>
                <c:pt idx="42">
                  <c:v>-8</c:v>
                </c:pt>
                <c:pt idx="43">
                  <c:v>-5</c:v>
                </c:pt>
                <c:pt idx="44">
                  <c:v>-3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-3</c:v>
                </c:pt>
                <c:pt idx="58">
                  <c:v>-2</c:v>
                </c:pt>
                <c:pt idx="59">
                  <c:v>-2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-1</c:v>
                </c:pt>
                <c:pt idx="194">
                  <c:v>-2</c:v>
                </c:pt>
                <c:pt idx="195">
                  <c:v>-3</c:v>
                </c:pt>
                <c:pt idx="196">
                  <c:v>-3</c:v>
                </c:pt>
                <c:pt idx="197">
                  <c:v>-4</c:v>
                </c:pt>
                <c:pt idx="198">
                  <c:v>-4</c:v>
                </c:pt>
                <c:pt idx="19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7-4A0F-8265-9A77CBE6C024}"/>
            </c:ext>
          </c:extLst>
        </c:ser>
        <c:ser>
          <c:idx val="1"/>
          <c:order val="1"/>
          <c:tx>
            <c:v>Yr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Temperature!$D$3:$D$202</c:f>
              <c:numCache>
                <c:formatCode>General</c:formatCode>
                <c:ptCount val="2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-6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-10</c:v>
                </c:pt>
                <c:pt idx="33">
                  <c:v>-11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-10</c:v>
                </c:pt>
                <c:pt idx="39">
                  <c:v>-10</c:v>
                </c:pt>
                <c:pt idx="40">
                  <c:v>-12</c:v>
                </c:pt>
                <c:pt idx="41">
                  <c:v>-11</c:v>
                </c:pt>
                <c:pt idx="42">
                  <c:v>-10</c:v>
                </c:pt>
                <c:pt idx="43">
                  <c:v>-7</c:v>
                </c:pt>
                <c:pt idx="44">
                  <c:v>-5</c:v>
                </c:pt>
                <c:pt idx="45">
                  <c:v>-3</c:v>
                </c:pt>
                <c:pt idx="46">
                  <c:v>-2</c:v>
                </c:pt>
                <c:pt idx="47">
                  <c:v>-2</c:v>
                </c:pt>
                <c:pt idx="48">
                  <c:v>-3</c:v>
                </c:pt>
                <c:pt idx="49">
                  <c:v>-5</c:v>
                </c:pt>
                <c:pt idx="50">
                  <c:v>-7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-8.5000000000000107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-8.5000000000000107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-4.5000000000000098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-0.500000000000001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0.500000000000001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1.5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1.5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0.500000000000001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-1.5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-6</c:v>
                </c:pt>
                <c:pt idx="130">
                  <c:v>-9</c:v>
                </c:pt>
                <c:pt idx="131">
                  <c:v>-9</c:v>
                </c:pt>
                <c:pt idx="132">
                  <c:v>-9</c:v>
                </c:pt>
                <c:pt idx="133">
                  <c:v>-9</c:v>
                </c:pt>
                <c:pt idx="134">
                  <c:v>-9</c:v>
                </c:pt>
                <c:pt idx="135">
                  <c:v>-10.5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-8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-5.5000000000000098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-8.5000000000000107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-9.5000000000000107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-9</c:v>
                </c:pt>
                <c:pt idx="165">
                  <c:v>-7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-4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-3.5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-3.5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-1.5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7-4A0F-8265-9A77CBE6C024}"/>
            </c:ext>
          </c:extLst>
        </c:ser>
        <c:ser>
          <c:idx val="2"/>
          <c:order val="2"/>
          <c:tx>
            <c:v>Storm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Temperature!$E$3:$E$202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-2</c:v>
                </c:pt>
                <c:pt idx="49">
                  <c:v>-1</c:v>
                </c:pt>
                <c:pt idx="50">
                  <c:v>-2</c:v>
                </c:pt>
                <c:pt idx="51">
                  <c:v>-3</c:v>
                </c:pt>
                <c:pt idx="52">
                  <c:v>-5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-1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-2</c:v>
                </c:pt>
                <c:pt idx="137">
                  <c:v>-2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77-4A0F-8265-9A77CBE6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89256"/>
        <c:axId val="785204311"/>
      </c:lineChart>
      <c:catAx>
        <c:axId val="853289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04311"/>
        <c:crosses val="autoZero"/>
        <c:auto val="1"/>
        <c:lblAlgn val="ctr"/>
        <c:lblOffset val="100"/>
        <c:noMultiLvlLbl val="0"/>
      </c:catAx>
      <c:valAx>
        <c:axId val="785204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Temperature!$F$3:$F$202</c:f>
              <c:numCache>
                <c:formatCode>General</c:formatCode>
                <c:ptCount val="20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5.5000000000000107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8.5000000000000107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6.5000000000000098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2.5000000000000009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2.4999999999999991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3.5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2.5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3.4999999999999991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10</c:v>
                </c:pt>
                <c:pt idx="135">
                  <c:v>11.5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13</c:v>
                </c:pt>
                <c:pt idx="140">
                  <c:v>14</c:v>
                </c:pt>
                <c:pt idx="141">
                  <c:v>10</c:v>
                </c:pt>
                <c:pt idx="142">
                  <c:v>8</c:v>
                </c:pt>
                <c:pt idx="143">
                  <c:v>9</c:v>
                </c:pt>
                <c:pt idx="144">
                  <c:v>8</c:v>
                </c:pt>
                <c:pt idx="145">
                  <c:v>6</c:v>
                </c:pt>
                <c:pt idx="146">
                  <c:v>5</c:v>
                </c:pt>
                <c:pt idx="147">
                  <c:v>5.5000000000000098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9.5000000000000107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10.500000000000011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4.5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3.5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2.5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D-47C1-B140-8B9646E81137}"/>
            </c:ext>
          </c:extLst>
        </c:ser>
        <c:ser>
          <c:idx val="1"/>
          <c:order val="1"/>
          <c:tx>
            <c:v>Storm</c:v>
          </c:tx>
          <c:spPr>
            <a:ln w="22225" cap="rnd">
              <a:solidFill>
                <a:schemeClr val="bg1">
                  <a:lumMod val="65000"/>
                </a:schemeClr>
              </a:solidFill>
            </a:ln>
            <a:effectLst>
              <a:glow rad="139700">
                <a:schemeClr val="bg1">
                  <a:lumMod val="6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Temperature!$G$3:$G$202</c:f>
              <c:numCache>
                <c:formatCode>General</c:formatCode>
                <c:ptCount val="2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6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D-47C1-B140-8B9646E8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89256"/>
        <c:axId val="785204311"/>
      </c:lineChart>
      <c:catAx>
        <c:axId val="853289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04311"/>
        <c:crosses val="autoZero"/>
        <c:auto val="1"/>
        <c:lblAlgn val="ctr"/>
        <c:lblOffset val="100"/>
        <c:noMultiLvlLbl val="0"/>
      </c:catAx>
      <c:valAx>
        <c:axId val="785204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Observations</c:v>
          </c:tx>
          <c:spPr>
            <a:ln w="22225" cap="rnd">
              <a:solidFill>
                <a:schemeClr val="accent2">
                  <a:alpha val="90000"/>
                </a:schemeClr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Precipitation!$C$3:$C$202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1</c:v>
                </c:pt>
                <c:pt idx="84">
                  <c:v>1.5</c:v>
                </c:pt>
                <c:pt idx="85">
                  <c:v>2</c:v>
                </c:pt>
                <c:pt idx="86">
                  <c:v>2.5</c:v>
                </c:pt>
                <c:pt idx="87">
                  <c:v>2.9</c:v>
                </c:pt>
                <c:pt idx="88">
                  <c:v>3.4</c:v>
                </c:pt>
                <c:pt idx="89">
                  <c:v>3.9</c:v>
                </c:pt>
                <c:pt idx="90">
                  <c:v>4.4000000000000004</c:v>
                </c:pt>
                <c:pt idx="91">
                  <c:v>4.9000000000000004</c:v>
                </c:pt>
                <c:pt idx="92">
                  <c:v>5.0999999999999996</c:v>
                </c:pt>
                <c:pt idx="93">
                  <c:v>5.4</c:v>
                </c:pt>
                <c:pt idx="94">
                  <c:v>5.6</c:v>
                </c:pt>
                <c:pt idx="95">
                  <c:v>5.9</c:v>
                </c:pt>
                <c:pt idx="96">
                  <c:v>6.1</c:v>
                </c:pt>
                <c:pt idx="97">
                  <c:v>6.3</c:v>
                </c:pt>
                <c:pt idx="98">
                  <c:v>6.6</c:v>
                </c:pt>
                <c:pt idx="99">
                  <c:v>6.8</c:v>
                </c:pt>
                <c:pt idx="100">
                  <c:v>7</c:v>
                </c:pt>
                <c:pt idx="101">
                  <c:v>7.2</c:v>
                </c:pt>
                <c:pt idx="102">
                  <c:v>7.5</c:v>
                </c:pt>
                <c:pt idx="103">
                  <c:v>7.8</c:v>
                </c:pt>
                <c:pt idx="104">
                  <c:v>8</c:v>
                </c:pt>
                <c:pt idx="105">
                  <c:v>8.1999999999999993</c:v>
                </c:pt>
                <c:pt idx="106">
                  <c:v>8.5</c:v>
                </c:pt>
                <c:pt idx="107">
                  <c:v>8.6999999999999993</c:v>
                </c:pt>
                <c:pt idx="108">
                  <c:v>8.9</c:v>
                </c:pt>
                <c:pt idx="109">
                  <c:v>9.1999999999999993</c:v>
                </c:pt>
                <c:pt idx="110">
                  <c:v>9.4</c:v>
                </c:pt>
                <c:pt idx="111">
                  <c:v>9.5</c:v>
                </c:pt>
                <c:pt idx="112">
                  <c:v>9.6999999999999993</c:v>
                </c:pt>
                <c:pt idx="113">
                  <c:v>9.9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11.2</c:v>
                </c:pt>
                <c:pt idx="123">
                  <c:v>12.6</c:v>
                </c:pt>
                <c:pt idx="124">
                  <c:v>14</c:v>
                </c:pt>
                <c:pt idx="125">
                  <c:v>15.3</c:v>
                </c:pt>
                <c:pt idx="126">
                  <c:v>16.7</c:v>
                </c:pt>
                <c:pt idx="127">
                  <c:v>18</c:v>
                </c:pt>
                <c:pt idx="128">
                  <c:v>19.399999999999999</c:v>
                </c:pt>
                <c:pt idx="129">
                  <c:v>20.7</c:v>
                </c:pt>
                <c:pt idx="130">
                  <c:v>22.1</c:v>
                </c:pt>
                <c:pt idx="131">
                  <c:v>23.4</c:v>
                </c:pt>
                <c:pt idx="132">
                  <c:v>24.8</c:v>
                </c:pt>
                <c:pt idx="133">
                  <c:v>26.1</c:v>
                </c:pt>
                <c:pt idx="134">
                  <c:v>27.5</c:v>
                </c:pt>
                <c:pt idx="135">
                  <c:v>28.9</c:v>
                </c:pt>
                <c:pt idx="136">
                  <c:v>28.9</c:v>
                </c:pt>
                <c:pt idx="137">
                  <c:v>28.9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28.9</c:v>
                </c:pt>
                <c:pt idx="143">
                  <c:v>28.9</c:v>
                </c:pt>
                <c:pt idx="144">
                  <c:v>28.9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28.9</c:v>
                </c:pt>
                <c:pt idx="149">
                  <c:v>28.9</c:v>
                </c:pt>
                <c:pt idx="150">
                  <c:v>28.9</c:v>
                </c:pt>
                <c:pt idx="151">
                  <c:v>28.9</c:v>
                </c:pt>
                <c:pt idx="152">
                  <c:v>28.9</c:v>
                </c:pt>
                <c:pt idx="153">
                  <c:v>28.9</c:v>
                </c:pt>
                <c:pt idx="154">
                  <c:v>28.9</c:v>
                </c:pt>
                <c:pt idx="155">
                  <c:v>28.9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28.9</c:v>
                </c:pt>
                <c:pt idx="163">
                  <c:v>28.9</c:v>
                </c:pt>
                <c:pt idx="164">
                  <c:v>28.9</c:v>
                </c:pt>
                <c:pt idx="165">
                  <c:v>29.8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31.9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31.9</c:v>
                </c:pt>
                <c:pt idx="190">
                  <c:v>31.9</c:v>
                </c:pt>
                <c:pt idx="191">
                  <c:v>31.9</c:v>
                </c:pt>
                <c:pt idx="192">
                  <c:v>31.9</c:v>
                </c:pt>
                <c:pt idx="193">
                  <c:v>31.9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31.9</c:v>
                </c:pt>
                <c:pt idx="199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BF7-9B20-6944DCDA2112}"/>
            </c:ext>
          </c:extLst>
        </c:ser>
        <c:ser>
          <c:idx val="1"/>
          <c:order val="1"/>
          <c:tx>
            <c:v>Yr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Precipitation!$F$3:$F$202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0.25833333333333336</c:v>
                </c:pt>
                <c:pt idx="70">
                  <c:v>0.51666666666666672</c:v>
                </c:pt>
                <c:pt idx="71">
                  <c:v>0.77500000000000013</c:v>
                </c:pt>
                <c:pt idx="72">
                  <c:v>1.0333333333333334</c:v>
                </c:pt>
                <c:pt idx="73">
                  <c:v>1.2916666666666667</c:v>
                </c:pt>
                <c:pt idx="74">
                  <c:v>1.55</c:v>
                </c:pt>
                <c:pt idx="75">
                  <c:v>1.8916666666666666</c:v>
                </c:pt>
                <c:pt idx="76">
                  <c:v>2.2333333333333334</c:v>
                </c:pt>
                <c:pt idx="77">
                  <c:v>2.5750000000000002</c:v>
                </c:pt>
                <c:pt idx="78">
                  <c:v>2.916666666666667</c:v>
                </c:pt>
                <c:pt idx="79">
                  <c:v>3.2583333333333337</c:v>
                </c:pt>
                <c:pt idx="80">
                  <c:v>3.6000000000000005</c:v>
                </c:pt>
                <c:pt idx="81">
                  <c:v>3.9916666666666671</c:v>
                </c:pt>
                <c:pt idx="82">
                  <c:v>4.3833333333333337</c:v>
                </c:pt>
                <c:pt idx="83">
                  <c:v>4.7750000000000004</c:v>
                </c:pt>
                <c:pt idx="84">
                  <c:v>5.166666666666667</c:v>
                </c:pt>
                <c:pt idx="85">
                  <c:v>5.5583333333333336</c:v>
                </c:pt>
                <c:pt idx="86">
                  <c:v>5.95</c:v>
                </c:pt>
                <c:pt idx="87">
                  <c:v>6.291666666666667</c:v>
                </c:pt>
                <c:pt idx="88">
                  <c:v>6.6333333333333337</c:v>
                </c:pt>
                <c:pt idx="89">
                  <c:v>6.9750000000000005</c:v>
                </c:pt>
                <c:pt idx="90">
                  <c:v>7.3166666666666673</c:v>
                </c:pt>
                <c:pt idx="91">
                  <c:v>7.6583333333333341</c:v>
                </c:pt>
                <c:pt idx="92">
                  <c:v>8</c:v>
                </c:pt>
                <c:pt idx="93">
                  <c:v>8.0500000000000007</c:v>
                </c:pt>
                <c:pt idx="94">
                  <c:v>8.1000000000000014</c:v>
                </c:pt>
                <c:pt idx="95">
                  <c:v>8.1500000000000021</c:v>
                </c:pt>
                <c:pt idx="96">
                  <c:v>8.2000000000000028</c:v>
                </c:pt>
                <c:pt idx="97">
                  <c:v>8.2500000000000036</c:v>
                </c:pt>
                <c:pt idx="98">
                  <c:v>8.3000000000000043</c:v>
                </c:pt>
                <c:pt idx="99">
                  <c:v>8.3583333333333378</c:v>
                </c:pt>
                <c:pt idx="100">
                  <c:v>8.4166666666666714</c:v>
                </c:pt>
                <c:pt idx="101">
                  <c:v>8.475000000000005</c:v>
                </c:pt>
                <c:pt idx="102">
                  <c:v>8.5333333333333385</c:v>
                </c:pt>
                <c:pt idx="103">
                  <c:v>8.5916666666666721</c:v>
                </c:pt>
                <c:pt idx="104">
                  <c:v>8.6500000000000057</c:v>
                </c:pt>
                <c:pt idx="105">
                  <c:v>8.7333333333333396</c:v>
                </c:pt>
                <c:pt idx="106">
                  <c:v>8.8166666666666735</c:v>
                </c:pt>
                <c:pt idx="107">
                  <c:v>8.9000000000000075</c:v>
                </c:pt>
                <c:pt idx="108">
                  <c:v>8.9833333333333414</c:v>
                </c:pt>
                <c:pt idx="109">
                  <c:v>9.0666666666666753</c:v>
                </c:pt>
                <c:pt idx="110">
                  <c:v>9.1500000000000092</c:v>
                </c:pt>
                <c:pt idx="111">
                  <c:v>9.2083333333333428</c:v>
                </c:pt>
                <c:pt idx="112">
                  <c:v>9.2666666666666764</c:v>
                </c:pt>
                <c:pt idx="113">
                  <c:v>9.3250000000000099</c:v>
                </c:pt>
                <c:pt idx="114">
                  <c:v>9.3833333333333435</c:v>
                </c:pt>
                <c:pt idx="115">
                  <c:v>9.4416666666666771</c:v>
                </c:pt>
                <c:pt idx="116">
                  <c:v>9.5000000000000107</c:v>
                </c:pt>
                <c:pt idx="117">
                  <c:v>9.5416666666666767</c:v>
                </c:pt>
                <c:pt idx="118">
                  <c:v>9.5833333333333428</c:v>
                </c:pt>
                <c:pt idx="119">
                  <c:v>9.6250000000000089</c:v>
                </c:pt>
                <c:pt idx="120">
                  <c:v>9.666666666666675</c:v>
                </c:pt>
                <c:pt idx="121">
                  <c:v>9.708333333333341</c:v>
                </c:pt>
                <c:pt idx="122">
                  <c:v>9.7500000000000071</c:v>
                </c:pt>
                <c:pt idx="123">
                  <c:v>9.8500000000000068</c:v>
                </c:pt>
                <c:pt idx="124">
                  <c:v>9.9500000000000064</c:v>
                </c:pt>
                <c:pt idx="125">
                  <c:v>10.050000000000006</c:v>
                </c:pt>
                <c:pt idx="126">
                  <c:v>10.150000000000006</c:v>
                </c:pt>
                <c:pt idx="127">
                  <c:v>10.250000000000005</c:v>
                </c:pt>
                <c:pt idx="128">
                  <c:v>10.350000000000005</c:v>
                </c:pt>
                <c:pt idx="129">
                  <c:v>10.408333333333339</c:v>
                </c:pt>
                <c:pt idx="130">
                  <c:v>10.466666666666672</c:v>
                </c:pt>
                <c:pt idx="131">
                  <c:v>10.525000000000006</c:v>
                </c:pt>
                <c:pt idx="132">
                  <c:v>10.583333333333339</c:v>
                </c:pt>
                <c:pt idx="133">
                  <c:v>10.641666666666673</c:v>
                </c:pt>
                <c:pt idx="134">
                  <c:v>10.700000000000006</c:v>
                </c:pt>
                <c:pt idx="135">
                  <c:v>10.700000000000006</c:v>
                </c:pt>
                <c:pt idx="136">
                  <c:v>10.700000000000006</c:v>
                </c:pt>
                <c:pt idx="137">
                  <c:v>10.700000000000006</c:v>
                </c:pt>
                <c:pt idx="138">
                  <c:v>10.700000000000006</c:v>
                </c:pt>
                <c:pt idx="139">
                  <c:v>10.700000000000006</c:v>
                </c:pt>
                <c:pt idx="140">
                  <c:v>10.700000000000006</c:v>
                </c:pt>
                <c:pt idx="141">
                  <c:v>10.700000000000006</c:v>
                </c:pt>
                <c:pt idx="142">
                  <c:v>10.700000000000006</c:v>
                </c:pt>
                <c:pt idx="143">
                  <c:v>10.700000000000006</c:v>
                </c:pt>
                <c:pt idx="144">
                  <c:v>10.700000000000006</c:v>
                </c:pt>
                <c:pt idx="145">
                  <c:v>10.700000000000006</c:v>
                </c:pt>
                <c:pt idx="146">
                  <c:v>10.700000000000006</c:v>
                </c:pt>
                <c:pt idx="147">
                  <c:v>10.700000000000006</c:v>
                </c:pt>
                <c:pt idx="148">
                  <c:v>10.700000000000006</c:v>
                </c:pt>
                <c:pt idx="149">
                  <c:v>10.700000000000006</c:v>
                </c:pt>
                <c:pt idx="150">
                  <c:v>10.700000000000006</c:v>
                </c:pt>
                <c:pt idx="151">
                  <c:v>10.700000000000006</c:v>
                </c:pt>
                <c:pt idx="152">
                  <c:v>10.700000000000006</c:v>
                </c:pt>
                <c:pt idx="153">
                  <c:v>10.75833333333334</c:v>
                </c:pt>
                <c:pt idx="154">
                  <c:v>10.816666666666674</c:v>
                </c:pt>
                <c:pt idx="155">
                  <c:v>10.875000000000007</c:v>
                </c:pt>
                <c:pt idx="156">
                  <c:v>10.933333333333341</c:v>
                </c:pt>
                <c:pt idx="157">
                  <c:v>10.991666666666674</c:v>
                </c:pt>
                <c:pt idx="158">
                  <c:v>11.050000000000008</c:v>
                </c:pt>
                <c:pt idx="159">
                  <c:v>11.116666666666674</c:v>
                </c:pt>
                <c:pt idx="160">
                  <c:v>11.183333333333341</c:v>
                </c:pt>
                <c:pt idx="161">
                  <c:v>11.250000000000007</c:v>
                </c:pt>
                <c:pt idx="162">
                  <c:v>11.316666666666674</c:v>
                </c:pt>
                <c:pt idx="163">
                  <c:v>11.38333333333334</c:v>
                </c:pt>
                <c:pt idx="164">
                  <c:v>11.450000000000006</c:v>
                </c:pt>
                <c:pt idx="165">
                  <c:v>11.575000000000006</c:v>
                </c:pt>
                <c:pt idx="166">
                  <c:v>11.700000000000006</c:v>
                </c:pt>
                <c:pt idx="167">
                  <c:v>11.825000000000006</c:v>
                </c:pt>
                <c:pt idx="168">
                  <c:v>11.950000000000006</c:v>
                </c:pt>
                <c:pt idx="169">
                  <c:v>12.075000000000006</c:v>
                </c:pt>
                <c:pt idx="170">
                  <c:v>12.200000000000006</c:v>
                </c:pt>
                <c:pt idx="171">
                  <c:v>12.583333333333339</c:v>
                </c:pt>
                <c:pt idx="172">
                  <c:v>12.966666666666672</c:v>
                </c:pt>
                <c:pt idx="173">
                  <c:v>13.350000000000005</c:v>
                </c:pt>
                <c:pt idx="174">
                  <c:v>13.733333333333338</c:v>
                </c:pt>
                <c:pt idx="175">
                  <c:v>14.116666666666671</c:v>
                </c:pt>
                <c:pt idx="176">
                  <c:v>14.500000000000004</c:v>
                </c:pt>
                <c:pt idx="177">
                  <c:v>14.583333333333337</c:v>
                </c:pt>
                <c:pt idx="178">
                  <c:v>14.666666666666671</c:v>
                </c:pt>
                <c:pt idx="179">
                  <c:v>14.750000000000005</c:v>
                </c:pt>
                <c:pt idx="180">
                  <c:v>14.833333333333339</c:v>
                </c:pt>
                <c:pt idx="181">
                  <c:v>14.916666666666673</c:v>
                </c:pt>
                <c:pt idx="182">
                  <c:v>15.000000000000007</c:v>
                </c:pt>
                <c:pt idx="183">
                  <c:v>15.000000000000007</c:v>
                </c:pt>
                <c:pt idx="184">
                  <c:v>15.000000000000007</c:v>
                </c:pt>
                <c:pt idx="185">
                  <c:v>15.000000000000007</c:v>
                </c:pt>
                <c:pt idx="186">
                  <c:v>15.000000000000007</c:v>
                </c:pt>
                <c:pt idx="187">
                  <c:v>15.000000000000007</c:v>
                </c:pt>
                <c:pt idx="188">
                  <c:v>15.000000000000007</c:v>
                </c:pt>
                <c:pt idx="189">
                  <c:v>15.000000000000007</c:v>
                </c:pt>
                <c:pt idx="190">
                  <c:v>15.000000000000007</c:v>
                </c:pt>
                <c:pt idx="191">
                  <c:v>15.000000000000007</c:v>
                </c:pt>
                <c:pt idx="192">
                  <c:v>15.000000000000007</c:v>
                </c:pt>
                <c:pt idx="193">
                  <c:v>15.000000000000007</c:v>
                </c:pt>
                <c:pt idx="194">
                  <c:v>15.000000000000007</c:v>
                </c:pt>
                <c:pt idx="195">
                  <c:v>15.091666666666674</c:v>
                </c:pt>
                <c:pt idx="196">
                  <c:v>15.183333333333341</c:v>
                </c:pt>
                <c:pt idx="197">
                  <c:v>15.275000000000007</c:v>
                </c:pt>
                <c:pt idx="198">
                  <c:v>15.366666666666674</c:v>
                </c:pt>
                <c:pt idx="199">
                  <c:v>15.458333333333341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BF7-9B20-6944DCDA2112}"/>
            </c:ext>
          </c:extLst>
        </c:ser>
        <c:ser>
          <c:idx val="2"/>
          <c:order val="2"/>
          <c:tx>
            <c:v>Storm</c:v>
          </c:tx>
          <c:spPr>
            <a:ln w="22225" cap="rnd">
              <a:solidFill>
                <a:schemeClr val="bg1">
                  <a:lumMod val="65000"/>
                </a:schemeClr>
              </a:solidFill>
            </a:ln>
            <a:effectLst>
              <a:glow rad="139700">
                <a:schemeClr val="bg1">
                  <a:lumMod val="6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Precipitation!$G$3:$G$202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0.5</c:v>
                </c:pt>
                <c:pt idx="84">
                  <c:v>0.8</c:v>
                </c:pt>
                <c:pt idx="85">
                  <c:v>1.1000000000000001</c:v>
                </c:pt>
                <c:pt idx="86">
                  <c:v>1.5</c:v>
                </c:pt>
                <c:pt idx="87">
                  <c:v>1.8</c:v>
                </c:pt>
                <c:pt idx="88">
                  <c:v>2.2000000000000002</c:v>
                </c:pt>
                <c:pt idx="89">
                  <c:v>2.6</c:v>
                </c:pt>
                <c:pt idx="90">
                  <c:v>3</c:v>
                </c:pt>
                <c:pt idx="91">
                  <c:v>3.5</c:v>
                </c:pt>
                <c:pt idx="92">
                  <c:v>4</c:v>
                </c:pt>
                <c:pt idx="93">
                  <c:v>4.5</c:v>
                </c:pt>
                <c:pt idx="94">
                  <c:v>5</c:v>
                </c:pt>
                <c:pt idx="95">
                  <c:v>5.3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5.6</c:v>
                </c:pt>
                <c:pt idx="121">
                  <c:v>5.6999999999999993</c:v>
                </c:pt>
                <c:pt idx="122">
                  <c:v>5.9999999999999991</c:v>
                </c:pt>
                <c:pt idx="123">
                  <c:v>6.4999999999999991</c:v>
                </c:pt>
                <c:pt idx="124">
                  <c:v>7.1999999999999993</c:v>
                </c:pt>
                <c:pt idx="125">
                  <c:v>7.9999999999999991</c:v>
                </c:pt>
                <c:pt idx="126">
                  <c:v>8.7999999999999989</c:v>
                </c:pt>
                <c:pt idx="127">
                  <c:v>9.6999999999999993</c:v>
                </c:pt>
                <c:pt idx="128">
                  <c:v>10.6</c:v>
                </c:pt>
                <c:pt idx="129">
                  <c:v>11.2</c:v>
                </c:pt>
                <c:pt idx="130">
                  <c:v>11.799999999999999</c:v>
                </c:pt>
                <c:pt idx="131">
                  <c:v>12.399999999999999</c:v>
                </c:pt>
                <c:pt idx="132">
                  <c:v>12.899999999999999</c:v>
                </c:pt>
                <c:pt idx="133">
                  <c:v>13.399999999999999</c:v>
                </c:pt>
                <c:pt idx="134">
                  <c:v>13.899999999999999</c:v>
                </c:pt>
                <c:pt idx="135">
                  <c:v>14.299999999999999</c:v>
                </c:pt>
                <c:pt idx="136">
                  <c:v>14.7</c:v>
                </c:pt>
                <c:pt idx="137">
                  <c:v>15.1</c:v>
                </c:pt>
                <c:pt idx="138">
                  <c:v>15.4</c:v>
                </c:pt>
                <c:pt idx="139">
                  <c:v>15.700000000000001</c:v>
                </c:pt>
                <c:pt idx="140">
                  <c:v>16</c:v>
                </c:pt>
                <c:pt idx="141">
                  <c:v>16.3</c:v>
                </c:pt>
                <c:pt idx="142">
                  <c:v>16.5</c:v>
                </c:pt>
                <c:pt idx="143">
                  <c:v>16.7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17.200000000000003</c:v>
                </c:pt>
                <c:pt idx="148">
                  <c:v>17.200000000000003</c:v>
                </c:pt>
                <c:pt idx="149">
                  <c:v>17.200000000000003</c:v>
                </c:pt>
                <c:pt idx="150">
                  <c:v>17.200000000000003</c:v>
                </c:pt>
                <c:pt idx="151">
                  <c:v>17.200000000000003</c:v>
                </c:pt>
                <c:pt idx="152">
                  <c:v>17.200000000000003</c:v>
                </c:pt>
                <c:pt idx="153">
                  <c:v>17.200000000000003</c:v>
                </c:pt>
                <c:pt idx="154">
                  <c:v>17.200000000000003</c:v>
                </c:pt>
                <c:pt idx="155">
                  <c:v>17.200000000000003</c:v>
                </c:pt>
                <c:pt idx="156">
                  <c:v>17.200000000000003</c:v>
                </c:pt>
                <c:pt idx="157">
                  <c:v>17.300000000000004</c:v>
                </c:pt>
                <c:pt idx="158">
                  <c:v>17.400000000000006</c:v>
                </c:pt>
                <c:pt idx="159">
                  <c:v>17.600000000000005</c:v>
                </c:pt>
                <c:pt idx="160">
                  <c:v>17.900000000000006</c:v>
                </c:pt>
                <c:pt idx="161">
                  <c:v>18.200000000000006</c:v>
                </c:pt>
                <c:pt idx="162">
                  <c:v>18.600000000000005</c:v>
                </c:pt>
                <c:pt idx="163">
                  <c:v>19.100000000000005</c:v>
                </c:pt>
                <c:pt idx="164">
                  <c:v>19.700000000000006</c:v>
                </c:pt>
                <c:pt idx="165">
                  <c:v>20.300000000000008</c:v>
                </c:pt>
                <c:pt idx="166">
                  <c:v>21.000000000000007</c:v>
                </c:pt>
                <c:pt idx="167">
                  <c:v>21.800000000000008</c:v>
                </c:pt>
                <c:pt idx="168">
                  <c:v>22.600000000000009</c:v>
                </c:pt>
                <c:pt idx="169">
                  <c:v>23.400000000000009</c:v>
                </c:pt>
                <c:pt idx="170">
                  <c:v>24.20000000000001</c:v>
                </c:pt>
                <c:pt idx="171">
                  <c:v>25.000000000000011</c:v>
                </c:pt>
                <c:pt idx="172">
                  <c:v>25.70000000000001</c:v>
                </c:pt>
                <c:pt idx="173">
                  <c:v>26.400000000000009</c:v>
                </c:pt>
                <c:pt idx="174">
                  <c:v>27.100000000000009</c:v>
                </c:pt>
                <c:pt idx="175">
                  <c:v>27.800000000000008</c:v>
                </c:pt>
                <c:pt idx="176">
                  <c:v>28.500000000000007</c:v>
                </c:pt>
                <c:pt idx="177">
                  <c:v>29.200000000000006</c:v>
                </c:pt>
                <c:pt idx="178">
                  <c:v>29.900000000000006</c:v>
                </c:pt>
                <c:pt idx="179">
                  <c:v>30.600000000000005</c:v>
                </c:pt>
                <c:pt idx="180">
                  <c:v>31.100000000000005</c:v>
                </c:pt>
                <c:pt idx="181">
                  <c:v>31.500000000000004</c:v>
                </c:pt>
                <c:pt idx="182">
                  <c:v>31.800000000000004</c:v>
                </c:pt>
                <c:pt idx="183">
                  <c:v>32.000000000000007</c:v>
                </c:pt>
                <c:pt idx="184">
                  <c:v>32.100000000000009</c:v>
                </c:pt>
                <c:pt idx="185">
                  <c:v>32.100000000000009</c:v>
                </c:pt>
                <c:pt idx="186">
                  <c:v>32.100000000000009</c:v>
                </c:pt>
                <c:pt idx="187">
                  <c:v>32.100000000000009</c:v>
                </c:pt>
                <c:pt idx="188">
                  <c:v>32.100000000000009</c:v>
                </c:pt>
                <c:pt idx="189">
                  <c:v>32.100000000000009</c:v>
                </c:pt>
                <c:pt idx="190">
                  <c:v>32.100000000000009</c:v>
                </c:pt>
                <c:pt idx="191">
                  <c:v>32.100000000000009</c:v>
                </c:pt>
                <c:pt idx="192">
                  <c:v>32.100000000000009</c:v>
                </c:pt>
                <c:pt idx="193">
                  <c:v>32.100000000000009</c:v>
                </c:pt>
                <c:pt idx="194">
                  <c:v>32.100000000000009</c:v>
                </c:pt>
                <c:pt idx="195">
                  <c:v>32.100000000000009</c:v>
                </c:pt>
                <c:pt idx="196">
                  <c:v>32.100000000000009</c:v>
                </c:pt>
                <c:pt idx="197">
                  <c:v>32.100000000000009</c:v>
                </c:pt>
                <c:pt idx="198">
                  <c:v>32.100000000000009</c:v>
                </c:pt>
                <c:pt idx="199">
                  <c:v>32.100000000000009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D-4BF7-9B20-6944DCDA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17615"/>
        <c:axId val="27486047"/>
      </c:lineChart>
      <c:catAx>
        <c:axId val="14088176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047"/>
        <c:crosses val="autoZero"/>
        <c:auto val="1"/>
        <c:lblAlgn val="ctr"/>
        <c:lblOffset val="100"/>
        <c:noMultiLvlLbl val="0"/>
      </c:catAx>
      <c:valAx>
        <c:axId val="27486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Precipitation!$H$3:$H$202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0.25833333333333336</c:v>
                </c:pt>
                <c:pt idx="70">
                  <c:v>0.51666666666666672</c:v>
                </c:pt>
                <c:pt idx="71">
                  <c:v>0.77500000000000013</c:v>
                </c:pt>
                <c:pt idx="72">
                  <c:v>1.0333333333333334</c:v>
                </c:pt>
                <c:pt idx="73">
                  <c:v>1.2916666666666667</c:v>
                </c:pt>
                <c:pt idx="74">
                  <c:v>1.55</c:v>
                </c:pt>
                <c:pt idx="75">
                  <c:v>1.8916666666666666</c:v>
                </c:pt>
                <c:pt idx="76">
                  <c:v>2.2333333333333334</c:v>
                </c:pt>
                <c:pt idx="77">
                  <c:v>2.5750000000000002</c:v>
                </c:pt>
                <c:pt idx="78">
                  <c:v>2.916666666666667</c:v>
                </c:pt>
                <c:pt idx="79">
                  <c:v>3.2583333333333337</c:v>
                </c:pt>
                <c:pt idx="80">
                  <c:v>3.6000000000000005</c:v>
                </c:pt>
                <c:pt idx="81">
                  <c:v>3.9916666666666671</c:v>
                </c:pt>
                <c:pt idx="82">
                  <c:v>3.8833333333333337</c:v>
                </c:pt>
                <c:pt idx="83">
                  <c:v>3.7750000000000004</c:v>
                </c:pt>
                <c:pt idx="84">
                  <c:v>3.666666666666667</c:v>
                </c:pt>
                <c:pt idx="85">
                  <c:v>3.5583333333333336</c:v>
                </c:pt>
                <c:pt idx="86">
                  <c:v>3.45</c:v>
                </c:pt>
                <c:pt idx="87">
                  <c:v>3.3916666666666671</c:v>
                </c:pt>
                <c:pt idx="88">
                  <c:v>3.2333333333333338</c:v>
                </c:pt>
                <c:pt idx="89">
                  <c:v>3.0750000000000006</c:v>
                </c:pt>
                <c:pt idx="90">
                  <c:v>2.916666666666667</c:v>
                </c:pt>
                <c:pt idx="91">
                  <c:v>2.7583333333333337</c:v>
                </c:pt>
                <c:pt idx="92">
                  <c:v>2.9000000000000004</c:v>
                </c:pt>
                <c:pt idx="93">
                  <c:v>2.6500000000000004</c:v>
                </c:pt>
                <c:pt idx="94">
                  <c:v>2.5000000000000018</c:v>
                </c:pt>
                <c:pt idx="95">
                  <c:v>2.2500000000000018</c:v>
                </c:pt>
                <c:pt idx="96">
                  <c:v>2.1000000000000032</c:v>
                </c:pt>
                <c:pt idx="97">
                  <c:v>1.9500000000000037</c:v>
                </c:pt>
                <c:pt idx="98">
                  <c:v>1.7000000000000046</c:v>
                </c:pt>
                <c:pt idx="99">
                  <c:v>1.558333333333338</c:v>
                </c:pt>
                <c:pt idx="100">
                  <c:v>1.4166666666666714</c:v>
                </c:pt>
                <c:pt idx="101">
                  <c:v>1.2750000000000048</c:v>
                </c:pt>
                <c:pt idx="102">
                  <c:v>1.0333333333333385</c:v>
                </c:pt>
                <c:pt idx="103">
                  <c:v>0.79166666666667229</c:v>
                </c:pt>
                <c:pt idx="104">
                  <c:v>0.65000000000000568</c:v>
                </c:pt>
                <c:pt idx="105">
                  <c:v>0.53333333333334032</c:v>
                </c:pt>
                <c:pt idx="106">
                  <c:v>0.31666666666667354</c:v>
                </c:pt>
                <c:pt idx="107">
                  <c:v>0.20000000000000817</c:v>
                </c:pt>
                <c:pt idx="108">
                  <c:v>8.3333333333341031E-2</c:v>
                </c:pt>
                <c:pt idx="109">
                  <c:v>0.13333333333332398</c:v>
                </c:pt>
                <c:pt idx="110">
                  <c:v>0.24999999999999112</c:v>
                </c:pt>
                <c:pt idx="111">
                  <c:v>0.29166666666665719</c:v>
                </c:pt>
                <c:pt idx="112">
                  <c:v>0.43333333333332291</c:v>
                </c:pt>
                <c:pt idx="113">
                  <c:v>0.57499999999999041</c:v>
                </c:pt>
                <c:pt idx="114">
                  <c:v>0.61666666666665648</c:v>
                </c:pt>
                <c:pt idx="115">
                  <c:v>0.55833333333332291</c:v>
                </c:pt>
                <c:pt idx="116">
                  <c:v>0.49999999999998934</c:v>
                </c:pt>
                <c:pt idx="117">
                  <c:v>0.45833333333332327</c:v>
                </c:pt>
                <c:pt idx="118">
                  <c:v>0.41666666666665719</c:v>
                </c:pt>
                <c:pt idx="119">
                  <c:v>0.37499999999999112</c:v>
                </c:pt>
                <c:pt idx="120">
                  <c:v>0.33333333333332504</c:v>
                </c:pt>
                <c:pt idx="121">
                  <c:v>0.29166666666665897</c:v>
                </c:pt>
                <c:pt idx="122">
                  <c:v>1.4499999999999922</c:v>
                </c:pt>
                <c:pt idx="123">
                  <c:v>2.7499999999999929</c:v>
                </c:pt>
                <c:pt idx="124">
                  <c:v>4.0499999999999936</c:v>
                </c:pt>
                <c:pt idx="125">
                  <c:v>5.2499999999999947</c:v>
                </c:pt>
                <c:pt idx="126">
                  <c:v>6.5499999999999936</c:v>
                </c:pt>
                <c:pt idx="127">
                  <c:v>7.7499999999999947</c:v>
                </c:pt>
                <c:pt idx="128">
                  <c:v>9.0499999999999936</c:v>
                </c:pt>
                <c:pt idx="129">
                  <c:v>10.291666666666661</c:v>
                </c:pt>
                <c:pt idx="130">
                  <c:v>11.633333333333329</c:v>
                </c:pt>
                <c:pt idx="131">
                  <c:v>12.874999999999993</c:v>
                </c:pt>
                <c:pt idx="132">
                  <c:v>14.216666666666661</c:v>
                </c:pt>
                <c:pt idx="133">
                  <c:v>15.458333333333329</c:v>
                </c:pt>
                <c:pt idx="134">
                  <c:v>16.799999999999994</c:v>
                </c:pt>
                <c:pt idx="135">
                  <c:v>18.199999999999992</c:v>
                </c:pt>
                <c:pt idx="136">
                  <c:v>18.199999999999992</c:v>
                </c:pt>
                <c:pt idx="137">
                  <c:v>18.199999999999992</c:v>
                </c:pt>
                <c:pt idx="138">
                  <c:v>18.199999999999992</c:v>
                </c:pt>
                <c:pt idx="139">
                  <c:v>18.199999999999992</c:v>
                </c:pt>
                <c:pt idx="140">
                  <c:v>18.199999999999992</c:v>
                </c:pt>
                <c:pt idx="141">
                  <c:v>18.199999999999992</c:v>
                </c:pt>
                <c:pt idx="142">
                  <c:v>18.199999999999992</c:v>
                </c:pt>
                <c:pt idx="143">
                  <c:v>18.199999999999992</c:v>
                </c:pt>
                <c:pt idx="144">
                  <c:v>18.199999999999992</c:v>
                </c:pt>
                <c:pt idx="145">
                  <c:v>18.199999999999992</c:v>
                </c:pt>
                <c:pt idx="146">
                  <c:v>18.199999999999992</c:v>
                </c:pt>
                <c:pt idx="147">
                  <c:v>18.199999999999992</c:v>
                </c:pt>
                <c:pt idx="148">
                  <c:v>18.199999999999992</c:v>
                </c:pt>
                <c:pt idx="149">
                  <c:v>18.199999999999992</c:v>
                </c:pt>
                <c:pt idx="150">
                  <c:v>18.199999999999992</c:v>
                </c:pt>
                <c:pt idx="151">
                  <c:v>18.199999999999992</c:v>
                </c:pt>
                <c:pt idx="152">
                  <c:v>18.199999999999992</c:v>
                </c:pt>
                <c:pt idx="153">
                  <c:v>18.141666666666659</c:v>
                </c:pt>
                <c:pt idx="154">
                  <c:v>18.083333333333325</c:v>
                </c:pt>
                <c:pt idx="155">
                  <c:v>18.024999999999991</c:v>
                </c:pt>
                <c:pt idx="156">
                  <c:v>17.966666666666658</c:v>
                </c:pt>
                <c:pt idx="157">
                  <c:v>17.908333333333324</c:v>
                </c:pt>
                <c:pt idx="158">
                  <c:v>17.849999999999991</c:v>
                </c:pt>
                <c:pt idx="159">
                  <c:v>17.783333333333324</c:v>
                </c:pt>
                <c:pt idx="160">
                  <c:v>17.716666666666658</c:v>
                </c:pt>
                <c:pt idx="161">
                  <c:v>17.649999999999991</c:v>
                </c:pt>
                <c:pt idx="162">
                  <c:v>17.583333333333325</c:v>
                </c:pt>
                <c:pt idx="163">
                  <c:v>17.516666666666659</c:v>
                </c:pt>
                <c:pt idx="164">
                  <c:v>17.449999999999992</c:v>
                </c:pt>
                <c:pt idx="165">
                  <c:v>18.224999999999994</c:v>
                </c:pt>
                <c:pt idx="166">
                  <c:v>20.199999999999992</c:v>
                </c:pt>
                <c:pt idx="167">
                  <c:v>20.074999999999992</c:v>
                </c:pt>
                <c:pt idx="168">
                  <c:v>19.949999999999992</c:v>
                </c:pt>
                <c:pt idx="169">
                  <c:v>19.824999999999992</c:v>
                </c:pt>
                <c:pt idx="170">
                  <c:v>19.699999999999992</c:v>
                </c:pt>
                <c:pt idx="171">
                  <c:v>19.316666666666659</c:v>
                </c:pt>
                <c:pt idx="172">
                  <c:v>18.933333333333326</c:v>
                </c:pt>
                <c:pt idx="173">
                  <c:v>18.549999999999994</c:v>
                </c:pt>
                <c:pt idx="174">
                  <c:v>18.166666666666661</c:v>
                </c:pt>
                <c:pt idx="175">
                  <c:v>17.783333333333328</c:v>
                </c:pt>
                <c:pt idx="176">
                  <c:v>17.399999999999995</c:v>
                </c:pt>
                <c:pt idx="177">
                  <c:v>17.316666666666663</c:v>
                </c:pt>
                <c:pt idx="178">
                  <c:v>17.233333333333327</c:v>
                </c:pt>
                <c:pt idx="179">
                  <c:v>17.149999999999991</c:v>
                </c:pt>
                <c:pt idx="180">
                  <c:v>17.066666666666659</c:v>
                </c:pt>
                <c:pt idx="181">
                  <c:v>16.983333333333327</c:v>
                </c:pt>
                <c:pt idx="182">
                  <c:v>16.899999999999991</c:v>
                </c:pt>
                <c:pt idx="183">
                  <c:v>16.899999999999991</c:v>
                </c:pt>
                <c:pt idx="184">
                  <c:v>16.899999999999991</c:v>
                </c:pt>
                <c:pt idx="185">
                  <c:v>16.899999999999991</c:v>
                </c:pt>
                <c:pt idx="186">
                  <c:v>16.899999999999991</c:v>
                </c:pt>
                <c:pt idx="187">
                  <c:v>16.899999999999991</c:v>
                </c:pt>
                <c:pt idx="188">
                  <c:v>16.899999999999991</c:v>
                </c:pt>
                <c:pt idx="189">
                  <c:v>16.899999999999991</c:v>
                </c:pt>
                <c:pt idx="190">
                  <c:v>16.899999999999991</c:v>
                </c:pt>
                <c:pt idx="191">
                  <c:v>16.899999999999991</c:v>
                </c:pt>
                <c:pt idx="192">
                  <c:v>16.899999999999991</c:v>
                </c:pt>
                <c:pt idx="193">
                  <c:v>16.899999999999991</c:v>
                </c:pt>
                <c:pt idx="194">
                  <c:v>16.899999999999991</c:v>
                </c:pt>
                <c:pt idx="195">
                  <c:v>16.808333333333323</c:v>
                </c:pt>
                <c:pt idx="196">
                  <c:v>16.716666666666658</c:v>
                </c:pt>
                <c:pt idx="197">
                  <c:v>16.624999999999993</c:v>
                </c:pt>
                <c:pt idx="198">
                  <c:v>16.533333333333324</c:v>
                </c:pt>
                <c:pt idx="199">
                  <c:v>16.441666666666656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2-4D73-9B4C-A6323A0C7EA1}"/>
            </c:ext>
          </c:extLst>
        </c:ser>
        <c:ser>
          <c:idx val="1"/>
          <c:order val="1"/>
          <c:tx>
            <c:v>Storm</c:v>
          </c:tx>
          <c:spPr>
            <a:ln w="22225" cap="rnd">
              <a:solidFill>
                <a:schemeClr val="bg1">
                  <a:lumMod val="65000"/>
                </a:schemeClr>
              </a:solidFill>
            </a:ln>
            <a:effectLst>
              <a:glow rad="139700">
                <a:schemeClr val="bg1">
                  <a:lumMod val="6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Precipitation!$I$3:$I$202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</c:v>
                </c:pt>
                <c:pt idx="83">
                  <c:v>0.5</c:v>
                </c:pt>
                <c:pt idx="84">
                  <c:v>0.7</c:v>
                </c:pt>
                <c:pt idx="85">
                  <c:v>0.89999999999999991</c:v>
                </c:pt>
                <c:pt idx="86">
                  <c:v>1</c:v>
                </c:pt>
                <c:pt idx="87">
                  <c:v>1.0999999999999999</c:v>
                </c:pt>
                <c:pt idx="88">
                  <c:v>1.1999999999999997</c:v>
                </c:pt>
                <c:pt idx="89">
                  <c:v>1.2999999999999998</c:v>
                </c:pt>
                <c:pt idx="90">
                  <c:v>1.4000000000000004</c:v>
                </c:pt>
                <c:pt idx="91">
                  <c:v>1.4000000000000004</c:v>
                </c:pt>
                <c:pt idx="92">
                  <c:v>1.0999999999999996</c:v>
                </c:pt>
                <c:pt idx="93">
                  <c:v>0.90000000000000036</c:v>
                </c:pt>
                <c:pt idx="94">
                  <c:v>0.59999999999999964</c:v>
                </c:pt>
                <c:pt idx="95">
                  <c:v>0.60000000000000053</c:v>
                </c:pt>
                <c:pt idx="96">
                  <c:v>0.59999999999999964</c:v>
                </c:pt>
                <c:pt idx="97">
                  <c:v>0.79999999999999982</c:v>
                </c:pt>
                <c:pt idx="98">
                  <c:v>1.0999999999999996</c:v>
                </c:pt>
                <c:pt idx="99">
                  <c:v>1.2999999999999998</c:v>
                </c:pt>
                <c:pt idx="100">
                  <c:v>1.5</c:v>
                </c:pt>
                <c:pt idx="101">
                  <c:v>1.7000000000000002</c:v>
                </c:pt>
                <c:pt idx="102">
                  <c:v>2</c:v>
                </c:pt>
                <c:pt idx="103">
                  <c:v>2.2999999999999998</c:v>
                </c:pt>
                <c:pt idx="104">
                  <c:v>2.5</c:v>
                </c:pt>
                <c:pt idx="105">
                  <c:v>2.6999999999999993</c:v>
                </c:pt>
                <c:pt idx="106">
                  <c:v>3</c:v>
                </c:pt>
                <c:pt idx="107">
                  <c:v>3.1999999999999993</c:v>
                </c:pt>
                <c:pt idx="108">
                  <c:v>3.4000000000000004</c:v>
                </c:pt>
                <c:pt idx="109">
                  <c:v>3.6999999999999993</c:v>
                </c:pt>
                <c:pt idx="110">
                  <c:v>3.9000000000000004</c:v>
                </c:pt>
                <c:pt idx="111">
                  <c:v>4</c:v>
                </c:pt>
                <c:pt idx="112">
                  <c:v>4.1999999999999993</c:v>
                </c:pt>
                <c:pt idx="113">
                  <c:v>4.4000000000000004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4.4000000000000004</c:v>
                </c:pt>
                <c:pt idx="121">
                  <c:v>4.3000000000000007</c:v>
                </c:pt>
                <c:pt idx="122">
                  <c:v>5.2</c:v>
                </c:pt>
                <c:pt idx="123">
                  <c:v>6.1000000000000005</c:v>
                </c:pt>
                <c:pt idx="124">
                  <c:v>6.8000000000000007</c:v>
                </c:pt>
                <c:pt idx="125">
                  <c:v>7.3000000000000016</c:v>
                </c:pt>
                <c:pt idx="126">
                  <c:v>7.9</c:v>
                </c:pt>
                <c:pt idx="127">
                  <c:v>8.3000000000000007</c:v>
                </c:pt>
                <c:pt idx="128">
                  <c:v>8.7999999999999989</c:v>
                </c:pt>
                <c:pt idx="129">
                  <c:v>9.5</c:v>
                </c:pt>
                <c:pt idx="130">
                  <c:v>10.300000000000002</c:v>
                </c:pt>
                <c:pt idx="131">
                  <c:v>11</c:v>
                </c:pt>
                <c:pt idx="132">
                  <c:v>11.900000000000002</c:v>
                </c:pt>
                <c:pt idx="133">
                  <c:v>12.700000000000003</c:v>
                </c:pt>
                <c:pt idx="134">
                  <c:v>13.600000000000001</c:v>
                </c:pt>
                <c:pt idx="135">
                  <c:v>14.6</c:v>
                </c:pt>
                <c:pt idx="136">
                  <c:v>14.2</c:v>
                </c:pt>
                <c:pt idx="137">
                  <c:v>13.799999999999999</c:v>
                </c:pt>
                <c:pt idx="138">
                  <c:v>13.499999999999998</c:v>
                </c:pt>
                <c:pt idx="139">
                  <c:v>13.199999999999998</c:v>
                </c:pt>
                <c:pt idx="140">
                  <c:v>12.899999999999999</c:v>
                </c:pt>
                <c:pt idx="141">
                  <c:v>12.599999999999998</c:v>
                </c:pt>
                <c:pt idx="142">
                  <c:v>12.399999999999999</c:v>
                </c:pt>
                <c:pt idx="143">
                  <c:v>12.2</c:v>
                </c:pt>
                <c:pt idx="144">
                  <c:v>12</c:v>
                </c:pt>
                <c:pt idx="145">
                  <c:v>11.899999999999999</c:v>
                </c:pt>
                <c:pt idx="146">
                  <c:v>11.799999999999997</c:v>
                </c:pt>
                <c:pt idx="147">
                  <c:v>11.699999999999996</c:v>
                </c:pt>
                <c:pt idx="148">
                  <c:v>11.699999999999996</c:v>
                </c:pt>
                <c:pt idx="149">
                  <c:v>11.699999999999996</c:v>
                </c:pt>
                <c:pt idx="150">
                  <c:v>11.699999999999996</c:v>
                </c:pt>
                <c:pt idx="151">
                  <c:v>11.699999999999996</c:v>
                </c:pt>
                <c:pt idx="152">
                  <c:v>11.699999999999996</c:v>
                </c:pt>
                <c:pt idx="153">
                  <c:v>11.699999999999996</c:v>
                </c:pt>
                <c:pt idx="154">
                  <c:v>11.699999999999996</c:v>
                </c:pt>
                <c:pt idx="155">
                  <c:v>11.699999999999996</c:v>
                </c:pt>
                <c:pt idx="156">
                  <c:v>11.699999999999996</c:v>
                </c:pt>
                <c:pt idx="157">
                  <c:v>11.599999999999994</c:v>
                </c:pt>
                <c:pt idx="158">
                  <c:v>11.499999999999993</c:v>
                </c:pt>
                <c:pt idx="159">
                  <c:v>11.299999999999994</c:v>
                </c:pt>
                <c:pt idx="160">
                  <c:v>10.999999999999993</c:v>
                </c:pt>
                <c:pt idx="161">
                  <c:v>10.699999999999992</c:v>
                </c:pt>
                <c:pt idx="162">
                  <c:v>10.299999999999994</c:v>
                </c:pt>
                <c:pt idx="163">
                  <c:v>9.7999999999999936</c:v>
                </c:pt>
                <c:pt idx="164">
                  <c:v>9.1999999999999922</c:v>
                </c:pt>
                <c:pt idx="165">
                  <c:v>9.4999999999999929</c:v>
                </c:pt>
                <c:pt idx="166">
                  <c:v>10.899999999999991</c:v>
                </c:pt>
                <c:pt idx="167">
                  <c:v>10.099999999999991</c:v>
                </c:pt>
                <c:pt idx="168">
                  <c:v>9.2999999999999901</c:v>
                </c:pt>
                <c:pt idx="169">
                  <c:v>8.4999999999999893</c:v>
                </c:pt>
                <c:pt idx="170">
                  <c:v>7.6999999999999886</c:v>
                </c:pt>
                <c:pt idx="171">
                  <c:v>6.8999999999999879</c:v>
                </c:pt>
                <c:pt idx="172">
                  <c:v>6.1999999999999886</c:v>
                </c:pt>
                <c:pt idx="173">
                  <c:v>5.4999999999999893</c:v>
                </c:pt>
                <c:pt idx="174">
                  <c:v>4.7999999999999901</c:v>
                </c:pt>
                <c:pt idx="175">
                  <c:v>4.0999999999999908</c:v>
                </c:pt>
                <c:pt idx="176">
                  <c:v>3.3999999999999915</c:v>
                </c:pt>
                <c:pt idx="177">
                  <c:v>2.6999999999999922</c:v>
                </c:pt>
                <c:pt idx="178">
                  <c:v>1.9999999999999929</c:v>
                </c:pt>
                <c:pt idx="179">
                  <c:v>1.2999999999999936</c:v>
                </c:pt>
                <c:pt idx="180">
                  <c:v>0.79999999999999361</c:v>
                </c:pt>
                <c:pt idx="181">
                  <c:v>0.39999999999999503</c:v>
                </c:pt>
                <c:pt idx="182">
                  <c:v>9.9999999999994316E-2</c:v>
                </c:pt>
                <c:pt idx="183">
                  <c:v>0.10000000000000853</c:v>
                </c:pt>
                <c:pt idx="184">
                  <c:v>0.20000000000000995</c:v>
                </c:pt>
                <c:pt idx="185">
                  <c:v>0.20000000000000995</c:v>
                </c:pt>
                <c:pt idx="186">
                  <c:v>0.20000000000000995</c:v>
                </c:pt>
                <c:pt idx="187">
                  <c:v>0.20000000000000995</c:v>
                </c:pt>
                <c:pt idx="188">
                  <c:v>0.20000000000000995</c:v>
                </c:pt>
                <c:pt idx="189">
                  <c:v>0.20000000000000995</c:v>
                </c:pt>
                <c:pt idx="190">
                  <c:v>0.20000000000000995</c:v>
                </c:pt>
                <c:pt idx="191">
                  <c:v>0.20000000000000995</c:v>
                </c:pt>
                <c:pt idx="192">
                  <c:v>0.20000000000000995</c:v>
                </c:pt>
                <c:pt idx="193">
                  <c:v>0.20000000000000995</c:v>
                </c:pt>
                <c:pt idx="194">
                  <c:v>0.20000000000000995</c:v>
                </c:pt>
                <c:pt idx="195">
                  <c:v>0.20000000000000995</c:v>
                </c:pt>
                <c:pt idx="196">
                  <c:v>0.20000000000000995</c:v>
                </c:pt>
                <c:pt idx="197">
                  <c:v>0.20000000000000995</c:v>
                </c:pt>
                <c:pt idx="198">
                  <c:v>0.20000000000000995</c:v>
                </c:pt>
                <c:pt idx="199">
                  <c:v>0.20000000000000995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2-4D73-9B4C-A6323A0C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519"/>
        <c:axId val="18238847"/>
      </c:lineChart>
      <c:catAx>
        <c:axId val="18235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847"/>
        <c:crosses val="autoZero"/>
        <c:auto val="1"/>
        <c:lblAlgn val="ctr"/>
        <c:lblOffset val="100"/>
        <c:noMultiLvlLbl val="0"/>
      </c:catAx>
      <c:valAx>
        <c:axId val="18238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8</xdr:col>
      <xdr:colOff>323850</xdr:colOff>
      <xdr:row>15</xdr:row>
      <xdr:rowOff>114300</xdr:rowOff>
    </xdr:to>
    <xdr:graphicFrame macro="">
      <xdr:nvGraphicFramePr>
        <xdr:cNvPr id="12" name="Diagram 1">
          <a:extLst>
            <a:ext uri="{FF2B5EF4-FFF2-40B4-BE49-F238E27FC236}">
              <a16:creationId xmlns:a16="http://schemas.microsoft.com/office/drawing/2014/main" id="{2A076F3F-C4BC-4DDF-8983-CB955CC5E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47625</xdr:rowOff>
    </xdr:from>
    <xdr:to>
      <xdr:col>16</xdr:col>
      <xdr:colOff>304800</xdr:colOff>
      <xdr:row>15</xdr:row>
      <xdr:rowOff>123825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5515A61-83CC-4347-B0A0-0AC9A65C514A}"/>
            </a:ext>
            <a:ext uri="{147F2762-F138-4A5C-976F-8EAC2B608ADB}">
              <a16:predDERef xmlns:a16="http://schemas.microsoft.com/office/drawing/2014/main" pred="{2A076F3F-C4BC-4DDF-8983-CB955CC5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16</xdr:row>
      <xdr:rowOff>25400</xdr:rowOff>
    </xdr:from>
    <xdr:to>
      <xdr:col>8</xdr:col>
      <xdr:colOff>323850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D24F3-E83C-4E7C-8943-70AA7EC0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16</xdr:row>
      <xdr:rowOff>25400</xdr:rowOff>
    </xdr:from>
    <xdr:to>
      <xdr:col>16</xdr:col>
      <xdr:colOff>317500</xdr:colOff>
      <xdr:row>31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029CE-8838-4B0B-A682-09BC5EC80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11A5-8C56-4F07-B937-38C88EE670EC}" name="Temp" displayName="Temp" ref="B2:G202" totalsRowShown="0">
  <autoFilter ref="B2:G202" xr:uid="{F3BF11A5-8C56-4F07-B937-38C88EE670EC}"/>
  <tableColumns count="6">
    <tableColumn id="1" xr3:uid="{CE9D7B15-17FE-4A9E-A082-7A4073CBCDC3}" name="Date" dataDxfId="19"/>
    <tableColumn id="2" xr3:uid="{4A500E59-2907-49C6-AFAD-ED9745D5C9CF}" name="Observations"/>
    <tableColumn id="3" xr3:uid="{ED262A30-7FB5-46DA-AFC2-046E54402335}" name="Yr"/>
    <tableColumn id="4" xr3:uid="{955B57B8-4033-44D4-85AA-A2A72BB4936E}" name="Storm"/>
    <tableColumn id="5" xr3:uid="{AD46FE40-1742-475D-AAB8-A422517F08CA}" name="Yr error">
      <calculatedColumnFormula>ABS(C3-D3)</calculatedColumnFormula>
    </tableColumn>
    <tableColumn id="6" xr3:uid="{2C9ECA84-3808-4764-977A-B7C95613D101}" name="Storm error">
      <calculatedColumnFormula>ABS(C3-E3)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1B2BF-6F21-4B49-82D4-B62252641BB3}" name="Precip" displayName="Precip" ref="B2:I202" totalsRowShown="0" dataDxfId="10">
  <autoFilter ref="B2:I202" xr:uid="{7F01B2BF-6F21-4B49-82D4-B62252641BB3}"/>
  <tableColumns count="8">
    <tableColumn id="1" xr3:uid="{9F5E3FD8-3671-4D36-BBF5-612186928E42}" name="Date" dataDxfId="18"/>
    <tableColumn id="2" xr3:uid="{50E3A942-3BDD-47DD-AB52-5936991C4F09}" name="Observations total" dataDxfId="17"/>
    <tableColumn id="3" xr3:uid="{DA2C59DD-5754-4A6A-A30A-1FFBCE4A4A06}" name="Yr 6 hour average" dataDxfId="16"/>
    <tableColumn id="4" xr3:uid="{D53880F7-5BC0-4F5B-8C78-477AAE76252D}" name="Storm hourly" dataDxfId="15"/>
    <tableColumn id="5" xr3:uid="{FB65B447-271B-4C12-AA93-3FBA95501190}" name="Yr total" dataDxfId="14"/>
    <tableColumn id="6" xr3:uid="{9A9276C8-01A2-4D40-85E9-5DE87B0B0788}" name="Storm total" dataDxfId="13">
      <calculatedColumnFormula>E3+G2</calculatedColumnFormula>
    </tableColumn>
    <tableColumn id="7" xr3:uid="{DEDDEDFB-3650-4452-A73E-1DA5252CB3EE}" name="Yr error" dataDxfId="12">
      <calculatedColumnFormula>IF(ISBLANK($C3),"",ABS($C3-F3))</calculatedColumnFormula>
    </tableColumn>
    <tableColumn id="8" xr3:uid="{98CBC5A1-23F2-44FA-B04D-1D65D49F936C}" name="Storm error" dataDxfId="11">
      <calculatedColumnFormula>IF(ISBLANK($C3),"",ABS($C3-G3))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F42671-1184-4309-B7A0-33AD44B3A7C7}" name="Points" displayName="Points" ref="B2:G203" totalsRowCount="1">
  <autoFilter ref="B2:G202" xr:uid="{90F42671-1184-4309-B7A0-33AD44B3A7C7}"/>
  <tableColumns count="6">
    <tableColumn id="1" xr3:uid="{CCC4E487-CB10-4B3D-8DA1-44A8E3459F3A}" name="Yr temp error" totalsRowFunction="sum" dataDxfId="9" totalsRowDxfId="5">
      <calculatedColumnFormula>Temp[[#This Row],[Yr error]]</calculatedColumnFormula>
    </tableColumn>
    <tableColumn id="2" xr3:uid="{17DE44C6-73A9-4F0C-85C8-9677F9D50BE5}" name="Yr precip error" totalsRowFunction="sum" dataDxfId="8" totalsRowDxfId="4">
      <calculatedColumnFormula>Precip[[#This Row],[Yr error]]</calculatedColumnFormula>
    </tableColumn>
    <tableColumn id="3" xr3:uid="{2F131B24-C156-4B54-AF79-8B458DD0E640}" name="Yr points" totalsRowFunction="sum" totalsRowDxfId="1">
      <calculatedColumnFormula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calculatedColumnFormula>
    </tableColumn>
    <tableColumn id="4" xr3:uid="{368217A3-261A-4A07-8811-289FFB3185EA}" name="Storm temp error" totalsRowFunction="sum" dataDxfId="7" totalsRowDxfId="3">
      <calculatedColumnFormula>Temp[[#This Row],[Storm error]]</calculatedColumnFormula>
    </tableColumn>
    <tableColumn id="5" xr3:uid="{900082B1-DC21-49CC-82C3-244834424349}" name="Storm precip error" totalsRowFunction="sum" dataDxfId="6" totalsRowDxfId="2">
      <calculatedColumnFormula>Precip[[#This Row],[Storm error]]</calculatedColumnFormula>
    </tableColumn>
    <tableColumn id="6" xr3:uid="{073B65E5-5CD3-41F8-AB6A-F1BA91432F53}" name="Storm points" totalsRowFunction="sum" totalsRowDxfId="0">
      <calculatedColumnFormula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0"/>
  <sheetViews>
    <sheetView topLeftCell="A3" workbookViewId="0">
      <selection activeCell="B3" sqref="B3:G202"/>
    </sheetView>
  </sheetViews>
  <sheetFormatPr defaultRowHeight="14.5" x14ac:dyDescent="0.35"/>
  <cols>
    <col min="1" max="1" width="9.1796875" customWidth="1"/>
    <col min="2" max="2" width="13.7265625" bestFit="1" customWidth="1"/>
    <col min="3" max="3" width="15.26953125" bestFit="1" customWidth="1"/>
    <col min="4" max="4" width="5.81640625" bestFit="1" customWidth="1"/>
    <col min="5" max="5" width="8.81640625" bestFit="1" customWidth="1"/>
    <col min="6" max="6" width="10.26953125" bestFit="1" customWidth="1"/>
    <col min="7" max="7" width="13.81640625" bestFit="1" customWidth="1"/>
    <col min="11" max="11" width="11.1796875" bestFit="1" customWidth="1"/>
  </cols>
  <sheetData>
    <row r="2" spans="1:11" x14ac:dyDescent="0.35">
      <c r="B2" t="s">
        <v>0</v>
      </c>
      <c r="C2" t="s">
        <v>1</v>
      </c>
      <c r="D2" t="s">
        <v>2</v>
      </c>
      <c r="E2" t="s">
        <v>3</v>
      </c>
      <c r="F2" s="1" t="s">
        <v>4</v>
      </c>
      <c r="G2" s="1" t="s">
        <v>5</v>
      </c>
      <c r="K2" s="3"/>
    </row>
    <row r="3" spans="1:11" x14ac:dyDescent="0.35">
      <c r="B3" s="4">
        <v>44601.666666666664</v>
      </c>
      <c r="C3">
        <v>5</v>
      </c>
      <c r="D3">
        <v>2</v>
      </c>
      <c r="E3">
        <v>3</v>
      </c>
      <c r="F3">
        <f>ABS(C3-D3)</f>
        <v>3</v>
      </c>
      <c r="G3">
        <f>ABS(C3-E3)</f>
        <v>2</v>
      </c>
    </row>
    <row r="4" spans="1:11" x14ac:dyDescent="0.35">
      <c r="B4" s="4">
        <v>44601.708333333336</v>
      </c>
      <c r="C4">
        <v>3</v>
      </c>
      <c r="D4">
        <v>1</v>
      </c>
      <c r="E4">
        <v>3</v>
      </c>
      <c r="F4">
        <f>ABS(C4-D4)</f>
        <v>2</v>
      </c>
      <c r="G4">
        <f t="shared" ref="G4:G67" si="0">ABS(C4-E4)</f>
        <v>0</v>
      </c>
    </row>
    <row r="5" spans="1:11" x14ac:dyDescent="0.35">
      <c r="B5" s="4">
        <v>44601.750000057873</v>
      </c>
      <c r="C5">
        <v>2</v>
      </c>
      <c r="D5">
        <v>1</v>
      </c>
      <c r="E5">
        <v>2</v>
      </c>
      <c r="F5">
        <f t="shared" ref="F5:F68" si="1">ABS(C5-D5)</f>
        <v>1</v>
      </c>
      <c r="G5">
        <f t="shared" si="0"/>
        <v>0</v>
      </c>
    </row>
    <row r="6" spans="1:11" x14ac:dyDescent="0.35">
      <c r="B6" s="4">
        <v>44601.79166678241</v>
      </c>
      <c r="C6">
        <v>2</v>
      </c>
      <c r="D6">
        <v>0</v>
      </c>
      <c r="E6">
        <v>2</v>
      </c>
      <c r="F6">
        <f t="shared" si="1"/>
        <v>2</v>
      </c>
      <c r="G6">
        <f t="shared" si="0"/>
        <v>0</v>
      </c>
    </row>
    <row r="7" spans="1:11" x14ac:dyDescent="0.35">
      <c r="B7" s="4">
        <v>44601.833333506947</v>
      </c>
      <c r="C7">
        <v>0</v>
      </c>
      <c r="D7">
        <v>0</v>
      </c>
      <c r="E7">
        <v>1</v>
      </c>
      <c r="F7">
        <f t="shared" si="1"/>
        <v>0</v>
      </c>
      <c r="G7">
        <f t="shared" si="0"/>
        <v>1</v>
      </c>
    </row>
    <row r="8" spans="1:11" x14ac:dyDescent="0.35">
      <c r="B8" s="4">
        <v>44601.875000231485</v>
      </c>
      <c r="C8">
        <v>0</v>
      </c>
      <c r="D8">
        <v>-2</v>
      </c>
      <c r="E8">
        <v>2</v>
      </c>
      <c r="F8">
        <f t="shared" si="1"/>
        <v>2</v>
      </c>
      <c r="G8">
        <f t="shared" si="0"/>
        <v>2</v>
      </c>
    </row>
    <row r="9" spans="1:11" x14ac:dyDescent="0.35">
      <c r="B9" s="4">
        <v>44601.916666956022</v>
      </c>
      <c r="C9">
        <v>0</v>
      </c>
      <c r="D9">
        <v>-2</v>
      </c>
      <c r="E9">
        <v>2</v>
      </c>
      <c r="F9">
        <f t="shared" si="1"/>
        <v>2</v>
      </c>
      <c r="G9">
        <f t="shared" si="0"/>
        <v>2</v>
      </c>
    </row>
    <row r="10" spans="1:11" x14ac:dyDescent="0.35">
      <c r="B10" s="4">
        <v>44601.958333680559</v>
      </c>
      <c r="C10">
        <v>0</v>
      </c>
      <c r="D10">
        <v>-2</v>
      </c>
      <c r="E10">
        <v>2</v>
      </c>
      <c r="F10">
        <f t="shared" si="1"/>
        <v>2</v>
      </c>
      <c r="G10">
        <f t="shared" si="0"/>
        <v>2</v>
      </c>
    </row>
    <row r="11" spans="1:11" x14ac:dyDescent="0.35">
      <c r="B11" s="4">
        <v>44602.000000405096</v>
      </c>
      <c r="C11">
        <v>-1</v>
      </c>
      <c r="D11">
        <v>-2</v>
      </c>
      <c r="E11">
        <v>2</v>
      </c>
      <c r="F11">
        <f t="shared" si="1"/>
        <v>1</v>
      </c>
      <c r="G11">
        <f t="shared" si="0"/>
        <v>3</v>
      </c>
    </row>
    <row r="12" spans="1:11" x14ac:dyDescent="0.35">
      <c r="A12" s="2"/>
      <c r="B12" s="4">
        <v>44602.041667129626</v>
      </c>
      <c r="C12">
        <v>0</v>
      </c>
      <c r="D12">
        <v>-3</v>
      </c>
      <c r="E12">
        <v>2</v>
      </c>
      <c r="F12">
        <f t="shared" si="1"/>
        <v>3</v>
      </c>
      <c r="G12">
        <f t="shared" si="0"/>
        <v>2</v>
      </c>
    </row>
    <row r="13" spans="1:11" x14ac:dyDescent="0.35">
      <c r="A13" s="2"/>
      <c r="B13" s="4">
        <v>44602.083333854163</v>
      </c>
      <c r="C13">
        <v>0</v>
      </c>
      <c r="D13">
        <v>-3</v>
      </c>
      <c r="E13">
        <v>2</v>
      </c>
      <c r="F13">
        <f t="shared" si="1"/>
        <v>3</v>
      </c>
      <c r="G13">
        <f t="shared" si="0"/>
        <v>2</v>
      </c>
    </row>
    <row r="14" spans="1:11" x14ac:dyDescent="0.35">
      <c r="A14" s="2"/>
      <c r="B14" s="4">
        <v>44602.125000578701</v>
      </c>
      <c r="C14">
        <v>1</v>
      </c>
      <c r="D14">
        <v>-3</v>
      </c>
      <c r="E14">
        <v>1</v>
      </c>
      <c r="F14">
        <f t="shared" si="1"/>
        <v>4</v>
      </c>
      <c r="G14">
        <f t="shared" si="0"/>
        <v>0</v>
      </c>
    </row>
    <row r="15" spans="1:11" x14ac:dyDescent="0.35">
      <c r="A15" s="2"/>
      <c r="B15" s="4">
        <v>44602.166667303238</v>
      </c>
      <c r="C15">
        <v>1</v>
      </c>
      <c r="D15">
        <v>-3</v>
      </c>
      <c r="E15">
        <v>1</v>
      </c>
      <c r="F15">
        <f t="shared" si="1"/>
        <v>4</v>
      </c>
      <c r="G15">
        <f t="shared" si="0"/>
        <v>0</v>
      </c>
    </row>
    <row r="16" spans="1:11" x14ac:dyDescent="0.35">
      <c r="A16" s="2"/>
      <c r="B16" s="4">
        <v>44602.208334027775</v>
      </c>
      <c r="C16">
        <v>1</v>
      </c>
      <c r="D16">
        <v>-4</v>
      </c>
      <c r="E16">
        <v>1</v>
      </c>
      <c r="F16">
        <f t="shared" si="1"/>
        <v>5</v>
      </c>
      <c r="G16">
        <f t="shared" si="0"/>
        <v>0</v>
      </c>
    </row>
    <row r="17" spans="1:7" x14ac:dyDescent="0.35">
      <c r="A17" s="2"/>
      <c r="B17" s="4">
        <v>44602.250000405096</v>
      </c>
      <c r="C17">
        <v>1</v>
      </c>
      <c r="D17">
        <v>-5</v>
      </c>
      <c r="E17">
        <v>1</v>
      </c>
      <c r="F17">
        <f t="shared" si="1"/>
        <v>6</v>
      </c>
      <c r="G17">
        <f t="shared" si="0"/>
        <v>0</v>
      </c>
    </row>
    <row r="18" spans="1:7" x14ac:dyDescent="0.35">
      <c r="A18" s="2"/>
      <c r="B18" s="4">
        <v>44602.29166707176</v>
      </c>
      <c r="C18">
        <v>1</v>
      </c>
      <c r="D18">
        <v>-6</v>
      </c>
      <c r="E18">
        <v>1</v>
      </c>
      <c r="F18">
        <f t="shared" si="1"/>
        <v>7</v>
      </c>
      <c r="G18">
        <f t="shared" si="0"/>
        <v>0</v>
      </c>
    </row>
    <row r="19" spans="1:7" x14ac:dyDescent="0.35">
      <c r="A19" s="2"/>
      <c r="B19" s="4">
        <v>44602.333333738425</v>
      </c>
      <c r="C19">
        <v>0</v>
      </c>
      <c r="D19">
        <v>-7</v>
      </c>
      <c r="E19">
        <v>1</v>
      </c>
      <c r="F19">
        <f t="shared" si="1"/>
        <v>7</v>
      </c>
      <c r="G19">
        <f t="shared" si="0"/>
        <v>1</v>
      </c>
    </row>
    <row r="20" spans="1:7" x14ac:dyDescent="0.35">
      <c r="A20" s="2"/>
      <c r="B20" s="4">
        <v>44602.375000405096</v>
      </c>
      <c r="C20">
        <v>-1</v>
      </c>
      <c r="D20">
        <v>-8</v>
      </c>
      <c r="E20">
        <v>2</v>
      </c>
      <c r="F20">
        <f t="shared" si="1"/>
        <v>7</v>
      </c>
      <c r="G20">
        <f t="shared" si="0"/>
        <v>3</v>
      </c>
    </row>
    <row r="21" spans="1:7" x14ac:dyDescent="0.35">
      <c r="A21" s="2"/>
      <c r="B21" s="4">
        <v>44602.41666707176</v>
      </c>
      <c r="C21">
        <v>0</v>
      </c>
      <c r="D21">
        <v>-6</v>
      </c>
      <c r="E21">
        <v>3</v>
      </c>
      <c r="F21">
        <f t="shared" si="1"/>
        <v>6</v>
      </c>
      <c r="G21">
        <f t="shared" si="0"/>
        <v>3</v>
      </c>
    </row>
    <row r="22" spans="1:7" x14ac:dyDescent="0.35">
      <c r="A22" s="2"/>
      <c r="B22" s="4">
        <v>44602.458333738425</v>
      </c>
      <c r="C22">
        <v>2</v>
      </c>
      <c r="D22">
        <v>-4</v>
      </c>
      <c r="E22">
        <v>3</v>
      </c>
      <c r="F22">
        <f t="shared" si="1"/>
        <v>6</v>
      </c>
      <c r="G22">
        <f t="shared" si="0"/>
        <v>1</v>
      </c>
    </row>
    <row r="23" spans="1:7" x14ac:dyDescent="0.35">
      <c r="A23" s="2"/>
      <c r="B23" s="4">
        <v>44602.500000405096</v>
      </c>
      <c r="C23">
        <v>2</v>
      </c>
      <c r="D23">
        <v>-2</v>
      </c>
      <c r="E23">
        <v>4</v>
      </c>
      <c r="F23">
        <f t="shared" si="1"/>
        <v>4</v>
      </c>
      <c r="G23">
        <f t="shared" si="0"/>
        <v>2</v>
      </c>
    </row>
    <row r="24" spans="1:7" x14ac:dyDescent="0.35">
      <c r="A24" s="2"/>
      <c r="B24" s="4">
        <v>44602.54166707176</v>
      </c>
      <c r="C24">
        <v>4</v>
      </c>
      <c r="D24">
        <v>0</v>
      </c>
      <c r="E24">
        <v>4</v>
      </c>
      <c r="F24">
        <f t="shared" si="1"/>
        <v>4</v>
      </c>
      <c r="G24">
        <f t="shared" si="0"/>
        <v>0</v>
      </c>
    </row>
    <row r="25" spans="1:7" x14ac:dyDescent="0.35">
      <c r="A25" s="2"/>
      <c r="B25" s="4">
        <v>44602.583333738425</v>
      </c>
      <c r="C25">
        <v>4</v>
      </c>
      <c r="D25">
        <v>1</v>
      </c>
      <c r="E25">
        <v>3</v>
      </c>
      <c r="F25">
        <f t="shared" si="1"/>
        <v>3</v>
      </c>
      <c r="G25">
        <f t="shared" si="0"/>
        <v>1</v>
      </c>
    </row>
    <row r="26" spans="1:7" x14ac:dyDescent="0.35">
      <c r="A26" s="2"/>
      <c r="B26" s="4">
        <v>44602.625000405096</v>
      </c>
      <c r="C26">
        <v>4</v>
      </c>
      <c r="D26">
        <v>1</v>
      </c>
      <c r="E26">
        <v>3</v>
      </c>
      <c r="F26">
        <f t="shared" si="1"/>
        <v>3</v>
      </c>
      <c r="G26">
        <f t="shared" si="0"/>
        <v>1</v>
      </c>
    </row>
    <row r="27" spans="1:7" x14ac:dyDescent="0.35">
      <c r="A27" s="2"/>
      <c r="B27" s="4">
        <v>44602.66666707176</v>
      </c>
      <c r="C27">
        <v>4</v>
      </c>
      <c r="D27">
        <v>0</v>
      </c>
      <c r="E27">
        <v>2</v>
      </c>
      <c r="F27">
        <f t="shared" si="1"/>
        <v>4</v>
      </c>
      <c r="G27">
        <f t="shared" si="0"/>
        <v>2</v>
      </c>
    </row>
    <row r="28" spans="1:7" x14ac:dyDescent="0.35">
      <c r="A28" s="2"/>
      <c r="B28" s="4">
        <v>44602.708333738425</v>
      </c>
      <c r="C28">
        <v>3</v>
      </c>
      <c r="D28">
        <v>-2</v>
      </c>
      <c r="E28">
        <v>1</v>
      </c>
      <c r="F28">
        <f t="shared" si="1"/>
        <v>5</v>
      </c>
      <c r="G28">
        <f t="shared" si="0"/>
        <v>2</v>
      </c>
    </row>
    <row r="29" spans="1:7" x14ac:dyDescent="0.35">
      <c r="A29" s="2"/>
      <c r="B29" s="4">
        <v>44602.750000405096</v>
      </c>
      <c r="C29">
        <v>0</v>
      </c>
      <c r="D29">
        <v>-4</v>
      </c>
      <c r="E29">
        <v>0</v>
      </c>
      <c r="F29">
        <f t="shared" si="1"/>
        <v>4</v>
      </c>
      <c r="G29">
        <f t="shared" si="0"/>
        <v>0</v>
      </c>
    </row>
    <row r="30" spans="1:7" x14ac:dyDescent="0.35">
      <c r="A30" s="2"/>
      <c r="B30" s="4">
        <v>44602.79166707176</v>
      </c>
      <c r="C30">
        <v>-1</v>
      </c>
      <c r="D30">
        <v>-6</v>
      </c>
      <c r="E30">
        <v>-1</v>
      </c>
      <c r="F30">
        <f t="shared" si="1"/>
        <v>5</v>
      </c>
      <c r="G30">
        <f t="shared" si="0"/>
        <v>0</v>
      </c>
    </row>
    <row r="31" spans="1:7" x14ac:dyDescent="0.35">
      <c r="A31" s="2"/>
      <c r="B31" s="4">
        <v>44602.833333738425</v>
      </c>
      <c r="C31">
        <v>-2</v>
      </c>
      <c r="D31">
        <v>-7</v>
      </c>
      <c r="E31">
        <v>-2</v>
      </c>
      <c r="F31">
        <f t="shared" si="1"/>
        <v>5</v>
      </c>
      <c r="G31">
        <f t="shared" si="0"/>
        <v>0</v>
      </c>
    </row>
    <row r="32" spans="1:7" x14ac:dyDescent="0.35">
      <c r="A32" s="2"/>
      <c r="B32" s="4">
        <v>44602.875000405096</v>
      </c>
      <c r="C32">
        <v>-3</v>
      </c>
      <c r="D32">
        <v>-8</v>
      </c>
      <c r="E32">
        <v>-2</v>
      </c>
      <c r="F32">
        <f t="shared" si="1"/>
        <v>5</v>
      </c>
      <c r="G32">
        <f t="shared" si="0"/>
        <v>1</v>
      </c>
    </row>
    <row r="33" spans="1:7" x14ac:dyDescent="0.35">
      <c r="A33" s="2"/>
      <c r="B33" s="4">
        <v>44602.91666707176</v>
      </c>
      <c r="C33">
        <v>-3</v>
      </c>
      <c r="D33">
        <v>-9</v>
      </c>
      <c r="E33">
        <v>-3</v>
      </c>
      <c r="F33">
        <f t="shared" si="1"/>
        <v>6</v>
      </c>
      <c r="G33">
        <f t="shared" si="0"/>
        <v>0</v>
      </c>
    </row>
    <row r="34" spans="1:7" x14ac:dyDescent="0.35">
      <c r="A34" s="2"/>
      <c r="B34" s="4">
        <v>44602.958333738425</v>
      </c>
      <c r="C34">
        <v>-4</v>
      </c>
      <c r="D34">
        <v>-10</v>
      </c>
      <c r="E34">
        <v>-3</v>
      </c>
      <c r="F34">
        <f t="shared" si="1"/>
        <v>6</v>
      </c>
      <c r="G34">
        <f t="shared" si="0"/>
        <v>1</v>
      </c>
    </row>
    <row r="35" spans="1:7" x14ac:dyDescent="0.35">
      <c r="A35" s="2"/>
      <c r="B35" s="4">
        <v>44603.000000405096</v>
      </c>
      <c r="C35">
        <v>-5</v>
      </c>
      <c r="D35">
        <v>-10</v>
      </c>
      <c r="E35">
        <v>-3</v>
      </c>
      <c r="F35">
        <f t="shared" si="1"/>
        <v>5</v>
      </c>
      <c r="G35">
        <f t="shared" si="0"/>
        <v>2</v>
      </c>
    </row>
    <row r="36" spans="1:7" x14ac:dyDescent="0.35">
      <c r="A36" s="2"/>
      <c r="B36" s="4">
        <v>44603.04166707176</v>
      </c>
      <c r="C36">
        <v>-5</v>
      </c>
      <c r="D36">
        <v>-11</v>
      </c>
      <c r="E36">
        <v>-3</v>
      </c>
      <c r="F36">
        <f t="shared" si="1"/>
        <v>6</v>
      </c>
      <c r="G36">
        <f t="shared" si="0"/>
        <v>2</v>
      </c>
    </row>
    <row r="37" spans="1:7" x14ac:dyDescent="0.35">
      <c r="A37" s="2"/>
      <c r="B37" s="4">
        <v>44603.083333738425</v>
      </c>
      <c r="C37">
        <v>-5</v>
      </c>
      <c r="D37">
        <v>-12</v>
      </c>
      <c r="E37">
        <v>-3</v>
      </c>
      <c r="F37">
        <f t="shared" si="1"/>
        <v>7</v>
      </c>
      <c r="G37">
        <f t="shared" si="0"/>
        <v>2</v>
      </c>
    </row>
    <row r="38" spans="1:7" x14ac:dyDescent="0.35">
      <c r="A38" s="2"/>
      <c r="B38" s="4">
        <v>44603.125000405096</v>
      </c>
      <c r="C38">
        <v>-6</v>
      </c>
      <c r="D38">
        <v>-11</v>
      </c>
      <c r="E38">
        <v>-3</v>
      </c>
      <c r="F38">
        <f t="shared" si="1"/>
        <v>5</v>
      </c>
      <c r="G38">
        <f t="shared" si="0"/>
        <v>3</v>
      </c>
    </row>
    <row r="39" spans="1:7" x14ac:dyDescent="0.35">
      <c r="A39" s="2"/>
      <c r="B39" s="4">
        <v>44603.16666707176</v>
      </c>
      <c r="C39">
        <v>-7</v>
      </c>
      <c r="D39">
        <v>-10</v>
      </c>
      <c r="E39">
        <v>-3</v>
      </c>
      <c r="F39">
        <f t="shared" si="1"/>
        <v>3</v>
      </c>
      <c r="G39">
        <f t="shared" si="0"/>
        <v>4</v>
      </c>
    </row>
    <row r="40" spans="1:7" x14ac:dyDescent="0.35">
      <c r="A40" s="2"/>
      <c r="B40" s="4">
        <v>44603.208333738425</v>
      </c>
      <c r="C40">
        <v>-8</v>
      </c>
      <c r="D40">
        <v>-9</v>
      </c>
      <c r="E40">
        <v>-3</v>
      </c>
      <c r="F40">
        <f t="shared" si="1"/>
        <v>1</v>
      </c>
      <c r="G40">
        <f t="shared" si="0"/>
        <v>5</v>
      </c>
    </row>
    <row r="41" spans="1:7" x14ac:dyDescent="0.35">
      <c r="A41" s="2"/>
      <c r="B41" s="4">
        <v>44603.250000405096</v>
      </c>
      <c r="C41">
        <v>-8</v>
      </c>
      <c r="D41">
        <v>-10</v>
      </c>
      <c r="E41">
        <v>-3</v>
      </c>
      <c r="F41">
        <f t="shared" si="1"/>
        <v>2</v>
      </c>
      <c r="G41">
        <f t="shared" si="0"/>
        <v>5</v>
      </c>
    </row>
    <row r="42" spans="1:7" x14ac:dyDescent="0.35">
      <c r="A42" s="2"/>
      <c r="B42" s="4">
        <v>44603.29166707176</v>
      </c>
      <c r="C42">
        <v>-7</v>
      </c>
      <c r="D42">
        <v>-10</v>
      </c>
      <c r="E42">
        <v>-3</v>
      </c>
      <c r="F42">
        <f t="shared" si="1"/>
        <v>3</v>
      </c>
      <c r="G42">
        <f t="shared" si="0"/>
        <v>4</v>
      </c>
    </row>
    <row r="43" spans="1:7" x14ac:dyDescent="0.35">
      <c r="A43" s="2"/>
      <c r="B43" s="4">
        <v>44603.333333738425</v>
      </c>
      <c r="C43">
        <v>-9</v>
      </c>
      <c r="D43">
        <v>-12</v>
      </c>
      <c r="E43">
        <v>-2</v>
      </c>
      <c r="F43">
        <f t="shared" si="1"/>
        <v>3</v>
      </c>
      <c r="G43">
        <f t="shared" si="0"/>
        <v>7</v>
      </c>
    </row>
    <row r="44" spans="1:7" x14ac:dyDescent="0.35">
      <c r="A44" s="2"/>
      <c r="B44" s="4">
        <v>44603.375000405096</v>
      </c>
      <c r="C44">
        <v>-10</v>
      </c>
      <c r="D44">
        <v>-11</v>
      </c>
      <c r="E44">
        <v>-1</v>
      </c>
      <c r="F44">
        <f t="shared" si="1"/>
        <v>1</v>
      </c>
      <c r="G44">
        <f t="shared" si="0"/>
        <v>9</v>
      </c>
    </row>
    <row r="45" spans="1:7" x14ac:dyDescent="0.35">
      <c r="A45" s="2"/>
      <c r="B45" s="4">
        <v>44603.41666707176</v>
      </c>
      <c r="C45">
        <v>-8</v>
      </c>
      <c r="D45">
        <v>-10</v>
      </c>
      <c r="E45">
        <v>0</v>
      </c>
      <c r="F45">
        <f t="shared" si="1"/>
        <v>2</v>
      </c>
      <c r="G45">
        <f t="shared" si="0"/>
        <v>8</v>
      </c>
    </row>
    <row r="46" spans="1:7" x14ac:dyDescent="0.35">
      <c r="A46" s="2"/>
      <c r="B46" s="4">
        <v>44603.458333738425</v>
      </c>
      <c r="C46">
        <v>-5</v>
      </c>
      <c r="D46">
        <v>-7</v>
      </c>
      <c r="E46">
        <v>1</v>
      </c>
      <c r="F46">
        <f t="shared" si="1"/>
        <v>2</v>
      </c>
      <c r="G46">
        <f t="shared" si="0"/>
        <v>6</v>
      </c>
    </row>
    <row r="47" spans="1:7" x14ac:dyDescent="0.35">
      <c r="A47" s="2"/>
      <c r="B47" s="4">
        <v>44603.500000405096</v>
      </c>
      <c r="C47">
        <v>-3</v>
      </c>
      <c r="D47">
        <v>-5</v>
      </c>
      <c r="E47">
        <v>0</v>
      </c>
      <c r="F47">
        <f t="shared" si="1"/>
        <v>2</v>
      </c>
      <c r="G47">
        <f t="shared" si="0"/>
        <v>3</v>
      </c>
    </row>
    <row r="48" spans="1:7" x14ac:dyDescent="0.35">
      <c r="A48" s="2"/>
      <c r="B48" s="4">
        <v>44603.54166707176</v>
      </c>
      <c r="C48">
        <v>0</v>
      </c>
      <c r="D48">
        <v>-3</v>
      </c>
      <c r="E48">
        <v>1</v>
      </c>
      <c r="F48">
        <f t="shared" si="1"/>
        <v>3</v>
      </c>
      <c r="G48">
        <f t="shared" si="0"/>
        <v>1</v>
      </c>
    </row>
    <row r="49" spans="1:7" x14ac:dyDescent="0.35">
      <c r="A49" s="2"/>
      <c r="B49" s="4">
        <v>44603.583333738425</v>
      </c>
      <c r="C49">
        <v>2</v>
      </c>
      <c r="D49">
        <v>-2</v>
      </c>
      <c r="E49">
        <v>1</v>
      </c>
      <c r="F49">
        <f t="shared" si="1"/>
        <v>4</v>
      </c>
      <c r="G49">
        <f t="shared" si="0"/>
        <v>1</v>
      </c>
    </row>
    <row r="50" spans="1:7" x14ac:dyDescent="0.35">
      <c r="A50" s="2"/>
      <c r="B50" s="4">
        <v>44603.625000405096</v>
      </c>
      <c r="C50">
        <v>2</v>
      </c>
      <c r="D50">
        <v>-2</v>
      </c>
      <c r="E50">
        <v>0</v>
      </c>
      <c r="F50">
        <f t="shared" si="1"/>
        <v>4</v>
      </c>
      <c r="G50">
        <f t="shared" si="0"/>
        <v>2</v>
      </c>
    </row>
    <row r="51" spans="1:7" x14ac:dyDescent="0.35">
      <c r="A51" s="2"/>
      <c r="B51" s="4">
        <v>44603.66666707176</v>
      </c>
      <c r="C51">
        <v>1</v>
      </c>
      <c r="D51">
        <v>-3</v>
      </c>
      <c r="E51">
        <v>-2</v>
      </c>
      <c r="F51">
        <f t="shared" si="1"/>
        <v>4</v>
      </c>
      <c r="G51">
        <f t="shared" si="0"/>
        <v>3</v>
      </c>
    </row>
    <row r="52" spans="1:7" x14ac:dyDescent="0.35">
      <c r="A52" s="2"/>
      <c r="B52" s="4">
        <v>44603.708333738425</v>
      </c>
      <c r="C52">
        <v>-1</v>
      </c>
      <c r="D52">
        <v>-5</v>
      </c>
      <c r="E52">
        <v>-1</v>
      </c>
      <c r="F52">
        <f t="shared" si="1"/>
        <v>4</v>
      </c>
      <c r="G52">
        <f t="shared" si="0"/>
        <v>0</v>
      </c>
    </row>
    <row r="53" spans="1:7" x14ac:dyDescent="0.35">
      <c r="A53" s="2"/>
      <c r="B53" s="4">
        <v>44603.750000405096</v>
      </c>
      <c r="C53">
        <v>-1</v>
      </c>
      <c r="D53">
        <v>-7</v>
      </c>
      <c r="E53">
        <v>-2</v>
      </c>
      <c r="F53">
        <f t="shared" si="1"/>
        <v>6</v>
      </c>
      <c r="G53">
        <f t="shared" si="0"/>
        <v>1</v>
      </c>
    </row>
    <row r="54" spans="1:7" x14ac:dyDescent="0.35">
      <c r="A54" s="2"/>
      <c r="B54" s="4">
        <v>44603.79166707176</v>
      </c>
      <c r="C54">
        <v>-1</v>
      </c>
      <c r="D54">
        <v>-8</v>
      </c>
      <c r="E54">
        <v>-3</v>
      </c>
      <c r="F54">
        <f t="shared" si="1"/>
        <v>7</v>
      </c>
      <c r="G54">
        <f t="shared" si="0"/>
        <v>2</v>
      </c>
    </row>
    <row r="55" spans="1:7" x14ac:dyDescent="0.35">
      <c r="A55" s="2"/>
      <c r="B55" s="4">
        <v>44603.833333738425</v>
      </c>
      <c r="C55">
        <v>-1</v>
      </c>
      <c r="D55">
        <v>-8</v>
      </c>
      <c r="E55">
        <v>-5</v>
      </c>
      <c r="F55">
        <f t="shared" si="1"/>
        <v>7</v>
      </c>
      <c r="G55">
        <f t="shared" si="0"/>
        <v>4</v>
      </c>
    </row>
    <row r="56" spans="1:7" x14ac:dyDescent="0.35">
      <c r="A56" s="2"/>
      <c r="B56" s="4">
        <v>44603.875000405096</v>
      </c>
      <c r="C56">
        <v>-2</v>
      </c>
      <c r="D56">
        <v>-8</v>
      </c>
      <c r="E56">
        <v>-3</v>
      </c>
      <c r="F56">
        <f t="shared" si="1"/>
        <v>6</v>
      </c>
      <c r="G56">
        <f t="shared" si="0"/>
        <v>1</v>
      </c>
    </row>
    <row r="57" spans="1:7" x14ac:dyDescent="0.35">
      <c r="A57" s="2"/>
      <c r="B57" s="4">
        <v>44603.91666707176</v>
      </c>
      <c r="C57">
        <v>-2</v>
      </c>
      <c r="D57">
        <v>-8</v>
      </c>
      <c r="E57">
        <v>-3</v>
      </c>
      <c r="F57">
        <f t="shared" si="1"/>
        <v>6</v>
      </c>
      <c r="G57">
        <f t="shared" si="0"/>
        <v>1</v>
      </c>
    </row>
    <row r="58" spans="1:7" x14ac:dyDescent="0.35">
      <c r="A58" s="2"/>
      <c r="B58" s="4">
        <v>44603.958333738425</v>
      </c>
      <c r="C58">
        <v>-2</v>
      </c>
      <c r="D58">
        <v>-8</v>
      </c>
      <c r="E58">
        <v>-3</v>
      </c>
      <c r="F58">
        <f t="shared" si="1"/>
        <v>6</v>
      </c>
      <c r="G58">
        <f t="shared" si="0"/>
        <v>1</v>
      </c>
    </row>
    <row r="59" spans="1:7" x14ac:dyDescent="0.35">
      <c r="A59" s="2"/>
      <c r="B59" s="4">
        <v>44604.000000405096</v>
      </c>
      <c r="C59">
        <v>-2</v>
      </c>
      <c r="D59">
        <v>-8</v>
      </c>
      <c r="E59">
        <v>-4</v>
      </c>
      <c r="F59">
        <f t="shared" si="1"/>
        <v>6</v>
      </c>
      <c r="G59">
        <f t="shared" si="0"/>
        <v>2</v>
      </c>
    </row>
    <row r="60" spans="1:7" x14ac:dyDescent="0.35">
      <c r="A60" s="2"/>
      <c r="B60" s="4">
        <v>44604.04166707176</v>
      </c>
      <c r="C60">
        <v>-3</v>
      </c>
      <c r="D60">
        <v>-8.5000000000000107</v>
      </c>
      <c r="E60">
        <v>-4</v>
      </c>
      <c r="F60">
        <f t="shared" si="1"/>
        <v>5.5000000000000107</v>
      </c>
      <c r="G60">
        <f t="shared" si="0"/>
        <v>1</v>
      </c>
    </row>
    <row r="61" spans="1:7" x14ac:dyDescent="0.35">
      <c r="A61" s="2"/>
      <c r="B61" s="4">
        <v>44604.083333738425</v>
      </c>
      <c r="C61">
        <v>-2</v>
      </c>
      <c r="D61">
        <v>-9</v>
      </c>
      <c r="E61">
        <v>-4</v>
      </c>
      <c r="F61">
        <f t="shared" si="1"/>
        <v>7</v>
      </c>
      <c r="G61">
        <f t="shared" si="0"/>
        <v>2</v>
      </c>
    </row>
    <row r="62" spans="1:7" x14ac:dyDescent="0.35">
      <c r="A62" s="2"/>
      <c r="B62" s="4">
        <v>44604.125000405096</v>
      </c>
      <c r="C62">
        <v>-2</v>
      </c>
      <c r="D62">
        <v>-9</v>
      </c>
      <c r="E62">
        <v>-4</v>
      </c>
      <c r="F62">
        <f t="shared" si="1"/>
        <v>7</v>
      </c>
      <c r="G62">
        <f t="shared" si="0"/>
        <v>2</v>
      </c>
    </row>
    <row r="63" spans="1:7" x14ac:dyDescent="0.35">
      <c r="A63" s="2"/>
      <c r="B63" s="4">
        <v>44604.16666707176</v>
      </c>
      <c r="C63">
        <v>-1</v>
      </c>
      <c r="D63">
        <v>-9</v>
      </c>
      <c r="E63">
        <v>-3</v>
      </c>
      <c r="F63">
        <f t="shared" si="1"/>
        <v>8</v>
      </c>
      <c r="G63">
        <f t="shared" si="0"/>
        <v>2</v>
      </c>
    </row>
    <row r="64" spans="1:7" x14ac:dyDescent="0.35">
      <c r="A64" s="2"/>
      <c r="B64" s="4">
        <v>44604.208333738425</v>
      </c>
      <c r="C64">
        <v>0</v>
      </c>
      <c r="D64">
        <v>-9</v>
      </c>
      <c r="E64">
        <v>-3</v>
      </c>
      <c r="F64">
        <f t="shared" si="1"/>
        <v>9</v>
      </c>
      <c r="G64">
        <f t="shared" si="0"/>
        <v>3</v>
      </c>
    </row>
    <row r="65" spans="1:7" x14ac:dyDescent="0.35">
      <c r="A65" s="2"/>
      <c r="B65" s="4">
        <v>44604.250000405096</v>
      </c>
      <c r="C65">
        <v>-1</v>
      </c>
      <c r="D65">
        <v>-9</v>
      </c>
      <c r="E65">
        <v>-3</v>
      </c>
      <c r="F65">
        <f t="shared" si="1"/>
        <v>8</v>
      </c>
      <c r="G65">
        <f t="shared" si="0"/>
        <v>2</v>
      </c>
    </row>
    <row r="66" spans="1:7" x14ac:dyDescent="0.35">
      <c r="A66" s="2"/>
      <c r="B66" s="4">
        <v>44604.29166707176</v>
      </c>
      <c r="C66">
        <v>0</v>
      </c>
      <c r="D66">
        <v>-8.5000000000000107</v>
      </c>
      <c r="E66">
        <v>-3</v>
      </c>
      <c r="F66">
        <f t="shared" si="1"/>
        <v>8.5000000000000107</v>
      </c>
      <c r="G66">
        <f t="shared" si="0"/>
        <v>3</v>
      </c>
    </row>
    <row r="67" spans="1:7" x14ac:dyDescent="0.35">
      <c r="A67" s="2"/>
      <c r="B67" s="4">
        <v>44604.333333738425</v>
      </c>
      <c r="C67">
        <v>0</v>
      </c>
      <c r="D67">
        <v>-8</v>
      </c>
      <c r="E67">
        <v>-3</v>
      </c>
      <c r="F67">
        <f t="shared" si="1"/>
        <v>8</v>
      </c>
      <c r="G67">
        <f t="shared" si="0"/>
        <v>3</v>
      </c>
    </row>
    <row r="68" spans="1:7" x14ac:dyDescent="0.35">
      <c r="A68" s="2"/>
      <c r="B68" s="4">
        <v>44604.375000405096</v>
      </c>
      <c r="C68">
        <v>1</v>
      </c>
      <c r="D68">
        <v>-8</v>
      </c>
      <c r="E68">
        <v>-3</v>
      </c>
      <c r="F68">
        <f t="shared" si="1"/>
        <v>9</v>
      </c>
      <c r="G68">
        <f t="shared" ref="G68:G131" si="2">ABS(C68-E68)</f>
        <v>4</v>
      </c>
    </row>
    <row r="69" spans="1:7" x14ac:dyDescent="0.35">
      <c r="A69" s="2"/>
      <c r="B69" s="4">
        <v>44604.41666707176</v>
      </c>
      <c r="C69">
        <v>1</v>
      </c>
      <c r="D69">
        <v>-8</v>
      </c>
      <c r="E69">
        <v>-1</v>
      </c>
      <c r="F69">
        <f t="shared" ref="F69:F132" si="3">ABS(C69-D69)</f>
        <v>9</v>
      </c>
      <c r="G69">
        <f t="shared" si="2"/>
        <v>2</v>
      </c>
    </row>
    <row r="70" spans="1:7" x14ac:dyDescent="0.35">
      <c r="A70" s="2"/>
      <c r="B70" s="5">
        <v>44604.458333738425</v>
      </c>
      <c r="C70">
        <v>1</v>
      </c>
      <c r="D70">
        <v>-8</v>
      </c>
      <c r="E70">
        <v>1</v>
      </c>
      <c r="F70">
        <f t="shared" si="3"/>
        <v>9</v>
      </c>
      <c r="G70">
        <f t="shared" si="2"/>
        <v>0</v>
      </c>
    </row>
    <row r="71" spans="1:7" x14ac:dyDescent="0.35">
      <c r="A71" s="2"/>
      <c r="B71" s="4">
        <v>44604.500000405096</v>
      </c>
      <c r="C71">
        <v>2</v>
      </c>
      <c r="D71">
        <v>-8</v>
      </c>
      <c r="E71">
        <v>3</v>
      </c>
      <c r="F71">
        <f t="shared" si="3"/>
        <v>10</v>
      </c>
      <c r="G71">
        <f t="shared" si="2"/>
        <v>1</v>
      </c>
    </row>
    <row r="72" spans="1:7" x14ac:dyDescent="0.35">
      <c r="A72" s="2"/>
      <c r="B72" s="4">
        <v>44604.54166707176</v>
      </c>
      <c r="C72">
        <v>2</v>
      </c>
      <c r="D72">
        <v>-4.5000000000000098</v>
      </c>
      <c r="E72">
        <v>3</v>
      </c>
      <c r="F72">
        <f t="shared" si="3"/>
        <v>6.5000000000000098</v>
      </c>
      <c r="G72">
        <f t="shared" si="2"/>
        <v>1</v>
      </c>
    </row>
    <row r="73" spans="1:7" x14ac:dyDescent="0.35">
      <c r="A73" s="2"/>
      <c r="B73" s="4">
        <v>44604.583333738425</v>
      </c>
      <c r="C73">
        <v>2</v>
      </c>
      <c r="D73">
        <v>-1</v>
      </c>
      <c r="E73">
        <v>3</v>
      </c>
      <c r="F73">
        <f t="shared" si="3"/>
        <v>3</v>
      </c>
      <c r="G73">
        <f t="shared" si="2"/>
        <v>1</v>
      </c>
    </row>
    <row r="74" spans="1:7" x14ac:dyDescent="0.35">
      <c r="A74" s="2"/>
      <c r="B74" s="4">
        <v>44604.625000405096</v>
      </c>
      <c r="C74">
        <v>2</v>
      </c>
      <c r="D74">
        <v>-1</v>
      </c>
      <c r="E74">
        <v>3</v>
      </c>
      <c r="F74">
        <f t="shared" si="3"/>
        <v>3</v>
      </c>
      <c r="G74">
        <f t="shared" si="2"/>
        <v>1</v>
      </c>
    </row>
    <row r="75" spans="1:7" x14ac:dyDescent="0.35">
      <c r="A75" s="2"/>
      <c r="B75" s="4">
        <v>44604.66666707176</v>
      </c>
      <c r="C75">
        <v>2</v>
      </c>
      <c r="D75">
        <v>-1</v>
      </c>
      <c r="E75">
        <v>3</v>
      </c>
      <c r="F75">
        <f t="shared" si="3"/>
        <v>3</v>
      </c>
      <c r="G75">
        <f t="shared" si="2"/>
        <v>1</v>
      </c>
    </row>
    <row r="76" spans="1:7" x14ac:dyDescent="0.35">
      <c r="A76" s="2"/>
      <c r="B76" s="4">
        <v>44604.708333738425</v>
      </c>
      <c r="C76">
        <v>2</v>
      </c>
      <c r="D76">
        <v>-1</v>
      </c>
      <c r="E76">
        <v>3</v>
      </c>
      <c r="F76">
        <f t="shared" si="3"/>
        <v>3</v>
      </c>
      <c r="G76">
        <f t="shared" si="2"/>
        <v>1</v>
      </c>
    </row>
    <row r="77" spans="1:7" x14ac:dyDescent="0.35">
      <c r="A77" s="2"/>
      <c r="B77" s="4">
        <v>44604.750000405096</v>
      </c>
      <c r="C77">
        <v>2</v>
      </c>
      <c r="D77">
        <v>-1</v>
      </c>
      <c r="E77">
        <v>3</v>
      </c>
      <c r="F77">
        <f t="shared" si="3"/>
        <v>3</v>
      </c>
      <c r="G77">
        <f t="shared" si="2"/>
        <v>1</v>
      </c>
    </row>
    <row r="78" spans="1:7" x14ac:dyDescent="0.35">
      <c r="A78" s="2"/>
      <c r="B78" s="4">
        <v>44604.79166707176</v>
      </c>
      <c r="C78">
        <v>2</v>
      </c>
      <c r="D78">
        <v>-0.500000000000001</v>
      </c>
      <c r="E78">
        <v>4</v>
      </c>
      <c r="F78">
        <f t="shared" si="3"/>
        <v>2.5000000000000009</v>
      </c>
      <c r="G78">
        <f t="shared" si="2"/>
        <v>2</v>
      </c>
    </row>
    <row r="79" spans="1:7" x14ac:dyDescent="0.35">
      <c r="A79" s="2"/>
      <c r="B79" s="4">
        <v>44604.833333738425</v>
      </c>
      <c r="C79">
        <v>2</v>
      </c>
      <c r="D79">
        <v>0</v>
      </c>
      <c r="E79">
        <v>4</v>
      </c>
      <c r="F79">
        <f t="shared" si="3"/>
        <v>2</v>
      </c>
      <c r="G79">
        <f t="shared" si="2"/>
        <v>2</v>
      </c>
    </row>
    <row r="80" spans="1:7" x14ac:dyDescent="0.35">
      <c r="A80" s="2"/>
      <c r="B80" s="4">
        <v>44604.875000405096</v>
      </c>
      <c r="C80">
        <v>3</v>
      </c>
      <c r="D80">
        <v>0</v>
      </c>
      <c r="E80">
        <v>4</v>
      </c>
      <c r="F80">
        <f t="shared" si="3"/>
        <v>3</v>
      </c>
      <c r="G80">
        <f t="shared" si="2"/>
        <v>1</v>
      </c>
    </row>
    <row r="81" spans="1:7" x14ac:dyDescent="0.35">
      <c r="A81" s="2"/>
      <c r="B81" s="4">
        <v>44604.91666707176</v>
      </c>
      <c r="C81">
        <v>3</v>
      </c>
      <c r="D81">
        <v>0</v>
      </c>
      <c r="E81">
        <v>4</v>
      </c>
      <c r="F81">
        <f t="shared" si="3"/>
        <v>3</v>
      </c>
      <c r="G81">
        <f t="shared" si="2"/>
        <v>1</v>
      </c>
    </row>
    <row r="82" spans="1:7" x14ac:dyDescent="0.35">
      <c r="A82" s="2"/>
      <c r="B82" s="4">
        <v>44604.958333738425</v>
      </c>
      <c r="C82">
        <v>3</v>
      </c>
      <c r="D82">
        <v>0</v>
      </c>
      <c r="E82">
        <v>4</v>
      </c>
      <c r="F82">
        <f t="shared" si="3"/>
        <v>3</v>
      </c>
      <c r="G82">
        <f t="shared" si="2"/>
        <v>1</v>
      </c>
    </row>
    <row r="83" spans="1:7" x14ac:dyDescent="0.35">
      <c r="A83" s="2"/>
      <c r="B83" s="4">
        <v>44605.000000405096</v>
      </c>
      <c r="C83">
        <v>3</v>
      </c>
      <c r="D83">
        <v>0</v>
      </c>
      <c r="E83">
        <v>4</v>
      </c>
      <c r="F83">
        <f t="shared" si="3"/>
        <v>3</v>
      </c>
      <c r="G83">
        <f t="shared" si="2"/>
        <v>1</v>
      </c>
    </row>
    <row r="84" spans="1:7" x14ac:dyDescent="0.35">
      <c r="A84" s="2"/>
      <c r="B84" s="4">
        <v>44605.04166707176</v>
      </c>
      <c r="C84">
        <v>3</v>
      </c>
      <c r="D84">
        <v>0.500000000000001</v>
      </c>
      <c r="E84">
        <v>4</v>
      </c>
      <c r="F84">
        <f t="shared" si="3"/>
        <v>2.4999999999999991</v>
      </c>
      <c r="G84">
        <f t="shared" si="2"/>
        <v>1</v>
      </c>
    </row>
    <row r="85" spans="1:7" x14ac:dyDescent="0.35">
      <c r="A85" s="2"/>
      <c r="B85" s="4">
        <v>44605.083333738425</v>
      </c>
      <c r="C85">
        <v>2</v>
      </c>
      <c r="D85">
        <v>1</v>
      </c>
      <c r="E85">
        <v>4</v>
      </c>
      <c r="F85">
        <f t="shared" si="3"/>
        <v>1</v>
      </c>
      <c r="G85">
        <f t="shared" si="2"/>
        <v>2</v>
      </c>
    </row>
    <row r="86" spans="1:7" x14ac:dyDescent="0.35">
      <c r="A86" s="2"/>
      <c r="B86" s="4">
        <v>44605.125000405096</v>
      </c>
      <c r="C86">
        <v>2</v>
      </c>
      <c r="D86">
        <v>1</v>
      </c>
      <c r="E86">
        <v>4</v>
      </c>
      <c r="F86">
        <f t="shared" si="3"/>
        <v>1</v>
      </c>
      <c r="G86">
        <f t="shared" si="2"/>
        <v>2</v>
      </c>
    </row>
    <row r="87" spans="1:7" x14ac:dyDescent="0.35">
      <c r="A87" s="2"/>
      <c r="B87" s="4">
        <v>44605.16666707176</v>
      </c>
      <c r="C87">
        <v>2</v>
      </c>
      <c r="D87">
        <v>1</v>
      </c>
      <c r="E87">
        <v>3</v>
      </c>
      <c r="F87">
        <f t="shared" si="3"/>
        <v>1</v>
      </c>
      <c r="G87">
        <f t="shared" si="2"/>
        <v>1</v>
      </c>
    </row>
    <row r="88" spans="1:7" x14ac:dyDescent="0.35">
      <c r="A88" s="2"/>
      <c r="B88" s="4">
        <v>44605.208333738425</v>
      </c>
      <c r="C88">
        <v>2</v>
      </c>
      <c r="D88">
        <v>1</v>
      </c>
      <c r="E88">
        <v>3</v>
      </c>
      <c r="F88">
        <f t="shared" si="3"/>
        <v>1</v>
      </c>
      <c r="G88">
        <f t="shared" si="2"/>
        <v>1</v>
      </c>
    </row>
    <row r="89" spans="1:7" x14ac:dyDescent="0.35">
      <c r="A89" s="2"/>
      <c r="B89" s="4">
        <v>44605.250000405096</v>
      </c>
      <c r="C89">
        <v>2</v>
      </c>
      <c r="D89">
        <v>1</v>
      </c>
      <c r="E89">
        <v>3</v>
      </c>
      <c r="F89">
        <f t="shared" si="3"/>
        <v>1</v>
      </c>
      <c r="G89">
        <f t="shared" si="2"/>
        <v>1</v>
      </c>
    </row>
    <row r="90" spans="1:7" x14ac:dyDescent="0.35">
      <c r="A90" s="2"/>
      <c r="B90" s="4">
        <v>44605.29166707176</v>
      </c>
      <c r="C90">
        <v>3</v>
      </c>
      <c r="D90">
        <v>1</v>
      </c>
      <c r="E90">
        <v>2</v>
      </c>
      <c r="F90">
        <f t="shared" si="3"/>
        <v>2</v>
      </c>
      <c r="G90">
        <f t="shared" si="2"/>
        <v>1</v>
      </c>
    </row>
    <row r="91" spans="1:7" x14ac:dyDescent="0.35">
      <c r="A91" s="2"/>
      <c r="B91" s="4">
        <v>44605.333333738425</v>
      </c>
      <c r="C91">
        <v>3</v>
      </c>
      <c r="D91">
        <v>1</v>
      </c>
      <c r="E91">
        <v>2</v>
      </c>
      <c r="F91">
        <f t="shared" si="3"/>
        <v>2</v>
      </c>
      <c r="G91">
        <f t="shared" si="2"/>
        <v>1</v>
      </c>
    </row>
    <row r="92" spans="1:7" x14ac:dyDescent="0.35">
      <c r="A92" s="2"/>
      <c r="B92" s="4">
        <v>44605.375000405096</v>
      </c>
      <c r="C92">
        <v>3</v>
      </c>
      <c r="D92">
        <v>1</v>
      </c>
      <c r="E92">
        <v>2</v>
      </c>
      <c r="F92">
        <f t="shared" si="3"/>
        <v>2</v>
      </c>
      <c r="G92">
        <f t="shared" si="2"/>
        <v>1</v>
      </c>
    </row>
    <row r="93" spans="1:7" x14ac:dyDescent="0.35">
      <c r="A93" s="2"/>
      <c r="B93" s="4">
        <v>44605.41666707176</v>
      </c>
      <c r="C93">
        <v>4</v>
      </c>
      <c r="D93">
        <v>1</v>
      </c>
      <c r="E93">
        <v>2</v>
      </c>
      <c r="F93">
        <f t="shared" si="3"/>
        <v>3</v>
      </c>
      <c r="G93">
        <f t="shared" si="2"/>
        <v>2</v>
      </c>
    </row>
    <row r="94" spans="1:7" x14ac:dyDescent="0.35">
      <c r="A94" s="2"/>
      <c r="B94" s="4">
        <v>44605.458333738425</v>
      </c>
      <c r="C94">
        <v>4</v>
      </c>
      <c r="D94">
        <v>1</v>
      </c>
      <c r="E94">
        <v>2</v>
      </c>
      <c r="F94">
        <f t="shared" si="3"/>
        <v>3</v>
      </c>
      <c r="G94">
        <f t="shared" si="2"/>
        <v>2</v>
      </c>
    </row>
    <row r="95" spans="1:7" x14ac:dyDescent="0.35">
      <c r="A95" s="2"/>
      <c r="B95" s="4">
        <v>44605.500000405096</v>
      </c>
      <c r="C95">
        <v>4</v>
      </c>
      <c r="D95">
        <v>1</v>
      </c>
      <c r="E95">
        <v>2</v>
      </c>
      <c r="F95">
        <f t="shared" si="3"/>
        <v>3</v>
      </c>
      <c r="G95">
        <f t="shared" si="2"/>
        <v>2</v>
      </c>
    </row>
    <row r="96" spans="1:7" x14ac:dyDescent="0.35">
      <c r="A96" s="2"/>
      <c r="B96" s="4">
        <v>44605.54166707176</v>
      </c>
      <c r="C96">
        <v>5</v>
      </c>
      <c r="D96">
        <v>1.5</v>
      </c>
      <c r="E96">
        <v>2</v>
      </c>
      <c r="F96">
        <f t="shared" si="3"/>
        <v>3.5</v>
      </c>
      <c r="G96">
        <f t="shared" si="2"/>
        <v>3</v>
      </c>
    </row>
    <row r="97" spans="1:7" x14ac:dyDescent="0.35">
      <c r="A97" s="2"/>
      <c r="B97" s="4">
        <v>44605.583333738425</v>
      </c>
      <c r="C97">
        <v>5</v>
      </c>
      <c r="D97">
        <v>2</v>
      </c>
      <c r="E97">
        <v>2</v>
      </c>
      <c r="F97">
        <f t="shared" si="3"/>
        <v>3</v>
      </c>
      <c r="G97">
        <f t="shared" si="2"/>
        <v>3</v>
      </c>
    </row>
    <row r="98" spans="1:7" x14ac:dyDescent="0.35">
      <c r="A98" s="2"/>
      <c r="B98" s="4">
        <v>44605.625000405096</v>
      </c>
      <c r="C98">
        <v>5</v>
      </c>
      <c r="D98">
        <v>2</v>
      </c>
      <c r="E98">
        <v>2</v>
      </c>
      <c r="F98">
        <f t="shared" si="3"/>
        <v>3</v>
      </c>
      <c r="G98">
        <f t="shared" si="2"/>
        <v>3</v>
      </c>
    </row>
    <row r="99" spans="1:7" x14ac:dyDescent="0.35">
      <c r="A99" s="2"/>
      <c r="B99" s="4">
        <v>44605.66666707176</v>
      </c>
      <c r="C99">
        <v>5</v>
      </c>
      <c r="D99">
        <v>2</v>
      </c>
      <c r="E99">
        <v>2</v>
      </c>
      <c r="F99">
        <f t="shared" si="3"/>
        <v>3</v>
      </c>
      <c r="G99">
        <f t="shared" si="2"/>
        <v>3</v>
      </c>
    </row>
    <row r="100" spans="1:7" x14ac:dyDescent="0.35">
      <c r="A100" s="2"/>
      <c r="B100" s="4">
        <v>44605.708333738425</v>
      </c>
      <c r="C100">
        <v>5</v>
      </c>
      <c r="D100">
        <v>2</v>
      </c>
      <c r="E100">
        <v>2</v>
      </c>
      <c r="F100">
        <f t="shared" si="3"/>
        <v>3</v>
      </c>
      <c r="G100">
        <f t="shared" si="2"/>
        <v>3</v>
      </c>
    </row>
    <row r="101" spans="1:7" x14ac:dyDescent="0.35">
      <c r="A101" s="2"/>
      <c r="B101" s="4">
        <v>44605.750000405096</v>
      </c>
      <c r="C101">
        <v>5</v>
      </c>
      <c r="D101">
        <v>2</v>
      </c>
      <c r="E101">
        <v>2</v>
      </c>
      <c r="F101">
        <f t="shared" si="3"/>
        <v>3</v>
      </c>
      <c r="G101">
        <f t="shared" si="2"/>
        <v>3</v>
      </c>
    </row>
    <row r="102" spans="1:7" x14ac:dyDescent="0.35">
      <c r="A102" s="2"/>
      <c r="B102" s="4">
        <v>44605.79166707176</v>
      </c>
      <c r="C102">
        <v>4</v>
      </c>
      <c r="D102">
        <v>1.5</v>
      </c>
      <c r="E102">
        <v>1</v>
      </c>
      <c r="F102">
        <f t="shared" si="3"/>
        <v>2.5</v>
      </c>
      <c r="G102">
        <f t="shared" si="2"/>
        <v>3</v>
      </c>
    </row>
    <row r="103" spans="1:7" x14ac:dyDescent="0.35">
      <c r="A103" s="2"/>
      <c r="B103" s="4">
        <v>44605.833333738425</v>
      </c>
      <c r="C103">
        <v>4</v>
      </c>
      <c r="D103">
        <v>1</v>
      </c>
      <c r="E103">
        <v>1</v>
      </c>
      <c r="F103">
        <f t="shared" si="3"/>
        <v>3</v>
      </c>
      <c r="G103">
        <f t="shared" si="2"/>
        <v>3</v>
      </c>
    </row>
    <row r="104" spans="1:7" x14ac:dyDescent="0.35">
      <c r="A104" s="2"/>
      <c r="B104" s="4">
        <v>44605.875000405096</v>
      </c>
      <c r="C104">
        <v>4</v>
      </c>
      <c r="D104">
        <v>1</v>
      </c>
      <c r="E104">
        <v>1</v>
      </c>
      <c r="F104">
        <f t="shared" si="3"/>
        <v>3</v>
      </c>
      <c r="G104">
        <f t="shared" si="2"/>
        <v>3</v>
      </c>
    </row>
    <row r="105" spans="1:7" x14ac:dyDescent="0.35">
      <c r="A105" s="2"/>
      <c r="B105" s="4">
        <v>44605.91666707176</v>
      </c>
      <c r="C105">
        <v>4</v>
      </c>
      <c r="D105">
        <v>1</v>
      </c>
      <c r="E105">
        <v>1</v>
      </c>
      <c r="F105">
        <f t="shared" si="3"/>
        <v>3</v>
      </c>
      <c r="G105">
        <f t="shared" si="2"/>
        <v>3</v>
      </c>
    </row>
    <row r="106" spans="1:7" x14ac:dyDescent="0.35">
      <c r="A106" s="2"/>
      <c r="B106" s="4">
        <v>44605.958333738425</v>
      </c>
      <c r="C106">
        <v>4</v>
      </c>
      <c r="D106">
        <v>1</v>
      </c>
      <c r="E106">
        <v>1</v>
      </c>
      <c r="F106">
        <f t="shared" si="3"/>
        <v>3</v>
      </c>
      <c r="G106">
        <f t="shared" si="2"/>
        <v>3</v>
      </c>
    </row>
    <row r="107" spans="1:7" x14ac:dyDescent="0.35">
      <c r="A107" s="2"/>
      <c r="B107" s="4">
        <v>44606.000000405096</v>
      </c>
      <c r="C107">
        <v>4</v>
      </c>
      <c r="D107">
        <v>1</v>
      </c>
      <c r="E107">
        <v>1</v>
      </c>
      <c r="F107">
        <f t="shared" si="3"/>
        <v>3</v>
      </c>
      <c r="G107">
        <f t="shared" si="2"/>
        <v>3</v>
      </c>
    </row>
    <row r="108" spans="1:7" x14ac:dyDescent="0.35">
      <c r="A108" s="2"/>
      <c r="B108" s="4">
        <v>44606.04166707176</v>
      </c>
      <c r="C108">
        <v>4</v>
      </c>
      <c r="D108">
        <v>0.500000000000001</v>
      </c>
      <c r="E108">
        <v>2</v>
      </c>
      <c r="F108">
        <f t="shared" si="3"/>
        <v>3.4999999999999991</v>
      </c>
      <c r="G108">
        <f t="shared" si="2"/>
        <v>2</v>
      </c>
    </row>
    <row r="109" spans="1:7" x14ac:dyDescent="0.35">
      <c r="A109" s="2"/>
      <c r="B109" s="4">
        <v>44606.083333738425</v>
      </c>
      <c r="C109">
        <v>3</v>
      </c>
      <c r="D109">
        <v>0</v>
      </c>
      <c r="E109">
        <v>2</v>
      </c>
      <c r="F109">
        <f t="shared" si="3"/>
        <v>3</v>
      </c>
      <c r="G109">
        <f t="shared" si="2"/>
        <v>1</v>
      </c>
    </row>
    <row r="110" spans="1:7" x14ac:dyDescent="0.35">
      <c r="A110" s="2"/>
      <c r="B110" s="4">
        <v>44606.125000405096</v>
      </c>
      <c r="C110">
        <v>3</v>
      </c>
      <c r="D110">
        <v>0</v>
      </c>
      <c r="E110">
        <v>2</v>
      </c>
      <c r="F110">
        <f t="shared" si="3"/>
        <v>3</v>
      </c>
      <c r="G110">
        <f t="shared" si="2"/>
        <v>1</v>
      </c>
    </row>
    <row r="111" spans="1:7" x14ac:dyDescent="0.35">
      <c r="A111" s="2"/>
      <c r="B111" s="4">
        <v>44606.16666707176</v>
      </c>
      <c r="C111">
        <v>2</v>
      </c>
      <c r="D111">
        <v>0</v>
      </c>
      <c r="E111">
        <v>2</v>
      </c>
      <c r="F111">
        <f t="shared" si="3"/>
        <v>2</v>
      </c>
      <c r="G111">
        <f t="shared" si="2"/>
        <v>0</v>
      </c>
    </row>
    <row r="112" spans="1:7" x14ac:dyDescent="0.35">
      <c r="A112" s="2"/>
      <c r="B112" s="4">
        <v>44606.208333738425</v>
      </c>
      <c r="C112">
        <v>2</v>
      </c>
      <c r="D112">
        <v>0</v>
      </c>
      <c r="E112">
        <v>2</v>
      </c>
      <c r="F112">
        <f t="shared" si="3"/>
        <v>2</v>
      </c>
      <c r="G112">
        <f t="shared" si="2"/>
        <v>0</v>
      </c>
    </row>
    <row r="113" spans="1:7" x14ac:dyDescent="0.35">
      <c r="A113" s="2"/>
      <c r="B113" s="4">
        <v>44606.250000405096</v>
      </c>
      <c r="C113">
        <v>2</v>
      </c>
      <c r="D113">
        <v>0</v>
      </c>
      <c r="E113">
        <v>3</v>
      </c>
      <c r="F113">
        <f t="shared" si="3"/>
        <v>2</v>
      </c>
      <c r="G113">
        <f t="shared" si="2"/>
        <v>1</v>
      </c>
    </row>
    <row r="114" spans="1:7" x14ac:dyDescent="0.35">
      <c r="A114" s="2"/>
      <c r="B114" s="4">
        <v>44606.29166707176</v>
      </c>
      <c r="C114">
        <v>2</v>
      </c>
      <c r="D114">
        <v>0</v>
      </c>
      <c r="E114">
        <v>3</v>
      </c>
      <c r="F114">
        <f t="shared" si="3"/>
        <v>2</v>
      </c>
      <c r="G114">
        <f t="shared" si="2"/>
        <v>1</v>
      </c>
    </row>
    <row r="115" spans="1:7" x14ac:dyDescent="0.35">
      <c r="A115" s="2"/>
      <c r="B115" s="4">
        <v>44606.333333738425</v>
      </c>
      <c r="C115">
        <v>2</v>
      </c>
      <c r="D115">
        <v>0</v>
      </c>
      <c r="E115">
        <v>3</v>
      </c>
      <c r="F115">
        <f t="shared" si="3"/>
        <v>2</v>
      </c>
      <c r="G115">
        <f t="shared" si="2"/>
        <v>1</v>
      </c>
    </row>
    <row r="116" spans="1:7" x14ac:dyDescent="0.35">
      <c r="A116" s="2"/>
      <c r="B116" s="4">
        <v>44606.375000405096</v>
      </c>
      <c r="C116">
        <v>2</v>
      </c>
      <c r="D116">
        <v>0</v>
      </c>
      <c r="E116">
        <v>3</v>
      </c>
      <c r="F116">
        <f t="shared" si="3"/>
        <v>2</v>
      </c>
      <c r="G116">
        <f t="shared" si="2"/>
        <v>1</v>
      </c>
    </row>
    <row r="117" spans="1:7" x14ac:dyDescent="0.35">
      <c r="A117" s="2"/>
      <c r="B117" s="4">
        <v>44606.41666707176</v>
      </c>
      <c r="C117">
        <v>2</v>
      </c>
      <c r="D117">
        <v>0</v>
      </c>
      <c r="E117">
        <v>3</v>
      </c>
      <c r="F117">
        <f t="shared" si="3"/>
        <v>2</v>
      </c>
      <c r="G117">
        <f t="shared" si="2"/>
        <v>1</v>
      </c>
    </row>
    <row r="118" spans="1:7" x14ac:dyDescent="0.35">
      <c r="A118" s="2"/>
      <c r="B118" s="4">
        <v>44606.458333738425</v>
      </c>
      <c r="C118">
        <v>3</v>
      </c>
      <c r="D118">
        <v>0</v>
      </c>
      <c r="E118">
        <v>3</v>
      </c>
      <c r="F118">
        <f t="shared" si="3"/>
        <v>3</v>
      </c>
      <c r="G118">
        <f t="shared" si="2"/>
        <v>0</v>
      </c>
    </row>
    <row r="119" spans="1:7" x14ac:dyDescent="0.35">
      <c r="A119" s="2"/>
      <c r="B119" s="4">
        <v>44606.500000405096</v>
      </c>
      <c r="C119">
        <v>3</v>
      </c>
      <c r="D119">
        <v>0</v>
      </c>
      <c r="E119">
        <v>4</v>
      </c>
      <c r="F119">
        <f t="shared" si="3"/>
        <v>3</v>
      </c>
      <c r="G119">
        <f t="shared" si="2"/>
        <v>1</v>
      </c>
    </row>
    <row r="120" spans="1:7" x14ac:dyDescent="0.35">
      <c r="A120" s="2"/>
      <c r="B120" s="4">
        <v>44606.54166707176</v>
      </c>
      <c r="C120">
        <v>3</v>
      </c>
      <c r="D120">
        <v>0</v>
      </c>
      <c r="E120">
        <v>4</v>
      </c>
      <c r="F120">
        <f t="shared" si="3"/>
        <v>3</v>
      </c>
      <c r="G120">
        <f t="shared" si="2"/>
        <v>1</v>
      </c>
    </row>
    <row r="121" spans="1:7" x14ac:dyDescent="0.35">
      <c r="A121" s="2"/>
      <c r="B121" s="4">
        <v>44606.583333738425</v>
      </c>
      <c r="C121">
        <v>3</v>
      </c>
      <c r="D121">
        <v>0</v>
      </c>
      <c r="E121">
        <v>4</v>
      </c>
      <c r="F121">
        <f t="shared" si="3"/>
        <v>3</v>
      </c>
      <c r="G121">
        <f t="shared" si="2"/>
        <v>1</v>
      </c>
    </row>
    <row r="122" spans="1:7" x14ac:dyDescent="0.35">
      <c r="A122" s="2"/>
      <c r="B122" s="4">
        <v>44606.625000405096</v>
      </c>
      <c r="C122">
        <v>3</v>
      </c>
      <c r="D122">
        <v>0</v>
      </c>
      <c r="E122">
        <v>3</v>
      </c>
      <c r="F122">
        <f t="shared" si="3"/>
        <v>3</v>
      </c>
      <c r="G122">
        <f t="shared" si="2"/>
        <v>0</v>
      </c>
    </row>
    <row r="123" spans="1:7" x14ac:dyDescent="0.35">
      <c r="A123" s="2"/>
      <c r="B123" s="4">
        <v>44606.66666707176</v>
      </c>
      <c r="C123">
        <v>2</v>
      </c>
      <c r="D123">
        <v>0</v>
      </c>
      <c r="E123">
        <v>3</v>
      </c>
      <c r="F123">
        <f t="shared" si="3"/>
        <v>2</v>
      </c>
      <c r="G123">
        <f t="shared" si="2"/>
        <v>1</v>
      </c>
    </row>
    <row r="124" spans="1:7" x14ac:dyDescent="0.35">
      <c r="A124" s="2"/>
      <c r="B124" s="4">
        <v>44606.708333738425</v>
      </c>
      <c r="C124">
        <v>2</v>
      </c>
      <c r="D124">
        <v>0</v>
      </c>
      <c r="E124">
        <v>3</v>
      </c>
      <c r="F124">
        <f t="shared" si="3"/>
        <v>2</v>
      </c>
      <c r="G124">
        <f t="shared" si="2"/>
        <v>1</v>
      </c>
    </row>
    <row r="125" spans="1:7" x14ac:dyDescent="0.35">
      <c r="A125" s="2"/>
      <c r="B125" s="4">
        <v>44606.750000405096</v>
      </c>
      <c r="C125">
        <v>2</v>
      </c>
      <c r="D125">
        <v>0</v>
      </c>
      <c r="E125">
        <v>2</v>
      </c>
      <c r="F125">
        <f t="shared" si="3"/>
        <v>2</v>
      </c>
      <c r="G125">
        <f t="shared" si="2"/>
        <v>0</v>
      </c>
    </row>
    <row r="126" spans="1:7" x14ac:dyDescent="0.35">
      <c r="A126" s="2"/>
      <c r="B126" s="4">
        <v>44606.79166707176</v>
      </c>
      <c r="C126">
        <v>1</v>
      </c>
      <c r="D126">
        <v>-1.5</v>
      </c>
      <c r="E126">
        <v>2</v>
      </c>
      <c r="F126">
        <f t="shared" si="3"/>
        <v>2.5</v>
      </c>
      <c r="G126">
        <f t="shared" si="2"/>
        <v>1</v>
      </c>
    </row>
    <row r="127" spans="1:7" x14ac:dyDescent="0.35">
      <c r="A127" s="2"/>
      <c r="B127" s="4">
        <v>44606.833333738425</v>
      </c>
      <c r="C127">
        <v>1</v>
      </c>
      <c r="D127">
        <v>-3</v>
      </c>
      <c r="E127">
        <v>2</v>
      </c>
      <c r="F127">
        <f t="shared" si="3"/>
        <v>4</v>
      </c>
      <c r="G127">
        <f t="shared" si="2"/>
        <v>1</v>
      </c>
    </row>
    <row r="128" spans="1:7" x14ac:dyDescent="0.35">
      <c r="A128" s="2"/>
      <c r="B128" s="4">
        <v>44606.875000405096</v>
      </c>
      <c r="C128">
        <v>1</v>
      </c>
      <c r="D128">
        <v>-3</v>
      </c>
      <c r="E128">
        <v>2</v>
      </c>
      <c r="F128">
        <f t="shared" si="3"/>
        <v>4</v>
      </c>
      <c r="G128">
        <f t="shared" si="2"/>
        <v>1</v>
      </c>
    </row>
    <row r="129" spans="1:7" x14ac:dyDescent="0.35">
      <c r="A129" s="2"/>
      <c r="B129" s="4">
        <v>44606.91666707176</v>
      </c>
      <c r="C129">
        <v>1</v>
      </c>
      <c r="D129">
        <v>-3</v>
      </c>
      <c r="E129">
        <v>1</v>
      </c>
      <c r="F129">
        <f t="shared" si="3"/>
        <v>4</v>
      </c>
      <c r="G129">
        <f t="shared" si="2"/>
        <v>0</v>
      </c>
    </row>
    <row r="130" spans="1:7" x14ac:dyDescent="0.35">
      <c r="A130" s="2"/>
      <c r="B130" s="4">
        <v>44606.958333738425</v>
      </c>
      <c r="C130">
        <v>0</v>
      </c>
      <c r="D130">
        <v>-3</v>
      </c>
      <c r="E130">
        <v>1</v>
      </c>
      <c r="F130">
        <f t="shared" si="3"/>
        <v>3</v>
      </c>
      <c r="G130">
        <f t="shared" si="2"/>
        <v>1</v>
      </c>
    </row>
    <row r="131" spans="1:7" x14ac:dyDescent="0.35">
      <c r="A131" s="2"/>
      <c r="B131" s="4">
        <v>44607.000000405096</v>
      </c>
      <c r="C131">
        <v>0</v>
      </c>
      <c r="D131">
        <v>-3</v>
      </c>
      <c r="E131">
        <v>1</v>
      </c>
      <c r="F131">
        <f t="shared" si="3"/>
        <v>3</v>
      </c>
      <c r="G131">
        <f t="shared" si="2"/>
        <v>1</v>
      </c>
    </row>
    <row r="132" spans="1:7" x14ac:dyDescent="0.35">
      <c r="A132" s="2"/>
      <c r="B132" s="4">
        <v>44607.04166707176</v>
      </c>
      <c r="C132">
        <v>0</v>
      </c>
      <c r="D132">
        <v>-6</v>
      </c>
      <c r="E132">
        <v>0</v>
      </c>
      <c r="F132">
        <f t="shared" si="3"/>
        <v>6</v>
      </c>
      <c r="G132">
        <f t="shared" ref="G132:G195" si="4">ABS(C132-E132)</f>
        <v>0</v>
      </c>
    </row>
    <row r="133" spans="1:7" x14ac:dyDescent="0.35">
      <c r="A133" s="2"/>
      <c r="B133" s="4">
        <v>44607.083333738425</v>
      </c>
      <c r="C133">
        <v>0</v>
      </c>
      <c r="D133">
        <v>-9</v>
      </c>
      <c r="E133">
        <v>-1</v>
      </c>
      <c r="F133">
        <f t="shared" ref="F133:F196" si="5">ABS(C133-D133)</f>
        <v>9</v>
      </c>
      <c r="G133">
        <f t="shared" si="4"/>
        <v>1</v>
      </c>
    </row>
    <row r="134" spans="1:7" x14ac:dyDescent="0.35">
      <c r="A134" s="2"/>
      <c r="B134" s="4">
        <v>44607.125000405096</v>
      </c>
      <c r="C134">
        <v>0</v>
      </c>
      <c r="D134">
        <v>-9</v>
      </c>
      <c r="E134">
        <v>-1</v>
      </c>
      <c r="F134">
        <f t="shared" si="5"/>
        <v>9</v>
      </c>
      <c r="G134">
        <f t="shared" si="4"/>
        <v>1</v>
      </c>
    </row>
    <row r="135" spans="1:7" x14ac:dyDescent="0.35">
      <c r="A135" s="2"/>
      <c r="B135" s="4">
        <v>44607.16666707176</v>
      </c>
      <c r="C135">
        <v>0</v>
      </c>
      <c r="D135">
        <v>-9</v>
      </c>
      <c r="E135">
        <v>-2</v>
      </c>
      <c r="F135">
        <f t="shared" si="5"/>
        <v>9</v>
      </c>
      <c r="G135">
        <f t="shared" si="4"/>
        <v>2</v>
      </c>
    </row>
    <row r="136" spans="1:7" x14ac:dyDescent="0.35">
      <c r="A136" s="2"/>
      <c r="B136" s="4">
        <v>44607.208333738425</v>
      </c>
      <c r="C136">
        <v>0</v>
      </c>
      <c r="D136">
        <v>-9</v>
      </c>
      <c r="E136">
        <v>-3</v>
      </c>
      <c r="F136">
        <f t="shared" si="5"/>
        <v>9</v>
      </c>
      <c r="G136">
        <f t="shared" si="4"/>
        <v>3</v>
      </c>
    </row>
    <row r="137" spans="1:7" x14ac:dyDescent="0.35">
      <c r="A137" s="2"/>
      <c r="B137" s="4">
        <v>44607.250000405096</v>
      </c>
      <c r="C137">
        <v>1</v>
      </c>
      <c r="D137">
        <v>-9</v>
      </c>
      <c r="E137">
        <v>-3</v>
      </c>
      <c r="F137">
        <f t="shared" si="5"/>
        <v>10</v>
      </c>
      <c r="G137">
        <f t="shared" si="4"/>
        <v>4</v>
      </c>
    </row>
    <row r="138" spans="1:7" x14ac:dyDescent="0.35">
      <c r="A138" s="2"/>
      <c r="B138" s="4">
        <v>44607.29166707176</v>
      </c>
      <c r="C138">
        <v>1</v>
      </c>
      <c r="D138">
        <v>-10.5</v>
      </c>
      <c r="E138">
        <v>-3</v>
      </c>
      <c r="F138">
        <f t="shared" si="5"/>
        <v>11.5</v>
      </c>
      <c r="G138">
        <f t="shared" si="4"/>
        <v>4</v>
      </c>
    </row>
    <row r="139" spans="1:7" x14ac:dyDescent="0.35">
      <c r="A139" s="2"/>
      <c r="B139" s="4">
        <v>44607.333333738425</v>
      </c>
      <c r="C139">
        <v>1</v>
      </c>
      <c r="D139">
        <v>-12</v>
      </c>
      <c r="E139">
        <v>-2</v>
      </c>
      <c r="F139">
        <f t="shared" si="5"/>
        <v>13</v>
      </c>
      <c r="G139">
        <f t="shared" si="4"/>
        <v>3</v>
      </c>
    </row>
    <row r="140" spans="1:7" x14ac:dyDescent="0.35">
      <c r="A140" s="2"/>
      <c r="B140" s="4">
        <v>44607.375000405096</v>
      </c>
      <c r="C140">
        <v>1</v>
      </c>
      <c r="D140">
        <v>-12</v>
      </c>
      <c r="E140">
        <v>-2</v>
      </c>
      <c r="F140">
        <f t="shared" si="5"/>
        <v>13</v>
      </c>
      <c r="G140">
        <f t="shared" si="4"/>
        <v>3</v>
      </c>
    </row>
    <row r="141" spans="1:7" x14ac:dyDescent="0.35">
      <c r="A141" s="2"/>
      <c r="B141" s="4">
        <v>44607.41666707176</v>
      </c>
      <c r="C141">
        <v>2</v>
      </c>
      <c r="D141">
        <v>-12</v>
      </c>
      <c r="E141">
        <v>-1</v>
      </c>
      <c r="F141">
        <f t="shared" si="5"/>
        <v>14</v>
      </c>
      <c r="G141">
        <f t="shared" si="4"/>
        <v>3</v>
      </c>
    </row>
    <row r="142" spans="1:7" x14ac:dyDescent="0.35">
      <c r="A142" s="2"/>
      <c r="B142" s="4">
        <v>44607.458333738425</v>
      </c>
      <c r="C142">
        <v>1</v>
      </c>
      <c r="D142">
        <v>-12</v>
      </c>
      <c r="E142">
        <v>-1</v>
      </c>
      <c r="F142">
        <f t="shared" si="5"/>
        <v>13</v>
      </c>
      <c r="G142">
        <f t="shared" si="4"/>
        <v>2</v>
      </c>
    </row>
    <row r="143" spans="1:7" x14ac:dyDescent="0.35">
      <c r="A143" s="2"/>
      <c r="B143" s="4">
        <v>44607.500000405096</v>
      </c>
      <c r="C143">
        <v>2</v>
      </c>
      <c r="D143">
        <v>-12</v>
      </c>
      <c r="E143">
        <v>-1</v>
      </c>
      <c r="F143">
        <f t="shared" si="5"/>
        <v>14</v>
      </c>
      <c r="G143">
        <f t="shared" si="4"/>
        <v>3</v>
      </c>
    </row>
    <row r="144" spans="1:7" x14ac:dyDescent="0.35">
      <c r="A144" s="2"/>
      <c r="B144" s="4">
        <v>44607.54166707176</v>
      </c>
      <c r="C144">
        <v>2</v>
      </c>
      <c r="D144">
        <v>-8</v>
      </c>
      <c r="E144">
        <v>-1</v>
      </c>
      <c r="F144">
        <f t="shared" si="5"/>
        <v>10</v>
      </c>
      <c r="G144">
        <f t="shared" si="4"/>
        <v>3</v>
      </c>
    </row>
    <row r="145" spans="1:7" x14ac:dyDescent="0.35">
      <c r="A145" s="2"/>
      <c r="B145" s="4">
        <v>44607.583333738425</v>
      </c>
      <c r="C145">
        <v>4</v>
      </c>
      <c r="D145">
        <v>-4</v>
      </c>
      <c r="E145">
        <v>-1</v>
      </c>
      <c r="F145">
        <f t="shared" si="5"/>
        <v>8</v>
      </c>
      <c r="G145">
        <f t="shared" si="4"/>
        <v>5</v>
      </c>
    </row>
    <row r="146" spans="1:7" x14ac:dyDescent="0.35">
      <c r="A146" s="2"/>
      <c r="B146" s="4">
        <v>44607.625000405096</v>
      </c>
      <c r="C146">
        <v>5</v>
      </c>
      <c r="D146">
        <v>-4</v>
      </c>
      <c r="E146">
        <v>-1</v>
      </c>
      <c r="F146">
        <f t="shared" si="5"/>
        <v>9</v>
      </c>
      <c r="G146">
        <f t="shared" si="4"/>
        <v>6</v>
      </c>
    </row>
    <row r="147" spans="1:7" x14ac:dyDescent="0.35">
      <c r="A147" s="2"/>
      <c r="B147" s="4">
        <v>44607.66666707176</v>
      </c>
      <c r="C147">
        <v>4</v>
      </c>
      <c r="D147">
        <v>-4</v>
      </c>
      <c r="E147">
        <v>-1</v>
      </c>
      <c r="F147">
        <f t="shared" si="5"/>
        <v>8</v>
      </c>
      <c r="G147">
        <f t="shared" si="4"/>
        <v>5</v>
      </c>
    </row>
    <row r="148" spans="1:7" x14ac:dyDescent="0.35">
      <c r="A148" s="2"/>
      <c r="B148" s="4">
        <v>44607.708333738425</v>
      </c>
      <c r="C148">
        <v>2</v>
      </c>
      <c r="D148">
        <v>-4</v>
      </c>
      <c r="E148">
        <v>-1</v>
      </c>
      <c r="F148">
        <f t="shared" si="5"/>
        <v>6</v>
      </c>
      <c r="G148">
        <f t="shared" si="4"/>
        <v>3</v>
      </c>
    </row>
    <row r="149" spans="1:7" x14ac:dyDescent="0.35">
      <c r="A149" s="2"/>
      <c r="B149" s="4">
        <v>44607.750000405096</v>
      </c>
      <c r="C149">
        <v>1</v>
      </c>
      <c r="D149">
        <v>-4</v>
      </c>
      <c r="E149">
        <v>-1</v>
      </c>
      <c r="F149">
        <f t="shared" si="5"/>
        <v>5</v>
      </c>
      <c r="G149">
        <f t="shared" si="4"/>
        <v>2</v>
      </c>
    </row>
    <row r="150" spans="1:7" x14ac:dyDescent="0.35">
      <c r="A150" s="2"/>
      <c r="B150" s="4">
        <v>44607.79166707176</v>
      </c>
      <c r="C150">
        <v>0</v>
      </c>
      <c r="D150">
        <v>-5.5000000000000098</v>
      </c>
      <c r="E150">
        <v>-1</v>
      </c>
      <c r="F150">
        <f t="shared" si="5"/>
        <v>5.5000000000000098</v>
      </c>
      <c r="G150">
        <f t="shared" si="4"/>
        <v>1</v>
      </c>
    </row>
    <row r="151" spans="1:7" x14ac:dyDescent="0.35">
      <c r="A151" s="2"/>
      <c r="B151" s="4">
        <v>44607.833333738425</v>
      </c>
      <c r="C151">
        <v>0</v>
      </c>
      <c r="D151">
        <v>-7</v>
      </c>
      <c r="E151">
        <v>-1</v>
      </c>
      <c r="F151">
        <f t="shared" si="5"/>
        <v>7</v>
      </c>
      <c r="G151">
        <f t="shared" si="4"/>
        <v>1</v>
      </c>
    </row>
    <row r="152" spans="1:7" x14ac:dyDescent="0.35">
      <c r="A152" s="2"/>
      <c r="B152" s="4">
        <v>44607.875000405096</v>
      </c>
      <c r="C152">
        <v>0</v>
      </c>
      <c r="D152">
        <v>-7</v>
      </c>
      <c r="E152">
        <v>-1</v>
      </c>
      <c r="F152">
        <f t="shared" si="5"/>
        <v>7</v>
      </c>
      <c r="G152">
        <f t="shared" si="4"/>
        <v>1</v>
      </c>
    </row>
    <row r="153" spans="1:7" x14ac:dyDescent="0.35">
      <c r="A153" s="2"/>
      <c r="B153" s="4">
        <v>44607.91666707176</v>
      </c>
      <c r="C153">
        <v>-1</v>
      </c>
      <c r="D153">
        <v>-7</v>
      </c>
      <c r="E153">
        <v>-1</v>
      </c>
      <c r="F153">
        <f t="shared" si="5"/>
        <v>6</v>
      </c>
      <c r="G153">
        <f t="shared" si="4"/>
        <v>0</v>
      </c>
    </row>
    <row r="154" spans="1:7" x14ac:dyDescent="0.35">
      <c r="A154" s="2"/>
      <c r="B154" s="4">
        <v>44607.958333738425</v>
      </c>
      <c r="C154">
        <v>0</v>
      </c>
      <c r="D154">
        <v>-7</v>
      </c>
      <c r="E154">
        <v>-1</v>
      </c>
      <c r="F154">
        <f t="shared" si="5"/>
        <v>7</v>
      </c>
      <c r="G154">
        <f t="shared" si="4"/>
        <v>1</v>
      </c>
    </row>
    <row r="155" spans="1:7" x14ac:dyDescent="0.35">
      <c r="A155" s="2"/>
      <c r="B155" s="4">
        <v>44608.000000405096</v>
      </c>
      <c r="C155">
        <v>0</v>
      </c>
      <c r="D155">
        <v>-7</v>
      </c>
      <c r="E155">
        <v>-1</v>
      </c>
      <c r="F155">
        <f t="shared" si="5"/>
        <v>7</v>
      </c>
      <c r="G155">
        <f t="shared" si="4"/>
        <v>1</v>
      </c>
    </row>
    <row r="156" spans="1:7" x14ac:dyDescent="0.35">
      <c r="A156" s="2"/>
      <c r="B156" s="4">
        <v>44608.04166707176</v>
      </c>
      <c r="C156">
        <v>1</v>
      </c>
      <c r="D156">
        <v>-8.5000000000000107</v>
      </c>
      <c r="E156">
        <v>-1</v>
      </c>
      <c r="F156">
        <f t="shared" si="5"/>
        <v>9.5000000000000107</v>
      </c>
      <c r="G156">
        <f t="shared" si="4"/>
        <v>2</v>
      </c>
    </row>
    <row r="157" spans="1:7" x14ac:dyDescent="0.35">
      <c r="A157" s="2"/>
      <c r="B157" s="4">
        <v>44608.083333738425</v>
      </c>
      <c r="C157">
        <v>1</v>
      </c>
      <c r="D157">
        <v>-10</v>
      </c>
      <c r="E157">
        <v>-1</v>
      </c>
      <c r="F157">
        <f t="shared" si="5"/>
        <v>11</v>
      </c>
      <c r="G157">
        <f t="shared" si="4"/>
        <v>2</v>
      </c>
    </row>
    <row r="158" spans="1:7" x14ac:dyDescent="0.35">
      <c r="A158" s="2"/>
      <c r="B158" s="4">
        <v>44608.125000405096</v>
      </c>
      <c r="C158">
        <v>1</v>
      </c>
      <c r="D158">
        <v>-10</v>
      </c>
      <c r="E158">
        <v>-1</v>
      </c>
      <c r="F158">
        <f t="shared" si="5"/>
        <v>11</v>
      </c>
      <c r="G158">
        <f t="shared" si="4"/>
        <v>2</v>
      </c>
    </row>
    <row r="159" spans="1:7" x14ac:dyDescent="0.35">
      <c r="A159" s="2"/>
      <c r="B159" s="4">
        <v>44608.16666707176</v>
      </c>
      <c r="C159">
        <v>1</v>
      </c>
      <c r="D159">
        <v>-10</v>
      </c>
      <c r="E159">
        <v>-1</v>
      </c>
      <c r="F159">
        <f t="shared" si="5"/>
        <v>11</v>
      </c>
      <c r="G159">
        <f t="shared" si="4"/>
        <v>2</v>
      </c>
    </row>
    <row r="160" spans="1:7" x14ac:dyDescent="0.35">
      <c r="A160" s="2"/>
      <c r="B160" s="4">
        <v>44608.208333738425</v>
      </c>
      <c r="C160">
        <v>1</v>
      </c>
      <c r="D160">
        <v>-10</v>
      </c>
      <c r="E160">
        <v>-1</v>
      </c>
      <c r="F160">
        <f t="shared" si="5"/>
        <v>11</v>
      </c>
      <c r="G160">
        <f t="shared" si="4"/>
        <v>2</v>
      </c>
    </row>
    <row r="161" spans="1:7" x14ac:dyDescent="0.35">
      <c r="A161" s="2"/>
      <c r="B161" s="4">
        <v>44608.250000405096</v>
      </c>
      <c r="C161">
        <v>1</v>
      </c>
      <c r="D161">
        <v>-10</v>
      </c>
      <c r="E161">
        <v>-1</v>
      </c>
      <c r="F161">
        <f t="shared" si="5"/>
        <v>11</v>
      </c>
      <c r="G161">
        <f t="shared" si="4"/>
        <v>2</v>
      </c>
    </row>
    <row r="162" spans="1:7" x14ac:dyDescent="0.35">
      <c r="A162" s="2"/>
      <c r="B162" s="4">
        <v>44608.29166707176</v>
      </c>
      <c r="C162">
        <v>1</v>
      </c>
      <c r="D162">
        <v>-9.5000000000000107</v>
      </c>
      <c r="E162">
        <v>-1</v>
      </c>
      <c r="F162">
        <f t="shared" si="5"/>
        <v>10.500000000000011</v>
      </c>
      <c r="G162">
        <f t="shared" si="4"/>
        <v>2</v>
      </c>
    </row>
    <row r="163" spans="1:7" x14ac:dyDescent="0.35">
      <c r="A163" s="2"/>
      <c r="B163" s="4">
        <v>44608.333333738425</v>
      </c>
      <c r="C163">
        <v>2</v>
      </c>
      <c r="D163">
        <v>-9</v>
      </c>
      <c r="E163">
        <v>-1</v>
      </c>
      <c r="F163">
        <f t="shared" si="5"/>
        <v>11</v>
      </c>
      <c r="G163">
        <f t="shared" si="4"/>
        <v>3</v>
      </c>
    </row>
    <row r="164" spans="1:7" x14ac:dyDescent="0.35">
      <c r="A164" s="2"/>
      <c r="B164" s="4">
        <v>44608.375000405096</v>
      </c>
      <c r="C164">
        <v>2</v>
      </c>
      <c r="D164">
        <v>-9</v>
      </c>
      <c r="E164">
        <v>0</v>
      </c>
      <c r="F164">
        <f t="shared" si="5"/>
        <v>11</v>
      </c>
      <c r="G164">
        <f t="shared" si="4"/>
        <v>2</v>
      </c>
    </row>
    <row r="165" spans="1:7" x14ac:dyDescent="0.35">
      <c r="A165" s="2"/>
      <c r="B165" s="4">
        <v>44608.41666707176</v>
      </c>
      <c r="C165">
        <v>2</v>
      </c>
      <c r="D165">
        <v>-9</v>
      </c>
      <c r="E165">
        <v>0</v>
      </c>
      <c r="F165">
        <f t="shared" si="5"/>
        <v>11</v>
      </c>
      <c r="G165">
        <f t="shared" si="4"/>
        <v>2</v>
      </c>
    </row>
    <row r="166" spans="1:7" x14ac:dyDescent="0.35">
      <c r="A166" s="2"/>
      <c r="B166" s="4">
        <v>44608.458333738425</v>
      </c>
      <c r="C166">
        <v>2</v>
      </c>
      <c r="D166">
        <v>-9</v>
      </c>
      <c r="E166">
        <v>0</v>
      </c>
      <c r="F166">
        <f t="shared" si="5"/>
        <v>11</v>
      </c>
      <c r="G166">
        <f t="shared" si="4"/>
        <v>2</v>
      </c>
    </row>
    <row r="167" spans="1:7" x14ac:dyDescent="0.35">
      <c r="A167" s="2"/>
      <c r="B167" s="4">
        <v>44608.500000405096</v>
      </c>
      <c r="C167">
        <v>2</v>
      </c>
      <c r="D167">
        <v>-9</v>
      </c>
      <c r="E167">
        <v>1</v>
      </c>
      <c r="F167">
        <f t="shared" si="5"/>
        <v>11</v>
      </c>
      <c r="G167">
        <f t="shared" si="4"/>
        <v>1</v>
      </c>
    </row>
    <row r="168" spans="1:7" x14ac:dyDescent="0.35">
      <c r="A168" s="2"/>
      <c r="B168" s="4">
        <v>44608.54166707176</v>
      </c>
      <c r="C168">
        <v>3</v>
      </c>
      <c r="D168">
        <v>-7</v>
      </c>
      <c r="E168">
        <v>0</v>
      </c>
      <c r="F168">
        <f t="shared" si="5"/>
        <v>10</v>
      </c>
      <c r="G168">
        <f t="shared" si="4"/>
        <v>3</v>
      </c>
    </row>
    <row r="169" spans="1:7" x14ac:dyDescent="0.35">
      <c r="A169" s="2"/>
      <c r="B169" s="4">
        <v>44608.583333738425</v>
      </c>
      <c r="C169">
        <v>3</v>
      </c>
      <c r="D169">
        <v>-5</v>
      </c>
      <c r="E169">
        <v>0</v>
      </c>
      <c r="F169">
        <f t="shared" si="5"/>
        <v>8</v>
      </c>
      <c r="G169">
        <f t="shared" si="4"/>
        <v>3</v>
      </c>
    </row>
    <row r="170" spans="1:7" x14ac:dyDescent="0.35">
      <c r="A170" s="2"/>
      <c r="B170" s="4">
        <v>44608.625000405096</v>
      </c>
      <c r="C170">
        <v>3</v>
      </c>
      <c r="D170">
        <v>-5</v>
      </c>
      <c r="E170">
        <v>0</v>
      </c>
      <c r="F170">
        <f t="shared" si="5"/>
        <v>8</v>
      </c>
      <c r="G170">
        <f t="shared" si="4"/>
        <v>3</v>
      </c>
    </row>
    <row r="171" spans="1:7" x14ac:dyDescent="0.35">
      <c r="A171" s="2"/>
      <c r="B171" s="4">
        <v>44608.66666707176</v>
      </c>
      <c r="C171">
        <v>2</v>
      </c>
      <c r="D171">
        <v>-5</v>
      </c>
      <c r="E171">
        <v>0</v>
      </c>
      <c r="F171">
        <f t="shared" si="5"/>
        <v>7</v>
      </c>
      <c r="G171">
        <f t="shared" si="4"/>
        <v>2</v>
      </c>
    </row>
    <row r="172" spans="1:7" x14ac:dyDescent="0.35">
      <c r="A172" s="2"/>
      <c r="B172" s="4">
        <v>44608.708333738425</v>
      </c>
      <c r="C172">
        <v>1</v>
      </c>
      <c r="D172">
        <v>-5</v>
      </c>
      <c r="E172">
        <v>-1</v>
      </c>
      <c r="F172">
        <f t="shared" si="5"/>
        <v>6</v>
      </c>
      <c r="G172">
        <f t="shared" si="4"/>
        <v>2</v>
      </c>
    </row>
    <row r="173" spans="1:7" x14ac:dyDescent="0.35">
      <c r="A173" s="2"/>
      <c r="B173" s="4">
        <v>44608.750000405096</v>
      </c>
      <c r="C173">
        <v>1</v>
      </c>
      <c r="D173">
        <v>-5</v>
      </c>
      <c r="E173">
        <v>-1</v>
      </c>
      <c r="F173">
        <f t="shared" si="5"/>
        <v>6</v>
      </c>
      <c r="G173">
        <f t="shared" si="4"/>
        <v>2</v>
      </c>
    </row>
    <row r="174" spans="1:7" x14ac:dyDescent="0.35">
      <c r="A174" s="2"/>
      <c r="B174" s="4">
        <v>44608.79166707176</v>
      </c>
      <c r="C174">
        <v>1</v>
      </c>
      <c r="D174">
        <v>-4</v>
      </c>
      <c r="E174">
        <v>-1</v>
      </c>
      <c r="F174">
        <f t="shared" si="5"/>
        <v>5</v>
      </c>
      <c r="G174">
        <f t="shared" si="4"/>
        <v>2</v>
      </c>
    </row>
    <row r="175" spans="1:7" x14ac:dyDescent="0.35">
      <c r="A175" s="2"/>
      <c r="B175" s="4">
        <v>44608.833333738425</v>
      </c>
      <c r="C175">
        <v>1</v>
      </c>
      <c r="D175">
        <v>-3</v>
      </c>
      <c r="E175">
        <v>-1</v>
      </c>
      <c r="F175">
        <f t="shared" si="5"/>
        <v>4</v>
      </c>
      <c r="G175">
        <f t="shared" si="4"/>
        <v>2</v>
      </c>
    </row>
    <row r="176" spans="1:7" x14ac:dyDescent="0.35">
      <c r="A176" s="2"/>
      <c r="B176" s="4">
        <v>44608.875000405096</v>
      </c>
      <c r="C176">
        <v>1</v>
      </c>
      <c r="D176">
        <v>-3</v>
      </c>
      <c r="E176">
        <v>0</v>
      </c>
      <c r="F176">
        <f t="shared" si="5"/>
        <v>4</v>
      </c>
      <c r="G176">
        <f t="shared" si="4"/>
        <v>1</v>
      </c>
    </row>
    <row r="177" spans="1:7" x14ac:dyDescent="0.35">
      <c r="A177" s="2"/>
      <c r="B177" s="4">
        <v>44608.91666707176</v>
      </c>
      <c r="C177">
        <v>1</v>
      </c>
      <c r="D177">
        <v>-3</v>
      </c>
      <c r="E177">
        <v>0</v>
      </c>
      <c r="F177">
        <f t="shared" si="5"/>
        <v>4</v>
      </c>
      <c r="G177">
        <f t="shared" si="4"/>
        <v>1</v>
      </c>
    </row>
    <row r="178" spans="1:7" x14ac:dyDescent="0.35">
      <c r="A178" s="2"/>
      <c r="B178" s="4">
        <v>44608.958333738425</v>
      </c>
      <c r="C178">
        <v>1</v>
      </c>
      <c r="D178">
        <v>-3</v>
      </c>
      <c r="E178">
        <v>0</v>
      </c>
      <c r="F178">
        <f t="shared" si="5"/>
        <v>4</v>
      </c>
      <c r="G178">
        <f t="shared" si="4"/>
        <v>1</v>
      </c>
    </row>
    <row r="179" spans="1:7" x14ac:dyDescent="0.35">
      <c r="A179" s="2"/>
      <c r="B179" s="4">
        <v>44609.000000405096</v>
      </c>
      <c r="C179">
        <v>1</v>
      </c>
      <c r="D179">
        <v>-3</v>
      </c>
      <c r="E179">
        <v>0</v>
      </c>
      <c r="F179">
        <f t="shared" si="5"/>
        <v>4</v>
      </c>
      <c r="G179">
        <f t="shared" si="4"/>
        <v>1</v>
      </c>
    </row>
    <row r="180" spans="1:7" x14ac:dyDescent="0.35">
      <c r="A180" s="2"/>
      <c r="B180" s="4">
        <v>44609.04166707176</v>
      </c>
      <c r="C180">
        <v>1</v>
      </c>
      <c r="D180">
        <v>-3.5</v>
      </c>
      <c r="E180">
        <v>0</v>
      </c>
      <c r="F180">
        <f t="shared" si="5"/>
        <v>4.5</v>
      </c>
      <c r="G180">
        <f t="shared" si="4"/>
        <v>1</v>
      </c>
    </row>
    <row r="181" spans="1:7" x14ac:dyDescent="0.35">
      <c r="A181" s="2"/>
      <c r="B181" s="4">
        <v>44609.083333738425</v>
      </c>
      <c r="C181">
        <v>1</v>
      </c>
      <c r="D181">
        <v>-4</v>
      </c>
      <c r="E181">
        <v>-1</v>
      </c>
      <c r="F181">
        <f t="shared" si="5"/>
        <v>5</v>
      </c>
      <c r="G181">
        <f t="shared" si="4"/>
        <v>2</v>
      </c>
    </row>
    <row r="182" spans="1:7" x14ac:dyDescent="0.35">
      <c r="A182" s="2"/>
      <c r="B182" s="4">
        <v>44609.125000405096</v>
      </c>
      <c r="C182">
        <v>1</v>
      </c>
      <c r="D182">
        <v>-4</v>
      </c>
      <c r="E182">
        <v>-1</v>
      </c>
      <c r="F182">
        <f t="shared" si="5"/>
        <v>5</v>
      </c>
      <c r="G182">
        <f t="shared" si="4"/>
        <v>2</v>
      </c>
    </row>
    <row r="183" spans="1:7" x14ac:dyDescent="0.35">
      <c r="A183" s="2"/>
      <c r="B183" s="4">
        <v>44609.16666707176</v>
      </c>
      <c r="C183">
        <v>1</v>
      </c>
      <c r="D183">
        <v>-4</v>
      </c>
      <c r="E183">
        <v>-1</v>
      </c>
      <c r="F183">
        <f t="shared" si="5"/>
        <v>5</v>
      </c>
      <c r="G183">
        <f t="shared" si="4"/>
        <v>2</v>
      </c>
    </row>
    <row r="184" spans="1:7" x14ac:dyDescent="0.35">
      <c r="A184" s="2"/>
      <c r="B184" s="5">
        <v>44609.208333738425</v>
      </c>
      <c r="C184">
        <v>1</v>
      </c>
      <c r="D184">
        <v>-4</v>
      </c>
      <c r="E184">
        <v>-2</v>
      </c>
      <c r="F184">
        <f t="shared" si="5"/>
        <v>5</v>
      </c>
      <c r="G184">
        <f t="shared" si="4"/>
        <v>3</v>
      </c>
    </row>
    <row r="185" spans="1:7" x14ac:dyDescent="0.35">
      <c r="A185" s="2"/>
      <c r="B185" s="5">
        <v>44609.250000405096</v>
      </c>
      <c r="C185">
        <v>1</v>
      </c>
      <c r="D185">
        <v>-4</v>
      </c>
      <c r="E185">
        <v>-2</v>
      </c>
      <c r="F185">
        <f t="shared" si="5"/>
        <v>5</v>
      </c>
      <c r="G185">
        <f t="shared" si="4"/>
        <v>3</v>
      </c>
    </row>
    <row r="186" spans="1:7" x14ac:dyDescent="0.35">
      <c r="A186" s="2"/>
      <c r="B186" s="5">
        <v>44609.29166707176</v>
      </c>
      <c r="C186">
        <v>0</v>
      </c>
      <c r="D186">
        <v>-3.5</v>
      </c>
      <c r="E186">
        <v>-2</v>
      </c>
      <c r="F186">
        <f t="shared" si="5"/>
        <v>3.5</v>
      </c>
      <c r="G186">
        <f t="shared" si="4"/>
        <v>2</v>
      </c>
    </row>
    <row r="187" spans="1:7" x14ac:dyDescent="0.35">
      <c r="A187" s="2"/>
      <c r="B187" s="5">
        <v>44609.333333738425</v>
      </c>
      <c r="C187">
        <v>0</v>
      </c>
      <c r="D187">
        <v>-3</v>
      </c>
      <c r="E187">
        <v>-1</v>
      </c>
      <c r="F187">
        <f t="shared" si="5"/>
        <v>3</v>
      </c>
      <c r="G187">
        <f t="shared" si="4"/>
        <v>1</v>
      </c>
    </row>
    <row r="188" spans="1:7" x14ac:dyDescent="0.35">
      <c r="A188" s="2"/>
      <c r="B188" s="5">
        <v>44609.375000405096</v>
      </c>
      <c r="C188">
        <v>0</v>
      </c>
      <c r="D188">
        <v>-3</v>
      </c>
      <c r="E188">
        <v>-1</v>
      </c>
      <c r="F188">
        <f t="shared" si="5"/>
        <v>3</v>
      </c>
      <c r="G188">
        <f t="shared" si="4"/>
        <v>1</v>
      </c>
    </row>
    <row r="189" spans="1:7" x14ac:dyDescent="0.35">
      <c r="A189" s="2"/>
      <c r="B189" s="4">
        <v>44609.41666707176</v>
      </c>
      <c r="C189">
        <v>0</v>
      </c>
      <c r="D189">
        <v>-3</v>
      </c>
      <c r="E189">
        <v>0</v>
      </c>
      <c r="F189">
        <f t="shared" si="5"/>
        <v>3</v>
      </c>
      <c r="G189">
        <f t="shared" si="4"/>
        <v>0</v>
      </c>
    </row>
    <row r="190" spans="1:7" x14ac:dyDescent="0.35">
      <c r="A190" s="2"/>
      <c r="B190" s="4">
        <v>44609.458333738425</v>
      </c>
      <c r="C190">
        <v>0</v>
      </c>
      <c r="D190">
        <v>-3</v>
      </c>
      <c r="E190">
        <v>0</v>
      </c>
      <c r="F190">
        <f t="shared" si="5"/>
        <v>3</v>
      </c>
      <c r="G190">
        <f t="shared" si="4"/>
        <v>0</v>
      </c>
    </row>
    <row r="191" spans="1:7" x14ac:dyDescent="0.35">
      <c r="A191" s="2"/>
      <c r="B191" s="4">
        <v>44609.500000405096</v>
      </c>
      <c r="C191">
        <v>0</v>
      </c>
      <c r="D191">
        <v>-3</v>
      </c>
      <c r="E191">
        <v>1</v>
      </c>
      <c r="F191">
        <f t="shared" si="5"/>
        <v>3</v>
      </c>
      <c r="G191">
        <f t="shared" si="4"/>
        <v>1</v>
      </c>
    </row>
    <row r="192" spans="1:7" x14ac:dyDescent="0.35">
      <c r="A192" s="2"/>
      <c r="B192" s="4">
        <v>44609.54166707176</v>
      </c>
      <c r="C192">
        <v>1</v>
      </c>
      <c r="D192">
        <v>-1.5</v>
      </c>
      <c r="E192">
        <v>0</v>
      </c>
      <c r="F192">
        <f t="shared" si="5"/>
        <v>2.5</v>
      </c>
      <c r="G192">
        <f t="shared" si="4"/>
        <v>1</v>
      </c>
    </row>
    <row r="193" spans="1:7" x14ac:dyDescent="0.35">
      <c r="A193" s="2"/>
      <c r="B193" s="4">
        <v>44609.583333738425</v>
      </c>
      <c r="C193">
        <v>1</v>
      </c>
      <c r="D193">
        <v>0</v>
      </c>
      <c r="E193">
        <v>0</v>
      </c>
      <c r="F193">
        <f t="shared" si="5"/>
        <v>1</v>
      </c>
      <c r="G193">
        <f t="shared" si="4"/>
        <v>1</v>
      </c>
    </row>
    <row r="194" spans="1:7" x14ac:dyDescent="0.35">
      <c r="A194" s="2"/>
      <c r="B194" s="4">
        <v>44609.625000405096</v>
      </c>
      <c r="C194">
        <v>1</v>
      </c>
      <c r="D194">
        <v>0</v>
      </c>
      <c r="E194">
        <v>0</v>
      </c>
      <c r="F194">
        <f t="shared" si="5"/>
        <v>1</v>
      </c>
      <c r="G194">
        <f t="shared" si="4"/>
        <v>1</v>
      </c>
    </row>
    <row r="195" spans="1:7" x14ac:dyDescent="0.35">
      <c r="A195" s="2"/>
      <c r="B195" s="4">
        <v>44609.66666707176</v>
      </c>
      <c r="C195">
        <v>1</v>
      </c>
      <c r="D195">
        <v>0</v>
      </c>
      <c r="E195">
        <v>0</v>
      </c>
      <c r="F195">
        <f t="shared" si="5"/>
        <v>1</v>
      </c>
      <c r="G195">
        <f t="shared" si="4"/>
        <v>1</v>
      </c>
    </row>
    <row r="196" spans="1:7" x14ac:dyDescent="0.35">
      <c r="A196" s="2"/>
      <c r="B196" s="4">
        <v>44609.708333738425</v>
      </c>
      <c r="C196">
        <v>-1</v>
      </c>
      <c r="D196">
        <v>0</v>
      </c>
      <c r="E196">
        <v>0</v>
      </c>
      <c r="F196">
        <f t="shared" si="5"/>
        <v>1</v>
      </c>
      <c r="G196">
        <f t="shared" ref="G196:G202" si="6">ABS(C196-E196)</f>
        <v>1</v>
      </c>
    </row>
    <row r="197" spans="1:7" x14ac:dyDescent="0.35">
      <c r="A197" s="2"/>
      <c r="B197" s="4">
        <v>44609.750000405096</v>
      </c>
      <c r="C197">
        <v>-2</v>
      </c>
      <c r="D197">
        <v>0</v>
      </c>
      <c r="E197">
        <v>0</v>
      </c>
      <c r="F197">
        <f t="shared" ref="F197:F202" si="7">ABS(C197-D197)</f>
        <v>2</v>
      </c>
      <c r="G197">
        <f t="shared" si="6"/>
        <v>2</v>
      </c>
    </row>
    <row r="198" spans="1:7" x14ac:dyDescent="0.35">
      <c r="A198" s="2"/>
      <c r="B198" s="4">
        <v>44609.79166707176</v>
      </c>
      <c r="C198">
        <v>-3</v>
      </c>
      <c r="D198">
        <v>-1</v>
      </c>
      <c r="E198">
        <v>-1</v>
      </c>
      <c r="F198">
        <f t="shared" si="7"/>
        <v>2</v>
      </c>
      <c r="G198">
        <f t="shared" si="6"/>
        <v>2</v>
      </c>
    </row>
    <row r="199" spans="1:7" x14ac:dyDescent="0.35">
      <c r="A199" s="2"/>
      <c r="B199" s="4">
        <v>44609.833333738425</v>
      </c>
      <c r="C199">
        <v>-3</v>
      </c>
      <c r="D199">
        <v>-2</v>
      </c>
      <c r="E199">
        <v>-1</v>
      </c>
      <c r="F199">
        <f t="shared" si="7"/>
        <v>1</v>
      </c>
      <c r="G199">
        <f t="shared" si="6"/>
        <v>2</v>
      </c>
    </row>
    <row r="200" spans="1:7" x14ac:dyDescent="0.35">
      <c r="A200" s="2"/>
      <c r="B200" s="4">
        <v>44609.875000405096</v>
      </c>
      <c r="C200">
        <v>-4</v>
      </c>
      <c r="D200">
        <v>-2</v>
      </c>
      <c r="E200">
        <v>-1</v>
      </c>
      <c r="F200">
        <f t="shared" si="7"/>
        <v>2</v>
      </c>
      <c r="G200">
        <f t="shared" si="6"/>
        <v>3</v>
      </c>
    </row>
    <row r="201" spans="1:7" x14ac:dyDescent="0.35">
      <c r="A201" s="2"/>
      <c r="B201" s="4">
        <v>44609.91666707176</v>
      </c>
      <c r="C201">
        <v>-4</v>
      </c>
      <c r="D201">
        <v>-2</v>
      </c>
      <c r="E201">
        <v>-1</v>
      </c>
      <c r="F201">
        <f t="shared" si="7"/>
        <v>2</v>
      </c>
      <c r="G201">
        <f t="shared" si="6"/>
        <v>3</v>
      </c>
    </row>
    <row r="202" spans="1:7" x14ac:dyDescent="0.35">
      <c r="A202" s="2"/>
      <c r="B202" s="4">
        <v>44609.958333738425</v>
      </c>
      <c r="C202">
        <v>-5</v>
      </c>
      <c r="D202">
        <v>-2</v>
      </c>
      <c r="E202">
        <v>-1</v>
      </c>
      <c r="F202">
        <f t="shared" si="7"/>
        <v>3</v>
      </c>
      <c r="G202">
        <f t="shared" si="6"/>
        <v>4</v>
      </c>
    </row>
    <row r="203" spans="1:7" x14ac:dyDescent="0.35">
      <c r="A203" s="2"/>
    </row>
    <row r="204" spans="1:7" x14ac:dyDescent="0.35">
      <c r="A204" s="2"/>
    </row>
    <row r="205" spans="1:7" x14ac:dyDescent="0.35">
      <c r="A205" s="2"/>
    </row>
    <row r="206" spans="1:7" x14ac:dyDescent="0.35">
      <c r="A206" s="2"/>
    </row>
    <row r="207" spans="1:7" x14ac:dyDescent="0.35">
      <c r="A207" s="2"/>
    </row>
    <row r="208" spans="1:7" x14ac:dyDescent="0.35">
      <c r="A208" s="2"/>
    </row>
    <row r="209" spans="1:1" x14ac:dyDescent="0.35">
      <c r="A209" s="2"/>
    </row>
    <row r="210" spans="1:1" x14ac:dyDescent="0.35">
      <c r="A21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B5A9-76B9-417F-870B-26B9940D6079}">
  <dimension ref="B2:I203"/>
  <sheetViews>
    <sheetView zoomScaleNormal="100" workbookViewId="0">
      <selection activeCell="B3" sqref="B3:I202"/>
    </sheetView>
  </sheetViews>
  <sheetFormatPr defaultRowHeight="14.5" x14ac:dyDescent="0.35"/>
  <cols>
    <col min="2" max="2" width="13.7265625" bestFit="1" customWidth="1"/>
    <col min="3" max="3" width="20.1796875" bestFit="1" customWidth="1"/>
    <col min="4" max="4" width="19.26953125" bestFit="1" customWidth="1"/>
    <col min="5" max="5" width="15.1796875" bestFit="1" customWidth="1"/>
    <col min="6" max="6" width="10" bestFit="1" customWidth="1"/>
    <col min="7" max="7" width="13.54296875" bestFit="1" customWidth="1"/>
    <col min="8" max="8" width="10.26953125" bestFit="1" customWidth="1"/>
    <col min="9" max="9" width="13.81640625" bestFit="1" customWidth="1"/>
  </cols>
  <sheetData>
    <row r="2" spans="2:9" x14ac:dyDescent="0.35">
      <c r="B2" t="s">
        <v>0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1" t="s">
        <v>4</v>
      </c>
      <c r="I2" s="1" t="s">
        <v>5</v>
      </c>
    </row>
    <row r="3" spans="2:9" x14ac:dyDescent="0.35">
      <c r="B3" s="4">
        <v>44601.666666666664</v>
      </c>
      <c r="C3" s="6">
        <v>0</v>
      </c>
      <c r="D3" s="6"/>
      <c r="E3" s="6"/>
      <c r="F3" s="6">
        <f>$D5*1/6</f>
        <v>0</v>
      </c>
      <c r="G3" s="6">
        <f>E3</f>
        <v>0</v>
      </c>
      <c r="H3" s="6">
        <f t="shared" ref="H3:H34" si="0">IF(ISBLANK($C3),"",ABS($C3-F3))</f>
        <v>0</v>
      </c>
      <c r="I3" s="6">
        <f t="shared" ref="I3:I34" si="1">IF(ISBLANK($C3),"",ABS($C3-G3))</f>
        <v>0</v>
      </c>
    </row>
    <row r="4" spans="2:9" x14ac:dyDescent="0.35">
      <c r="B4" s="4">
        <v>44601.708333333336</v>
      </c>
      <c r="C4" s="6">
        <v>0</v>
      </c>
      <c r="D4" s="6"/>
      <c r="E4" s="6"/>
      <c r="F4" s="6">
        <f>$D5*1/6+$F3</f>
        <v>0</v>
      </c>
      <c r="G4" s="6">
        <f>E4+G3</f>
        <v>0</v>
      </c>
      <c r="H4" s="6">
        <f t="shared" si="0"/>
        <v>0</v>
      </c>
      <c r="I4" s="6">
        <f t="shared" si="1"/>
        <v>0</v>
      </c>
    </row>
    <row r="5" spans="2:9" x14ac:dyDescent="0.35">
      <c r="B5" s="4">
        <v>44601.750000057873</v>
      </c>
      <c r="C5" s="6">
        <v>0</v>
      </c>
      <c r="D5" s="6"/>
      <c r="E5" s="6"/>
      <c r="F5" s="6">
        <f>$D5*1/6+$F4</f>
        <v>0</v>
      </c>
      <c r="G5" s="6">
        <f t="shared" ref="G5:G68" si="2">E5+G4</f>
        <v>0</v>
      </c>
      <c r="H5" s="6">
        <f t="shared" si="0"/>
        <v>0</v>
      </c>
      <c r="I5" s="6">
        <f t="shared" si="1"/>
        <v>0</v>
      </c>
    </row>
    <row r="6" spans="2:9" x14ac:dyDescent="0.35">
      <c r="B6" s="4">
        <v>44601.79166678241</v>
      </c>
      <c r="C6" s="6">
        <v>0</v>
      </c>
      <c r="D6" s="6"/>
      <c r="E6" s="6"/>
      <c r="F6" s="6">
        <f>$D11*1/6+$F5</f>
        <v>0</v>
      </c>
      <c r="G6" s="6">
        <f t="shared" si="2"/>
        <v>0</v>
      </c>
      <c r="H6" s="6">
        <f t="shared" si="0"/>
        <v>0</v>
      </c>
      <c r="I6" s="6">
        <f t="shared" si="1"/>
        <v>0</v>
      </c>
    </row>
    <row r="7" spans="2:9" x14ac:dyDescent="0.35">
      <c r="B7" s="4">
        <v>44601.833333506947</v>
      </c>
      <c r="C7" s="6">
        <v>0</v>
      </c>
      <c r="D7" s="6"/>
      <c r="E7" s="6"/>
      <c r="F7" s="6">
        <f>$D11*1/6+$F6</f>
        <v>0</v>
      </c>
      <c r="G7" s="6">
        <f t="shared" si="2"/>
        <v>0</v>
      </c>
      <c r="H7" s="6">
        <f>IF(ISBLANK($C7),"",ABS($C7-F7))</f>
        <v>0</v>
      </c>
      <c r="I7" s="6">
        <f t="shared" si="1"/>
        <v>0</v>
      </c>
    </row>
    <row r="8" spans="2:9" x14ac:dyDescent="0.35">
      <c r="B8" s="4">
        <v>44601.875000231485</v>
      </c>
      <c r="C8" s="6">
        <v>0</v>
      </c>
      <c r="D8" s="6"/>
      <c r="E8" s="6"/>
      <c r="F8" s="6">
        <f>$D11*1/6+$F7</f>
        <v>0</v>
      </c>
      <c r="G8" s="6">
        <f t="shared" si="2"/>
        <v>0</v>
      </c>
      <c r="H8" s="6">
        <f>IF(ISBLANK($C8),"",ABS($C8-F8))</f>
        <v>0</v>
      </c>
      <c r="I8" s="6">
        <f t="shared" si="1"/>
        <v>0</v>
      </c>
    </row>
    <row r="9" spans="2:9" x14ac:dyDescent="0.35">
      <c r="B9" s="4">
        <v>44601.916666956022</v>
      </c>
      <c r="C9" s="6">
        <v>0</v>
      </c>
      <c r="D9" s="6"/>
      <c r="E9" s="6"/>
      <c r="F9" s="6">
        <f>$D11*1/6+$F8</f>
        <v>0</v>
      </c>
      <c r="G9" s="6">
        <f t="shared" si="2"/>
        <v>0</v>
      </c>
      <c r="H9" s="6">
        <f t="shared" si="0"/>
        <v>0</v>
      </c>
      <c r="I9" s="6">
        <f t="shared" si="1"/>
        <v>0</v>
      </c>
    </row>
    <row r="10" spans="2:9" x14ac:dyDescent="0.35">
      <c r="B10" s="4">
        <v>44601.958333680559</v>
      </c>
      <c r="C10" s="6">
        <v>0</v>
      </c>
      <c r="D10" s="6"/>
      <c r="E10" s="6"/>
      <c r="F10" s="6">
        <f>$D11*1/6+$F9</f>
        <v>0</v>
      </c>
      <c r="G10" s="6">
        <f t="shared" si="2"/>
        <v>0</v>
      </c>
      <c r="H10" s="6">
        <f t="shared" si="0"/>
        <v>0</v>
      </c>
      <c r="I10" s="6">
        <f t="shared" si="1"/>
        <v>0</v>
      </c>
    </row>
    <row r="11" spans="2:9" x14ac:dyDescent="0.35">
      <c r="B11" s="4">
        <v>44602.000000405096</v>
      </c>
      <c r="C11" s="6">
        <v>0</v>
      </c>
      <c r="D11" s="6"/>
      <c r="E11" s="6"/>
      <c r="F11" s="6">
        <f>$D11*1/6+$F10</f>
        <v>0</v>
      </c>
      <c r="G11" s="6">
        <f t="shared" si="2"/>
        <v>0</v>
      </c>
      <c r="H11" s="6">
        <f t="shared" si="0"/>
        <v>0</v>
      </c>
      <c r="I11" s="6">
        <f t="shared" si="1"/>
        <v>0</v>
      </c>
    </row>
    <row r="12" spans="2:9" x14ac:dyDescent="0.35">
      <c r="B12" s="4">
        <v>44602.041667129626</v>
      </c>
      <c r="C12" s="6">
        <v>0</v>
      </c>
      <c r="D12" s="6"/>
      <c r="E12" s="6"/>
      <c r="F12" s="6">
        <f>$D17*1/6+$F11</f>
        <v>0</v>
      </c>
      <c r="G12" s="6">
        <f t="shared" si="2"/>
        <v>0</v>
      </c>
      <c r="H12" s="6">
        <f t="shared" si="0"/>
        <v>0</v>
      </c>
      <c r="I12" s="6">
        <f t="shared" si="1"/>
        <v>0</v>
      </c>
    </row>
    <row r="13" spans="2:9" x14ac:dyDescent="0.35">
      <c r="B13" s="4">
        <v>44602.083333854163</v>
      </c>
      <c r="C13" s="6">
        <v>0</v>
      </c>
      <c r="D13" s="6"/>
      <c r="E13" s="6"/>
      <c r="F13" s="6">
        <f>$D17*1/6+$F12</f>
        <v>0</v>
      </c>
      <c r="G13" s="6">
        <f t="shared" si="2"/>
        <v>0</v>
      </c>
      <c r="H13" s="6">
        <f t="shared" si="0"/>
        <v>0</v>
      </c>
      <c r="I13" s="6">
        <f t="shared" si="1"/>
        <v>0</v>
      </c>
    </row>
    <row r="14" spans="2:9" x14ac:dyDescent="0.35">
      <c r="B14" s="4">
        <v>44602.125000578701</v>
      </c>
      <c r="C14" s="6">
        <v>0</v>
      </c>
      <c r="D14" s="6"/>
      <c r="E14" s="6"/>
      <c r="F14" s="6">
        <f>$D17*1/6+$F13</f>
        <v>0</v>
      </c>
      <c r="G14" s="6">
        <f t="shared" si="2"/>
        <v>0</v>
      </c>
      <c r="H14" s="6">
        <f t="shared" si="0"/>
        <v>0</v>
      </c>
      <c r="I14" s="6">
        <f t="shared" si="1"/>
        <v>0</v>
      </c>
    </row>
    <row r="15" spans="2:9" x14ac:dyDescent="0.35">
      <c r="B15" s="4">
        <v>44602.166667303238</v>
      </c>
      <c r="C15" s="6">
        <v>0</v>
      </c>
      <c r="D15" s="6"/>
      <c r="E15" s="6"/>
      <c r="F15" s="6">
        <f>$D17*1/6+$F14</f>
        <v>0</v>
      </c>
      <c r="G15" s="6">
        <f t="shared" si="2"/>
        <v>0</v>
      </c>
      <c r="H15" s="6">
        <f t="shared" si="0"/>
        <v>0</v>
      </c>
      <c r="I15" s="6">
        <f t="shared" si="1"/>
        <v>0</v>
      </c>
    </row>
    <row r="16" spans="2:9" x14ac:dyDescent="0.35">
      <c r="B16" s="4">
        <v>44602.208334027775</v>
      </c>
      <c r="C16" s="6">
        <v>0</v>
      </c>
      <c r="D16" s="6"/>
      <c r="E16" s="6"/>
      <c r="F16" s="6">
        <f>$D17*1/6+$F15</f>
        <v>0</v>
      </c>
      <c r="G16" s="6">
        <f t="shared" si="2"/>
        <v>0</v>
      </c>
      <c r="H16" s="6">
        <f t="shared" si="0"/>
        <v>0</v>
      </c>
      <c r="I16" s="6">
        <f t="shared" si="1"/>
        <v>0</v>
      </c>
    </row>
    <row r="17" spans="2:9" x14ac:dyDescent="0.35">
      <c r="B17" s="4">
        <v>44602.250000405096</v>
      </c>
      <c r="C17" s="6">
        <v>0</v>
      </c>
      <c r="D17" s="6"/>
      <c r="E17" s="6"/>
      <c r="F17" s="6">
        <f>$D17*1/6+$F16</f>
        <v>0</v>
      </c>
      <c r="G17" s="6">
        <f t="shared" si="2"/>
        <v>0</v>
      </c>
      <c r="H17" s="6">
        <f t="shared" si="0"/>
        <v>0</v>
      </c>
      <c r="I17" s="6">
        <f t="shared" si="1"/>
        <v>0</v>
      </c>
    </row>
    <row r="18" spans="2:9" x14ac:dyDescent="0.35">
      <c r="B18" s="4">
        <v>44602.29166707176</v>
      </c>
      <c r="C18" s="6">
        <v>0</v>
      </c>
      <c r="D18" s="6"/>
      <c r="E18" s="6"/>
      <c r="F18" s="6">
        <f>$D23*1/6+$F17</f>
        <v>0</v>
      </c>
      <c r="G18" s="6">
        <f t="shared" si="2"/>
        <v>0</v>
      </c>
      <c r="H18" s="6">
        <f t="shared" si="0"/>
        <v>0</v>
      </c>
      <c r="I18" s="6">
        <f t="shared" si="1"/>
        <v>0</v>
      </c>
    </row>
    <row r="19" spans="2:9" x14ac:dyDescent="0.35">
      <c r="B19" s="4">
        <v>44602.333333738425</v>
      </c>
      <c r="C19" s="6">
        <v>0</v>
      </c>
      <c r="D19" s="6"/>
      <c r="E19" s="6"/>
      <c r="F19" s="6">
        <f>$D23*1/6+$F18</f>
        <v>0</v>
      </c>
      <c r="G19" s="6">
        <f t="shared" si="2"/>
        <v>0</v>
      </c>
      <c r="H19" s="6">
        <f t="shared" si="0"/>
        <v>0</v>
      </c>
      <c r="I19" s="6">
        <f t="shared" si="1"/>
        <v>0</v>
      </c>
    </row>
    <row r="20" spans="2:9" x14ac:dyDescent="0.35">
      <c r="B20" s="4">
        <v>44602.375000405096</v>
      </c>
      <c r="C20" s="6">
        <v>0</v>
      </c>
      <c r="D20" s="6"/>
      <c r="E20" s="6"/>
      <c r="F20" s="6">
        <f>$D23*1/6+$F19</f>
        <v>0</v>
      </c>
      <c r="G20" s="6">
        <f t="shared" si="2"/>
        <v>0</v>
      </c>
      <c r="H20" s="6">
        <f t="shared" si="0"/>
        <v>0</v>
      </c>
      <c r="I20" s="6">
        <f t="shared" si="1"/>
        <v>0</v>
      </c>
    </row>
    <row r="21" spans="2:9" x14ac:dyDescent="0.35">
      <c r="B21" s="4">
        <v>44602.41666707176</v>
      </c>
      <c r="C21" s="6">
        <v>0</v>
      </c>
      <c r="D21" s="6"/>
      <c r="E21" s="6"/>
      <c r="F21" s="6">
        <f>$D23*1/6+$F20</f>
        <v>0</v>
      </c>
      <c r="G21" s="6">
        <f t="shared" si="2"/>
        <v>0</v>
      </c>
      <c r="H21" s="6">
        <f t="shared" si="0"/>
        <v>0</v>
      </c>
      <c r="I21" s="6">
        <f t="shared" si="1"/>
        <v>0</v>
      </c>
    </row>
    <row r="22" spans="2:9" x14ac:dyDescent="0.35">
      <c r="B22" s="4">
        <v>44602.458333738425</v>
      </c>
      <c r="C22" s="6">
        <v>0</v>
      </c>
      <c r="D22" s="6"/>
      <c r="E22" s="6"/>
      <c r="F22" s="6">
        <f>$D23*1/6+$F21</f>
        <v>0</v>
      </c>
      <c r="G22" s="6">
        <f t="shared" si="2"/>
        <v>0</v>
      </c>
      <c r="H22" s="6">
        <f t="shared" si="0"/>
        <v>0</v>
      </c>
      <c r="I22" s="6">
        <f t="shared" si="1"/>
        <v>0</v>
      </c>
    </row>
    <row r="23" spans="2:9" x14ac:dyDescent="0.35">
      <c r="B23" s="4">
        <v>44602.500000405096</v>
      </c>
      <c r="C23" s="6">
        <v>0</v>
      </c>
      <c r="D23" s="6"/>
      <c r="E23" s="6"/>
      <c r="F23" s="6">
        <f>$D23*1/6+$F22</f>
        <v>0</v>
      </c>
      <c r="G23" s="6">
        <f t="shared" si="2"/>
        <v>0</v>
      </c>
      <c r="H23" s="6">
        <f t="shared" si="0"/>
        <v>0</v>
      </c>
      <c r="I23" s="6">
        <f t="shared" si="1"/>
        <v>0</v>
      </c>
    </row>
    <row r="24" spans="2:9" x14ac:dyDescent="0.35">
      <c r="B24" s="4">
        <v>44602.54166707176</v>
      </c>
      <c r="C24" s="6">
        <v>0</v>
      </c>
      <c r="D24" s="6"/>
      <c r="E24" s="6"/>
      <c r="F24" s="6">
        <f>$D29*1/6+$F23</f>
        <v>0</v>
      </c>
      <c r="G24" s="6">
        <f t="shared" si="2"/>
        <v>0</v>
      </c>
      <c r="H24" s="6">
        <f t="shared" si="0"/>
        <v>0</v>
      </c>
      <c r="I24" s="6">
        <f t="shared" si="1"/>
        <v>0</v>
      </c>
    </row>
    <row r="25" spans="2:9" x14ac:dyDescent="0.35">
      <c r="B25" s="4">
        <v>44602.583333738425</v>
      </c>
      <c r="C25" s="6">
        <v>0</v>
      </c>
      <c r="D25" s="6"/>
      <c r="E25" s="6"/>
      <c r="F25" s="6">
        <f>$D29*1/6+$F24</f>
        <v>0</v>
      </c>
      <c r="G25" s="6">
        <f t="shared" si="2"/>
        <v>0</v>
      </c>
      <c r="H25" s="6">
        <f t="shared" si="0"/>
        <v>0</v>
      </c>
      <c r="I25" s="6">
        <f t="shared" si="1"/>
        <v>0</v>
      </c>
    </row>
    <row r="26" spans="2:9" x14ac:dyDescent="0.35">
      <c r="B26" s="4">
        <v>44602.625000405096</v>
      </c>
      <c r="C26" s="6">
        <v>0</v>
      </c>
      <c r="D26" s="6"/>
      <c r="E26" s="6"/>
      <c r="F26" s="6">
        <f>$D29*1/6+$F25</f>
        <v>0</v>
      </c>
      <c r="G26" s="6">
        <f t="shared" si="2"/>
        <v>0</v>
      </c>
      <c r="H26" s="6">
        <f t="shared" si="0"/>
        <v>0</v>
      </c>
      <c r="I26" s="6">
        <f t="shared" si="1"/>
        <v>0</v>
      </c>
    </row>
    <row r="27" spans="2:9" x14ac:dyDescent="0.35">
      <c r="B27" s="4">
        <v>44602.66666707176</v>
      </c>
      <c r="C27" s="6">
        <v>0</v>
      </c>
      <c r="D27" s="6"/>
      <c r="E27" s="6"/>
      <c r="F27" s="6">
        <f>$D29*1/6+$F26</f>
        <v>0</v>
      </c>
      <c r="G27" s="6">
        <f t="shared" si="2"/>
        <v>0</v>
      </c>
      <c r="H27" s="6">
        <f t="shared" si="0"/>
        <v>0</v>
      </c>
      <c r="I27" s="6">
        <f t="shared" si="1"/>
        <v>0</v>
      </c>
    </row>
    <row r="28" spans="2:9" x14ac:dyDescent="0.35">
      <c r="B28" s="4">
        <v>44602.708333738425</v>
      </c>
      <c r="C28" s="6">
        <v>0</v>
      </c>
      <c r="D28" s="6"/>
      <c r="E28" s="6"/>
      <c r="F28" s="6">
        <f>$D29*1/6+$F27</f>
        <v>0</v>
      </c>
      <c r="G28" s="6">
        <f t="shared" si="2"/>
        <v>0</v>
      </c>
      <c r="H28" s="6">
        <f t="shared" si="0"/>
        <v>0</v>
      </c>
      <c r="I28" s="6">
        <f t="shared" si="1"/>
        <v>0</v>
      </c>
    </row>
    <row r="29" spans="2:9" x14ac:dyDescent="0.35">
      <c r="B29" s="4">
        <v>44602.750000405096</v>
      </c>
      <c r="C29" s="6">
        <v>0</v>
      </c>
      <c r="D29" s="6"/>
      <c r="E29" s="6"/>
      <c r="F29" s="6">
        <f>$D29*1/6+$F28</f>
        <v>0</v>
      </c>
      <c r="G29" s="6">
        <f t="shared" si="2"/>
        <v>0</v>
      </c>
      <c r="H29" s="6">
        <f t="shared" si="0"/>
        <v>0</v>
      </c>
      <c r="I29" s="6">
        <f t="shared" si="1"/>
        <v>0</v>
      </c>
    </row>
    <row r="30" spans="2:9" x14ac:dyDescent="0.35">
      <c r="B30" s="4">
        <v>44602.79166707176</v>
      </c>
      <c r="C30" s="6">
        <v>0</v>
      </c>
      <c r="D30" s="6"/>
      <c r="E30" s="6"/>
      <c r="F30" s="6">
        <f>$D35*1/6+$F29</f>
        <v>0</v>
      </c>
      <c r="G30" s="6">
        <f t="shared" si="2"/>
        <v>0</v>
      </c>
      <c r="H30" s="6">
        <f t="shared" si="0"/>
        <v>0</v>
      </c>
      <c r="I30" s="6">
        <f t="shared" si="1"/>
        <v>0</v>
      </c>
    </row>
    <row r="31" spans="2:9" x14ac:dyDescent="0.35">
      <c r="B31" s="4">
        <v>44602.833333738425</v>
      </c>
      <c r="C31" s="6">
        <v>0</v>
      </c>
      <c r="D31" s="6"/>
      <c r="E31" s="6"/>
      <c r="F31" s="6">
        <f>$D35*1/6+$F30</f>
        <v>0</v>
      </c>
      <c r="G31" s="6">
        <f t="shared" si="2"/>
        <v>0</v>
      </c>
      <c r="H31" s="6">
        <f t="shared" si="0"/>
        <v>0</v>
      </c>
      <c r="I31" s="6">
        <f t="shared" si="1"/>
        <v>0</v>
      </c>
    </row>
    <row r="32" spans="2:9" x14ac:dyDescent="0.35">
      <c r="B32" s="4">
        <v>44602.875000405096</v>
      </c>
      <c r="C32" s="6">
        <v>0</v>
      </c>
      <c r="D32" s="6"/>
      <c r="E32" s="6"/>
      <c r="F32" s="6">
        <f>$D35*1/6+$F31</f>
        <v>0</v>
      </c>
      <c r="G32" s="6">
        <f t="shared" si="2"/>
        <v>0</v>
      </c>
      <c r="H32" s="6">
        <f t="shared" si="0"/>
        <v>0</v>
      </c>
      <c r="I32" s="6">
        <f t="shared" si="1"/>
        <v>0</v>
      </c>
    </row>
    <row r="33" spans="2:9" x14ac:dyDescent="0.35">
      <c r="B33" s="4">
        <v>44602.91666707176</v>
      </c>
      <c r="C33" s="6">
        <v>0</v>
      </c>
      <c r="D33" s="6"/>
      <c r="E33" s="6"/>
      <c r="F33" s="6">
        <f>$D35*1/6+$F32</f>
        <v>0</v>
      </c>
      <c r="G33" s="6">
        <f t="shared" si="2"/>
        <v>0</v>
      </c>
      <c r="H33" s="6">
        <f t="shared" si="0"/>
        <v>0</v>
      </c>
      <c r="I33" s="6">
        <f t="shared" si="1"/>
        <v>0</v>
      </c>
    </row>
    <row r="34" spans="2:9" x14ac:dyDescent="0.35">
      <c r="B34" s="4">
        <v>44602.958333738425</v>
      </c>
      <c r="C34" s="6">
        <v>0</v>
      </c>
      <c r="D34" s="6"/>
      <c r="E34" s="6"/>
      <c r="F34" s="6">
        <f>$D35*1/6+$F33</f>
        <v>0</v>
      </c>
      <c r="G34" s="6">
        <f t="shared" si="2"/>
        <v>0</v>
      </c>
      <c r="H34" s="6">
        <f t="shared" si="0"/>
        <v>0</v>
      </c>
      <c r="I34" s="6">
        <f t="shared" si="1"/>
        <v>0</v>
      </c>
    </row>
    <row r="35" spans="2:9" x14ac:dyDescent="0.35">
      <c r="B35" s="4">
        <v>44603.000000405096</v>
      </c>
      <c r="C35" s="6">
        <v>0</v>
      </c>
      <c r="D35" s="6"/>
      <c r="E35" s="6"/>
      <c r="F35" s="6">
        <f>$D35*1/6+$F34</f>
        <v>0</v>
      </c>
      <c r="G35" s="6">
        <f t="shared" si="2"/>
        <v>0</v>
      </c>
      <c r="H35" s="6">
        <f t="shared" ref="H35:H66" si="3">IF(ISBLANK($C35),"",ABS($C35-F35))</f>
        <v>0</v>
      </c>
      <c r="I35" s="6">
        <f t="shared" ref="I35:I66" si="4">IF(ISBLANK($C35),"",ABS($C35-G35))</f>
        <v>0</v>
      </c>
    </row>
    <row r="36" spans="2:9" x14ac:dyDescent="0.35">
      <c r="B36" s="4">
        <v>44603.04166707176</v>
      </c>
      <c r="C36" s="6">
        <v>0</v>
      </c>
      <c r="D36" s="6"/>
      <c r="E36" s="6"/>
      <c r="F36" s="6">
        <f>$D41*1/6+$F35</f>
        <v>0</v>
      </c>
      <c r="G36" s="6">
        <f t="shared" si="2"/>
        <v>0</v>
      </c>
      <c r="H36" s="6">
        <f t="shared" si="3"/>
        <v>0</v>
      </c>
      <c r="I36" s="6">
        <f t="shared" si="4"/>
        <v>0</v>
      </c>
    </row>
    <row r="37" spans="2:9" x14ac:dyDescent="0.35">
      <c r="B37" s="4">
        <v>44603.083333738425</v>
      </c>
      <c r="C37" s="6">
        <v>0</v>
      </c>
      <c r="D37" s="6"/>
      <c r="E37" s="6"/>
      <c r="F37" s="6">
        <f>$D41*1/6+$F36</f>
        <v>0</v>
      </c>
      <c r="G37" s="6">
        <f t="shared" si="2"/>
        <v>0</v>
      </c>
      <c r="H37" s="6">
        <f t="shared" si="3"/>
        <v>0</v>
      </c>
      <c r="I37" s="6">
        <f t="shared" si="4"/>
        <v>0</v>
      </c>
    </row>
    <row r="38" spans="2:9" x14ac:dyDescent="0.35">
      <c r="B38" s="4">
        <v>44603.125000405096</v>
      </c>
      <c r="C38" s="6">
        <v>0</v>
      </c>
      <c r="D38" s="6"/>
      <c r="E38" s="6"/>
      <c r="F38" s="6">
        <f>$D41*1/6+$F37</f>
        <v>0</v>
      </c>
      <c r="G38" s="6">
        <f t="shared" si="2"/>
        <v>0</v>
      </c>
      <c r="H38" s="6">
        <f t="shared" si="3"/>
        <v>0</v>
      </c>
      <c r="I38" s="6">
        <f t="shared" si="4"/>
        <v>0</v>
      </c>
    </row>
    <row r="39" spans="2:9" x14ac:dyDescent="0.35">
      <c r="B39" s="4">
        <v>44603.16666707176</v>
      </c>
      <c r="C39" s="6">
        <v>0</v>
      </c>
      <c r="D39" s="6"/>
      <c r="E39" s="6"/>
      <c r="F39" s="6">
        <f>$D41*1/6+$F38</f>
        <v>0</v>
      </c>
      <c r="G39" s="6">
        <f t="shared" si="2"/>
        <v>0</v>
      </c>
      <c r="H39" s="6">
        <f t="shared" si="3"/>
        <v>0</v>
      </c>
      <c r="I39" s="6">
        <f t="shared" si="4"/>
        <v>0</v>
      </c>
    </row>
    <row r="40" spans="2:9" x14ac:dyDescent="0.35">
      <c r="B40" s="4">
        <v>44603.208333738425</v>
      </c>
      <c r="C40" s="6">
        <v>0</v>
      </c>
      <c r="D40" s="6"/>
      <c r="E40" s="6"/>
      <c r="F40" s="6">
        <f>$D41*1/6+$F39</f>
        <v>0</v>
      </c>
      <c r="G40" s="6">
        <f t="shared" si="2"/>
        <v>0</v>
      </c>
      <c r="H40" s="6">
        <f t="shared" si="3"/>
        <v>0</v>
      </c>
      <c r="I40" s="6">
        <f t="shared" si="4"/>
        <v>0</v>
      </c>
    </row>
    <row r="41" spans="2:9" x14ac:dyDescent="0.35">
      <c r="B41" s="4">
        <v>44603.250000405096</v>
      </c>
      <c r="C41" s="6">
        <v>0</v>
      </c>
      <c r="D41" s="6"/>
      <c r="E41" s="6"/>
      <c r="F41" s="6">
        <f>$D41*1/6+$F40</f>
        <v>0</v>
      </c>
      <c r="G41" s="6">
        <f t="shared" si="2"/>
        <v>0</v>
      </c>
      <c r="H41" s="6">
        <f t="shared" si="3"/>
        <v>0</v>
      </c>
      <c r="I41" s="6">
        <f t="shared" si="4"/>
        <v>0</v>
      </c>
    </row>
    <row r="42" spans="2:9" x14ac:dyDescent="0.35">
      <c r="B42" s="4">
        <v>44603.29166707176</v>
      </c>
      <c r="C42" s="6">
        <v>0</v>
      </c>
      <c r="D42" s="6"/>
      <c r="E42" s="6"/>
      <c r="F42" s="6">
        <f>$D47*1/6+$F41</f>
        <v>0</v>
      </c>
      <c r="G42" s="6">
        <f t="shared" si="2"/>
        <v>0</v>
      </c>
      <c r="H42" s="6">
        <f t="shared" si="3"/>
        <v>0</v>
      </c>
      <c r="I42" s="6">
        <f t="shared" si="4"/>
        <v>0</v>
      </c>
    </row>
    <row r="43" spans="2:9" x14ac:dyDescent="0.35">
      <c r="B43" s="4">
        <v>44603.333333738425</v>
      </c>
      <c r="C43" s="6">
        <v>0</v>
      </c>
      <c r="D43" s="6"/>
      <c r="E43" s="6"/>
      <c r="F43" s="6">
        <f>$D47*1/6+$F42</f>
        <v>0</v>
      </c>
      <c r="G43" s="6">
        <f t="shared" si="2"/>
        <v>0</v>
      </c>
      <c r="H43" s="6">
        <f t="shared" si="3"/>
        <v>0</v>
      </c>
      <c r="I43" s="6">
        <f t="shared" si="4"/>
        <v>0</v>
      </c>
    </row>
    <row r="44" spans="2:9" x14ac:dyDescent="0.35">
      <c r="B44" s="4">
        <v>44603.375000405096</v>
      </c>
      <c r="C44" s="6">
        <v>0</v>
      </c>
      <c r="D44" s="6"/>
      <c r="E44" s="6"/>
      <c r="F44" s="6">
        <f>$D47*1/6+$F43</f>
        <v>0</v>
      </c>
      <c r="G44" s="6">
        <f t="shared" si="2"/>
        <v>0</v>
      </c>
      <c r="H44" s="6">
        <f t="shared" si="3"/>
        <v>0</v>
      </c>
      <c r="I44" s="6">
        <f t="shared" si="4"/>
        <v>0</v>
      </c>
    </row>
    <row r="45" spans="2:9" x14ac:dyDescent="0.35">
      <c r="B45" s="4">
        <v>44603.41666707176</v>
      </c>
      <c r="C45" s="6">
        <v>0</v>
      </c>
      <c r="D45" s="6"/>
      <c r="E45" s="6"/>
      <c r="F45" s="6">
        <f>$D47*1/6+$F44</f>
        <v>0</v>
      </c>
      <c r="G45" s="6">
        <f t="shared" si="2"/>
        <v>0</v>
      </c>
      <c r="H45" s="6">
        <f t="shared" si="3"/>
        <v>0</v>
      </c>
      <c r="I45" s="6">
        <f t="shared" si="4"/>
        <v>0</v>
      </c>
    </row>
    <row r="46" spans="2:9" x14ac:dyDescent="0.35">
      <c r="B46" s="4">
        <v>44603.458333738425</v>
      </c>
      <c r="C46" s="6">
        <v>0</v>
      </c>
      <c r="D46" s="6"/>
      <c r="E46" s="6"/>
      <c r="F46" s="6">
        <f>$D47*1/6+$F45</f>
        <v>0</v>
      </c>
      <c r="G46" s="6">
        <f t="shared" si="2"/>
        <v>0</v>
      </c>
      <c r="H46" s="6">
        <f t="shared" si="3"/>
        <v>0</v>
      </c>
      <c r="I46" s="6">
        <f t="shared" si="4"/>
        <v>0</v>
      </c>
    </row>
    <row r="47" spans="2:9" x14ac:dyDescent="0.35">
      <c r="B47" s="4">
        <v>44603.500000405096</v>
      </c>
      <c r="C47" s="6">
        <v>0</v>
      </c>
      <c r="D47" s="6"/>
      <c r="E47" s="6"/>
      <c r="F47" s="6">
        <f>$D47*1/6+$F46</f>
        <v>0</v>
      </c>
      <c r="G47" s="6">
        <f t="shared" si="2"/>
        <v>0</v>
      </c>
      <c r="H47" s="6">
        <f t="shared" si="3"/>
        <v>0</v>
      </c>
      <c r="I47" s="6">
        <f t="shared" si="4"/>
        <v>0</v>
      </c>
    </row>
    <row r="48" spans="2:9" x14ac:dyDescent="0.35">
      <c r="B48" s="4">
        <v>44603.54166707176</v>
      </c>
      <c r="C48" s="6">
        <v>0</v>
      </c>
      <c r="D48" s="6"/>
      <c r="E48" s="6"/>
      <c r="F48" s="6">
        <f>$D53*1/6+$F47</f>
        <v>0</v>
      </c>
      <c r="G48" s="6">
        <f t="shared" si="2"/>
        <v>0</v>
      </c>
      <c r="H48" s="6">
        <f t="shared" si="3"/>
        <v>0</v>
      </c>
      <c r="I48" s="6">
        <f t="shared" si="4"/>
        <v>0</v>
      </c>
    </row>
    <row r="49" spans="2:9" x14ac:dyDescent="0.35">
      <c r="B49" s="4">
        <v>44603.583333738425</v>
      </c>
      <c r="C49" s="6">
        <v>0</v>
      </c>
      <c r="D49" s="6"/>
      <c r="E49" s="6"/>
      <c r="F49" s="6">
        <f>$D53*1/6+$F48</f>
        <v>0</v>
      </c>
      <c r="G49" s="6">
        <f t="shared" si="2"/>
        <v>0</v>
      </c>
      <c r="H49" s="6">
        <f t="shared" si="3"/>
        <v>0</v>
      </c>
      <c r="I49" s="6">
        <f t="shared" si="4"/>
        <v>0</v>
      </c>
    </row>
    <row r="50" spans="2:9" x14ac:dyDescent="0.35">
      <c r="B50" s="4">
        <v>44603.625000405096</v>
      </c>
      <c r="C50" s="6">
        <v>0</v>
      </c>
      <c r="D50" s="6"/>
      <c r="E50" s="6"/>
      <c r="F50" s="6">
        <f>$D53*1/6+$F49</f>
        <v>0</v>
      </c>
      <c r="G50" s="6">
        <f t="shared" si="2"/>
        <v>0</v>
      </c>
      <c r="H50" s="6">
        <f t="shared" si="3"/>
        <v>0</v>
      </c>
      <c r="I50" s="6">
        <f t="shared" si="4"/>
        <v>0</v>
      </c>
    </row>
    <row r="51" spans="2:9" x14ac:dyDescent="0.35">
      <c r="B51" s="4">
        <v>44603.66666707176</v>
      </c>
      <c r="C51" s="6">
        <v>0</v>
      </c>
      <c r="D51" s="6"/>
      <c r="E51" s="6"/>
      <c r="F51" s="6">
        <f>$D53*1/6+$F50</f>
        <v>0</v>
      </c>
      <c r="G51" s="6">
        <f t="shared" si="2"/>
        <v>0</v>
      </c>
      <c r="H51" s="6">
        <f t="shared" si="3"/>
        <v>0</v>
      </c>
      <c r="I51" s="6">
        <f t="shared" si="4"/>
        <v>0</v>
      </c>
    </row>
    <row r="52" spans="2:9" x14ac:dyDescent="0.35">
      <c r="B52" s="4">
        <v>44603.708333738425</v>
      </c>
      <c r="C52" s="6">
        <v>0</v>
      </c>
      <c r="D52" s="6"/>
      <c r="E52" s="6"/>
      <c r="F52" s="6">
        <f>$D53*1/6+$F51</f>
        <v>0</v>
      </c>
      <c r="G52" s="6">
        <f t="shared" si="2"/>
        <v>0</v>
      </c>
      <c r="H52" s="6">
        <f t="shared" si="3"/>
        <v>0</v>
      </c>
      <c r="I52" s="6">
        <f t="shared" si="4"/>
        <v>0</v>
      </c>
    </row>
    <row r="53" spans="2:9" x14ac:dyDescent="0.35">
      <c r="B53" s="4">
        <v>44603.750000405096</v>
      </c>
      <c r="C53" s="6">
        <v>0</v>
      </c>
      <c r="D53" s="6"/>
      <c r="E53" s="6"/>
      <c r="F53" s="6">
        <f>$D53*1/6+$F52</f>
        <v>0</v>
      </c>
      <c r="G53" s="6">
        <f t="shared" si="2"/>
        <v>0</v>
      </c>
      <c r="H53" s="6">
        <f t="shared" si="3"/>
        <v>0</v>
      </c>
      <c r="I53" s="6">
        <f t="shared" si="4"/>
        <v>0</v>
      </c>
    </row>
    <row r="54" spans="2:9" x14ac:dyDescent="0.35">
      <c r="B54" s="4">
        <v>44603.79166707176</v>
      </c>
      <c r="C54" s="6">
        <v>0</v>
      </c>
      <c r="D54" s="6"/>
      <c r="E54" s="6"/>
      <c r="F54" s="6">
        <f>$D59*1/6+$F53</f>
        <v>0</v>
      </c>
      <c r="G54" s="6">
        <f t="shared" si="2"/>
        <v>0</v>
      </c>
      <c r="H54" s="6">
        <f t="shared" si="3"/>
        <v>0</v>
      </c>
      <c r="I54" s="6">
        <f t="shared" si="4"/>
        <v>0</v>
      </c>
    </row>
    <row r="55" spans="2:9" x14ac:dyDescent="0.35">
      <c r="B55" s="4">
        <v>44603.833333738425</v>
      </c>
      <c r="C55" s="6">
        <v>0</v>
      </c>
      <c r="D55" s="6"/>
      <c r="E55" s="6"/>
      <c r="F55" s="6">
        <f>$D59*1/6+$F54</f>
        <v>0</v>
      </c>
      <c r="G55" s="6">
        <f t="shared" si="2"/>
        <v>0</v>
      </c>
      <c r="H55" s="6">
        <f t="shared" si="3"/>
        <v>0</v>
      </c>
      <c r="I55" s="6">
        <f t="shared" si="4"/>
        <v>0</v>
      </c>
    </row>
    <row r="56" spans="2:9" x14ac:dyDescent="0.35">
      <c r="B56" s="4">
        <v>44603.875000405096</v>
      </c>
      <c r="C56" s="6">
        <v>0</v>
      </c>
      <c r="D56" s="6"/>
      <c r="E56" s="6"/>
      <c r="F56" s="6">
        <f>$D59*1/6+$F55</f>
        <v>0</v>
      </c>
      <c r="G56" s="6">
        <f t="shared" si="2"/>
        <v>0</v>
      </c>
      <c r="H56" s="6">
        <f t="shared" si="3"/>
        <v>0</v>
      </c>
      <c r="I56" s="6">
        <f t="shared" si="4"/>
        <v>0</v>
      </c>
    </row>
    <row r="57" spans="2:9" x14ac:dyDescent="0.35">
      <c r="B57" s="4">
        <v>44603.91666707176</v>
      </c>
      <c r="C57" s="6">
        <v>0</v>
      </c>
      <c r="D57" s="6"/>
      <c r="E57" s="6"/>
      <c r="F57" s="6">
        <f>$D59*1/6+$F56</f>
        <v>0</v>
      </c>
      <c r="G57" s="6">
        <f t="shared" si="2"/>
        <v>0</v>
      </c>
      <c r="H57" s="6">
        <f t="shared" si="3"/>
        <v>0</v>
      </c>
      <c r="I57" s="6">
        <f t="shared" si="4"/>
        <v>0</v>
      </c>
    </row>
    <row r="58" spans="2:9" x14ac:dyDescent="0.35">
      <c r="B58" s="4">
        <v>44603.958333738425</v>
      </c>
      <c r="C58" s="6">
        <v>0</v>
      </c>
      <c r="D58" s="6"/>
      <c r="E58" s="6"/>
      <c r="F58" s="6">
        <f>$D59*1/6+$F57</f>
        <v>0</v>
      </c>
      <c r="G58" s="6">
        <f t="shared" si="2"/>
        <v>0</v>
      </c>
      <c r="H58" s="6">
        <f t="shared" si="3"/>
        <v>0</v>
      </c>
      <c r="I58" s="6">
        <f t="shared" si="4"/>
        <v>0</v>
      </c>
    </row>
    <row r="59" spans="2:9" x14ac:dyDescent="0.35">
      <c r="B59" s="4">
        <v>44604.000000405096</v>
      </c>
      <c r="C59" s="6">
        <v>0</v>
      </c>
      <c r="D59" s="6"/>
      <c r="E59" s="6"/>
      <c r="F59" s="6">
        <f>$D59*1/6+$F58</f>
        <v>0</v>
      </c>
      <c r="G59" s="6">
        <f t="shared" si="2"/>
        <v>0</v>
      </c>
      <c r="H59" s="6">
        <f t="shared" si="3"/>
        <v>0</v>
      </c>
      <c r="I59" s="6">
        <f t="shared" si="4"/>
        <v>0</v>
      </c>
    </row>
    <row r="60" spans="2:9" x14ac:dyDescent="0.35">
      <c r="B60" s="4">
        <v>44604.04166707176</v>
      </c>
      <c r="C60" s="6">
        <v>0</v>
      </c>
      <c r="D60" s="6"/>
      <c r="E60" s="6"/>
      <c r="F60" s="6">
        <f>$D65*1/6+$F59</f>
        <v>0</v>
      </c>
      <c r="G60" s="6">
        <f t="shared" si="2"/>
        <v>0</v>
      </c>
      <c r="H60" s="6">
        <f t="shared" si="3"/>
        <v>0</v>
      </c>
      <c r="I60" s="6">
        <f t="shared" si="4"/>
        <v>0</v>
      </c>
    </row>
    <row r="61" spans="2:9" x14ac:dyDescent="0.35">
      <c r="B61" s="4">
        <v>44604.083333738425</v>
      </c>
      <c r="C61" s="6">
        <v>0</v>
      </c>
      <c r="D61" s="6"/>
      <c r="E61" s="6"/>
      <c r="F61" s="6">
        <f>$D65*1/6+$F60</f>
        <v>0</v>
      </c>
      <c r="G61" s="6">
        <f t="shared" si="2"/>
        <v>0</v>
      </c>
      <c r="H61" s="6">
        <f t="shared" si="3"/>
        <v>0</v>
      </c>
      <c r="I61" s="6">
        <f t="shared" si="4"/>
        <v>0</v>
      </c>
    </row>
    <row r="62" spans="2:9" x14ac:dyDescent="0.35">
      <c r="B62" s="4">
        <v>44604.125000405096</v>
      </c>
      <c r="C62" s="6">
        <v>0</v>
      </c>
      <c r="D62" s="6"/>
      <c r="E62" s="6"/>
      <c r="F62" s="6">
        <f>$D65*1/6+$F61</f>
        <v>0</v>
      </c>
      <c r="G62" s="6">
        <f t="shared" si="2"/>
        <v>0</v>
      </c>
      <c r="H62" s="6">
        <f t="shared" si="3"/>
        <v>0</v>
      </c>
      <c r="I62" s="6">
        <f t="shared" si="4"/>
        <v>0</v>
      </c>
    </row>
    <row r="63" spans="2:9" x14ac:dyDescent="0.35">
      <c r="B63" s="4">
        <v>44604.16666707176</v>
      </c>
      <c r="C63" s="6">
        <v>0</v>
      </c>
      <c r="D63" s="6"/>
      <c r="E63" s="6"/>
      <c r="F63" s="6">
        <f>$D65*1/6+$F62</f>
        <v>0</v>
      </c>
      <c r="G63" s="6">
        <f t="shared" si="2"/>
        <v>0</v>
      </c>
      <c r="H63" s="6">
        <f t="shared" si="3"/>
        <v>0</v>
      </c>
      <c r="I63" s="6">
        <f t="shared" si="4"/>
        <v>0</v>
      </c>
    </row>
    <row r="64" spans="2:9" x14ac:dyDescent="0.35">
      <c r="B64" s="4">
        <v>44604.208333738425</v>
      </c>
      <c r="C64" s="6">
        <v>0</v>
      </c>
      <c r="D64" s="6"/>
      <c r="E64" s="6"/>
      <c r="F64" s="6">
        <f>$D65*1/6+$F63</f>
        <v>0</v>
      </c>
      <c r="G64" s="6">
        <f t="shared" si="2"/>
        <v>0</v>
      </c>
      <c r="H64" s="6">
        <f t="shared" si="3"/>
        <v>0</v>
      </c>
      <c r="I64" s="6">
        <f t="shared" si="4"/>
        <v>0</v>
      </c>
    </row>
    <row r="65" spans="2:9" x14ac:dyDescent="0.35">
      <c r="B65" s="4">
        <v>44604.250000405096</v>
      </c>
      <c r="C65" s="6">
        <v>0</v>
      </c>
      <c r="D65" s="6"/>
      <c r="E65" s="6"/>
      <c r="F65" s="6">
        <f>$D65*1/6+$F64</f>
        <v>0</v>
      </c>
      <c r="G65" s="6">
        <f t="shared" si="2"/>
        <v>0</v>
      </c>
      <c r="H65" s="6">
        <f t="shared" si="3"/>
        <v>0</v>
      </c>
      <c r="I65" s="6">
        <f t="shared" si="4"/>
        <v>0</v>
      </c>
    </row>
    <row r="66" spans="2:9" x14ac:dyDescent="0.35">
      <c r="B66" s="4">
        <v>44604.29166707176</v>
      </c>
      <c r="C66" s="6">
        <v>0</v>
      </c>
      <c r="D66" s="6"/>
      <c r="E66" s="6"/>
      <c r="F66" s="6">
        <f>$D71*1/6+$F65</f>
        <v>0</v>
      </c>
      <c r="G66" s="6">
        <f t="shared" si="2"/>
        <v>0</v>
      </c>
      <c r="H66" s="6">
        <f t="shared" si="3"/>
        <v>0</v>
      </c>
      <c r="I66" s="6">
        <f t="shared" si="4"/>
        <v>0</v>
      </c>
    </row>
    <row r="67" spans="2:9" x14ac:dyDescent="0.35">
      <c r="B67" s="4">
        <v>44604.333333738425</v>
      </c>
      <c r="C67" s="6">
        <v>0</v>
      </c>
      <c r="D67" s="6"/>
      <c r="E67" s="6"/>
      <c r="F67" s="6">
        <f>$D71*1/6+$F66</f>
        <v>0</v>
      </c>
      <c r="G67" s="6">
        <f t="shared" si="2"/>
        <v>0</v>
      </c>
      <c r="H67" s="6">
        <f t="shared" ref="H67:H98" si="5">IF(ISBLANK($C67),"",ABS($C67-F67))</f>
        <v>0</v>
      </c>
      <c r="I67" s="6">
        <f t="shared" ref="I67:I98" si="6">IF(ISBLANK($C67),"",ABS($C67-G67))</f>
        <v>0</v>
      </c>
    </row>
    <row r="68" spans="2:9" x14ac:dyDescent="0.35">
      <c r="B68" s="4">
        <v>44604.375000405096</v>
      </c>
      <c r="C68" s="6">
        <v>0</v>
      </c>
      <c r="D68" s="6"/>
      <c r="E68" s="6"/>
      <c r="F68" s="6">
        <f>$D71*1/6+$F67</f>
        <v>0</v>
      </c>
      <c r="G68" s="6">
        <f t="shared" si="2"/>
        <v>0</v>
      </c>
      <c r="H68" s="6">
        <f t="shared" si="5"/>
        <v>0</v>
      </c>
      <c r="I68" s="6">
        <f t="shared" si="6"/>
        <v>0</v>
      </c>
    </row>
    <row r="69" spans="2:9" x14ac:dyDescent="0.35">
      <c r="B69" s="4">
        <v>44604.41666707176</v>
      </c>
      <c r="C69" s="6">
        <v>0</v>
      </c>
      <c r="D69" s="6"/>
      <c r="E69" s="6"/>
      <c r="F69" s="6">
        <f>$D71*1/6+$F68</f>
        <v>0</v>
      </c>
      <c r="G69" s="6">
        <f t="shared" ref="G69:G132" si="7">E69+G68</f>
        <v>0</v>
      </c>
      <c r="H69" s="6">
        <f t="shared" si="5"/>
        <v>0</v>
      </c>
      <c r="I69" s="6">
        <f t="shared" si="6"/>
        <v>0</v>
      </c>
    </row>
    <row r="70" spans="2:9" x14ac:dyDescent="0.35">
      <c r="B70" s="4">
        <v>44604.458333738425</v>
      </c>
      <c r="C70" s="6">
        <v>0</v>
      </c>
      <c r="D70" s="6"/>
      <c r="E70" s="6"/>
      <c r="F70" s="6">
        <f>$D71*1/6+$F69</f>
        <v>0</v>
      </c>
      <c r="G70" s="6">
        <f t="shared" si="7"/>
        <v>0</v>
      </c>
      <c r="H70" s="6">
        <f t="shared" si="5"/>
        <v>0</v>
      </c>
      <c r="I70" s="6">
        <f t="shared" si="6"/>
        <v>0</v>
      </c>
    </row>
    <row r="71" spans="2:9" x14ac:dyDescent="0.35">
      <c r="B71" s="4">
        <v>44604.500000405096</v>
      </c>
      <c r="C71" s="6">
        <v>0</v>
      </c>
      <c r="D71" s="6"/>
      <c r="E71" s="6"/>
      <c r="F71" s="6">
        <f>$D71*1/6+$F70</f>
        <v>0</v>
      </c>
      <c r="G71" s="6">
        <f t="shared" si="7"/>
        <v>0</v>
      </c>
      <c r="H71" s="6">
        <f t="shared" si="5"/>
        <v>0</v>
      </c>
      <c r="I71" s="6">
        <f t="shared" si="6"/>
        <v>0</v>
      </c>
    </row>
    <row r="72" spans="2:9" x14ac:dyDescent="0.35">
      <c r="B72" s="4">
        <v>44604.54166707176</v>
      </c>
      <c r="C72" s="6">
        <v>0</v>
      </c>
      <c r="D72" s="6"/>
      <c r="E72" s="6"/>
      <c r="F72" s="6">
        <f>$D77*1/6+$F71</f>
        <v>0.25833333333333336</v>
      </c>
      <c r="G72" s="6">
        <f t="shared" si="7"/>
        <v>0</v>
      </c>
      <c r="H72" s="6">
        <f t="shared" si="5"/>
        <v>0.25833333333333336</v>
      </c>
      <c r="I72" s="6">
        <f t="shared" si="6"/>
        <v>0</v>
      </c>
    </row>
    <row r="73" spans="2:9" x14ac:dyDescent="0.35">
      <c r="B73" s="4">
        <v>44604.583333738425</v>
      </c>
      <c r="C73" s="6">
        <v>0</v>
      </c>
      <c r="D73" s="6"/>
      <c r="E73" s="6"/>
      <c r="F73" s="6">
        <f>$D77*1/6+$F72</f>
        <v>0.51666666666666672</v>
      </c>
      <c r="G73" s="6">
        <f t="shared" si="7"/>
        <v>0</v>
      </c>
      <c r="H73" s="6">
        <f t="shared" si="5"/>
        <v>0.51666666666666672</v>
      </c>
      <c r="I73" s="6">
        <f t="shared" si="6"/>
        <v>0</v>
      </c>
    </row>
    <row r="74" spans="2:9" x14ac:dyDescent="0.35">
      <c r="B74" s="4">
        <v>44604.625000405096</v>
      </c>
      <c r="C74" s="6">
        <v>0</v>
      </c>
      <c r="D74" s="6"/>
      <c r="E74" s="6"/>
      <c r="F74" s="6">
        <f>$D77*1/6+$F73</f>
        <v>0.77500000000000013</v>
      </c>
      <c r="G74" s="6">
        <f t="shared" si="7"/>
        <v>0</v>
      </c>
      <c r="H74" s="6">
        <f t="shared" si="5"/>
        <v>0.77500000000000013</v>
      </c>
      <c r="I74" s="6">
        <f t="shared" si="6"/>
        <v>0</v>
      </c>
    </row>
    <row r="75" spans="2:9" x14ac:dyDescent="0.35">
      <c r="B75" s="4">
        <v>44604.66666707176</v>
      </c>
      <c r="C75" s="6">
        <v>0</v>
      </c>
      <c r="D75" s="6"/>
      <c r="E75" s="6"/>
      <c r="F75" s="6">
        <f>$D77*1/6+$F74</f>
        <v>1.0333333333333334</v>
      </c>
      <c r="G75" s="6">
        <f t="shared" si="7"/>
        <v>0</v>
      </c>
      <c r="H75" s="6">
        <f t="shared" si="5"/>
        <v>1.0333333333333334</v>
      </c>
      <c r="I75" s="6">
        <f t="shared" si="6"/>
        <v>0</v>
      </c>
    </row>
    <row r="76" spans="2:9" x14ac:dyDescent="0.35">
      <c r="B76" s="4">
        <v>44604.708333738425</v>
      </c>
      <c r="C76" s="6">
        <v>0</v>
      </c>
      <c r="D76" s="6"/>
      <c r="E76" s="6"/>
      <c r="F76" s="6">
        <f>$D77*1/6+$F75</f>
        <v>1.2916666666666667</v>
      </c>
      <c r="G76" s="6">
        <f t="shared" si="7"/>
        <v>0</v>
      </c>
      <c r="H76" s="6">
        <f t="shared" si="5"/>
        <v>1.2916666666666667</v>
      </c>
      <c r="I76" s="6">
        <f t="shared" si="6"/>
        <v>0</v>
      </c>
    </row>
    <row r="77" spans="2:9" x14ac:dyDescent="0.35">
      <c r="B77" s="4">
        <v>44604.750000405096</v>
      </c>
      <c r="C77" s="6">
        <v>0</v>
      </c>
      <c r="D77" s="6">
        <f>3.1/2</f>
        <v>1.55</v>
      </c>
      <c r="E77" s="6"/>
      <c r="F77" s="6">
        <f>$D77*1/6+$F76</f>
        <v>1.55</v>
      </c>
      <c r="G77" s="6">
        <f t="shared" si="7"/>
        <v>0</v>
      </c>
      <c r="H77" s="6">
        <f t="shared" si="5"/>
        <v>1.55</v>
      </c>
      <c r="I77" s="6">
        <f t="shared" si="6"/>
        <v>0</v>
      </c>
    </row>
    <row r="78" spans="2:9" x14ac:dyDescent="0.35">
      <c r="B78" s="4">
        <v>44604.79166707176</v>
      </c>
      <c r="C78" s="6">
        <v>0</v>
      </c>
      <c r="D78" s="6"/>
      <c r="E78" s="6"/>
      <c r="F78" s="6">
        <f>$D83*1/6+$F77</f>
        <v>1.8916666666666666</v>
      </c>
      <c r="G78" s="6">
        <f t="shared" si="7"/>
        <v>0</v>
      </c>
      <c r="H78" s="6">
        <f t="shared" si="5"/>
        <v>1.8916666666666666</v>
      </c>
      <c r="I78" s="6">
        <f t="shared" si="6"/>
        <v>0</v>
      </c>
    </row>
    <row r="79" spans="2:9" x14ac:dyDescent="0.35">
      <c r="B79" s="4">
        <v>44604.833333738425</v>
      </c>
      <c r="C79" s="6">
        <v>0</v>
      </c>
      <c r="D79" s="6"/>
      <c r="E79" s="6"/>
      <c r="F79" s="6">
        <f>$D83*1/6+$F78</f>
        <v>2.2333333333333334</v>
      </c>
      <c r="G79" s="6">
        <f t="shared" si="7"/>
        <v>0</v>
      </c>
      <c r="H79" s="6">
        <f t="shared" si="5"/>
        <v>2.2333333333333334</v>
      </c>
      <c r="I79" s="6">
        <f t="shared" si="6"/>
        <v>0</v>
      </c>
    </row>
    <row r="80" spans="2:9" x14ac:dyDescent="0.35">
      <c r="B80" s="4">
        <v>44604.875000405096</v>
      </c>
      <c r="C80" s="6">
        <v>0</v>
      </c>
      <c r="D80" s="6"/>
      <c r="E80" s="6"/>
      <c r="F80" s="6">
        <f>$D83*1/6+$F79</f>
        <v>2.5750000000000002</v>
      </c>
      <c r="G80" s="6">
        <f t="shared" si="7"/>
        <v>0</v>
      </c>
      <c r="H80" s="6">
        <f t="shared" si="5"/>
        <v>2.5750000000000002</v>
      </c>
      <c r="I80" s="6">
        <f t="shared" si="6"/>
        <v>0</v>
      </c>
    </row>
    <row r="81" spans="2:9" x14ac:dyDescent="0.35">
      <c r="B81" s="4">
        <v>44604.91666707176</v>
      </c>
      <c r="C81" s="6">
        <v>0</v>
      </c>
      <c r="D81" s="6"/>
      <c r="E81" s="6"/>
      <c r="F81" s="6">
        <f>$D83*1/6+$F80</f>
        <v>2.916666666666667</v>
      </c>
      <c r="G81" s="6">
        <f t="shared" si="7"/>
        <v>0</v>
      </c>
      <c r="H81" s="6">
        <f t="shared" si="5"/>
        <v>2.916666666666667</v>
      </c>
      <c r="I81" s="6">
        <f t="shared" si="6"/>
        <v>0</v>
      </c>
    </row>
    <row r="82" spans="2:9" x14ac:dyDescent="0.35">
      <c r="B82" s="4">
        <v>44604.958333738425</v>
      </c>
      <c r="C82" s="6">
        <v>0</v>
      </c>
      <c r="D82" s="6"/>
      <c r="E82" s="6"/>
      <c r="F82" s="6">
        <f>$D83*1/6+$F81</f>
        <v>3.2583333333333337</v>
      </c>
      <c r="G82" s="6">
        <f t="shared" si="7"/>
        <v>0</v>
      </c>
      <c r="H82" s="6">
        <f t="shared" si="5"/>
        <v>3.2583333333333337</v>
      </c>
      <c r="I82" s="6">
        <f t="shared" si="6"/>
        <v>0</v>
      </c>
    </row>
    <row r="83" spans="2:9" x14ac:dyDescent="0.35">
      <c r="B83" s="4">
        <v>44605.000000405096</v>
      </c>
      <c r="C83" s="6">
        <v>0</v>
      </c>
      <c r="D83" s="6">
        <f>4.1/2</f>
        <v>2.0499999999999998</v>
      </c>
      <c r="E83" s="6"/>
      <c r="F83" s="6">
        <f>$D83*1/6+$F82</f>
        <v>3.6000000000000005</v>
      </c>
      <c r="G83" s="6">
        <f t="shared" si="7"/>
        <v>0</v>
      </c>
      <c r="H83" s="6">
        <f t="shared" si="5"/>
        <v>3.6000000000000005</v>
      </c>
      <c r="I83" s="6">
        <f t="shared" si="6"/>
        <v>0</v>
      </c>
    </row>
    <row r="84" spans="2:9" x14ac:dyDescent="0.35">
      <c r="B84" s="4">
        <v>44605.04166707176</v>
      </c>
      <c r="C84" s="6">
        <v>0</v>
      </c>
      <c r="D84" s="6"/>
      <c r="E84" s="6"/>
      <c r="F84" s="6">
        <f>$D89*1/6+$F83</f>
        <v>3.9916666666666671</v>
      </c>
      <c r="G84" s="6">
        <f t="shared" si="7"/>
        <v>0</v>
      </c>
      <c r="H84" s="6">
        <f>IF(ISBLANK($C84),"",ABS($C84-F84))</f>
        <v>3.9916666666666671</v>
      </c>
      <c r="I84" s="6">
        <f>IF(ISBLANK($C84),"",ABS($C84-G84))</f>
        <v>0</v>
      </c>
    </row>
    <row r="85" spans="2:9" x14ac:dyDescent="0.35">
      <c r="B85" s="4">
        <v>44605.083333738425</v>
      </c>
      <c r="C85" s="6">
        <v>0.5</v>
      </c>
      <c r="D85" s="6"/>
      <c r="E85" s="6">
        <v>0.2</v>
      </c>
      <c r="F85" s="6">
        <f>$D89*1/6+$F84</f>
        <v>4.3833333333333337</v>
      </c>
      <c r="G85" s="6">
        <f t="shared" si="7"/>
        <v>0.2</v>
      </c>
      <c r="H85" s="6">
        <f>IF(ISBLANK($C85),"",ABS($C85-F85))</f>
        <v>3.8833333333333337</v>
      </c>
      <c r="I85" s="6">
        <f>IF(ISBLANK($C85),"",ABS($C85-G85))</f>
        <v>0.3</v>
      </c>
    </row>
    <row r="86" spans="2:9" x14ac:dyDescent="0.35">
      <c r="B86" s="4">
        <v>44605.125000405096</v>
      </c>
      <c r="C86" s="6">
        <v>1</v>
      </c>
      <c r="D86" s="6"/>
      <c r="E86" s="6">
        <v>0.3</v>
      </c>
      <c r="F86" s="6">
        <f>$D89*1/6+$F85</f>
        <v>4.7750000000000004</v>
      </c>
      <c r="G86" s="6">
        <f t="shared" si="7"/>
        <v>0.5</v>
      </c>
      <c r="H86" s="6">
        <f>IF(ISBLANK($C86),"",ABS($C86-F86))</f>
        <v>3.7750000000000004</v>
      </c>
      <c r="I86" s="6">
        <f>IF(ISBLANK($C86),"",ABS($C86-G86))</f>
        <v>0.5</v>
      </c>
    </row>
    <row r="87" spans="2:9" x14ac:dyDescent="0.35">
      <c r="B87" s="4">
        <v>44605.16666707176</v>
      </c>
      <c r="C87" s="6">
        <v>1.5</v>
      </c>
      <c r="D87" s="6"/>
      <c r="E87" s="6">
        <v>0.3</v>
      </c>
      <c r="F87" s="6">
        <f>$D89*1/6+$F86</f>
        <v>5.166666666666667</v>
      </c>
      <c r="G87" s="6">
        <f t="shared" si="7"/>
        <v>0.8</v>
      </c>
      <c r="H87" s="6">
        <f>IF(ISBLANK($C87),"",ABS($C87-F87))</f>
        <v>3.666666666666667</v>
      </c>
      <c r="I87" s="6">
        <f>IF(ISBLANK($C87),"",ABS($C87-G87))</f>
        <v>0.7</v>
      </c>
    </row>
    <row r="88" spans="2:9" x14ac:dyDescent="0.35">
      <c r="B88" s="4">
        <v>44605.208333738425</v>
      </c>
      <c r="C88" s="6">
        <v>2</v>
      </c>
      <c r="D88" s="6"/>
      <c r="E88" s="6">
        <v>0.3</v>
      </c>
      <c r="F88" s="6">
        <f>$D89*1/6+$F87</f>
        <v>5.5583333333333336</v>
      </c>
      <c r="G88" s="6">
        <f t="shared" si="7"/>
        <v>1.1000000000000001</v>
      </c>
      <c r="H88" s="6">
        <f>IF(ISBLANK($C88),"",ABS($C88-F88))</f>
        <v>3.5583333333333336</v>
      </c>
      <c r="I88" s="6">
        <f>IF(ISBLANK($C88),"",ABS($C88-G88))</f>
        <v>0.89999999999999991</v>
      </c>
    </row>
    <row r="89" spans="2:9" x14ac:dyDescent="0.35">
      <c r="B89" s="4">
        <v>44605.250000405096</v>
      </c>
      <c r="C89" s="6">
        <v>2.5</v>
      </c>
      <c r="D89" s="6">
        <f>4.7/2</f>
        <v>2.35</v>
      </c>
      <c r="E89" s="6">
        <v>0.4</v>
      </c>
      <c r="F89" s="6">
        <f>$D89*1/6+$F88</f>
        <v>5.95</v>
      </c>
      <c r="G89" s="6">
        <f t="shared" si="7"/>
        <v>1.5</v>
      </c>
      <c r="H89" s="6">
        <f>IF(ISBLANK($C89),"",ABS($C89-F89))</f>
        <v>3.45</v>
      </c>
      <c r="I89" s="6">
        <f>IF(ISBLANK($C89),"",ABS($C89-G89))</f>
        <v>1</v>
      </c>
    </row>
    <row r="90" spans="2:9" x14ac:dyDescent="0.35">
      <c r="B90" s="4">
        <v>44605.29166707176</v>
      </c>
      <c r="C90" s="6">
        <v>2.9</v>
      </c>
      <c r="D90" s="6"/>
      <c r="E90" s="6">
        <v>0.3</v>
      </c>
      <c r="F90" s="6">
        <f>$D95*1/6+$F89</f>
        <v>6.291666666666667</v>
      </c>
      <c r="G90" s="6">
        <f t="shared" si="7"/>
        <v>1.8</v>
      </c>
      <c r="H90" s="6">
        <f>IF(ISBLANK($C90),"",ABS($C90-F90))</f>
        <v>3.3916666666666671</v>
      </c>
      <c r="I90" s="6">
        <f>IF(ISBLANK($C90),"",ABS($C90-G90))</f>
        <v>1.0999999999999999</v>
      </c>
    </row>
    <row r="91" spans="2:9" x14ac:dyDescent="0.35">
      <c r="B91" s="4">
        <v>44605.333333738425</v>
      </c>
      <c r="C91" s="6">
        <v>3.4</v>
      </c>
      <c r="D91" s="6"/>
      <c r="E91" s="6">
        <v>0.4</v>
      </c>
      <c r="F91" s="6">
        <f>$D95*1/6+$F90</f>
        <v>6.6333333333333337</v>
      </c>
      <c r="G91" s="6">
        <f t="shared" si="7"/>
        <v>2.2000000000000002</v>
      </c>
      <c r="H91" s="6">
        <f>IF(ISBLANK($C91),"",ABS($C91-F91))</f>
        <v>3.2333333333333338</v>
      </c>
      <c r="I91" s="6">
        <f>IF(ISBLANK($C91),"",ABS($C91-G91))</f>
        <v>1.1999999999999997</v>
      </c>
    </row>
    <row r="92" spans="2:9" x14ac:dyDescent="0.35">
      <c r="B92" s="4">
        <v>44605.375000405096</v>
      </c>
      <c r="C92" s="6">
        <v>3.9</v>
      </c>
      <c r="D92" s="6"/>
      <c r="E92" s="6">
        <v>0.4</v>
      </c>
      <c r="F92" s="6">
        <f>$D95*1/6+$F91</f>
        <v>6.9750000000000005</v>
      </c>
      <c r="G92" s="6">
        <f t="shared" si="7"/>
        <v>2.6</v>
      </c>
      <c r="H92" s="6">
        <f>IF(ISBLANK($C92),"",ABS($C92-F92))</f>
        <v>3.0750000000000006</v>
      </c>
      <c r="I92" s="6">
        <f>IF(ISBLANK($C92),"",ABS($C92-G92))</f>
        <v>1.2999999999999998</v>
      </c>
    </row>
    <row r="93" spans="2:9" x14ac:dyDescent="0.35">
      <c r="B93" s="4">
        <v>44605.41666707176</v>
      </c>
      <c r="C93" s="6">
        <v>4.4000000000000004</v>
      </c>
      <c r="D93" s="6"/>
      <c r="E93" s="6">
        <v>0.4</v>
      </c>
      <c r="F93" s="6">
        <f>$D95*1/6+$F92</f>
        <v>7.3166666666666673</v>
      </c>
      <c r="G93" s="6">
        <f t="shared" si="7"/>
        <v>3</v>
      </c>
      <c r="H93" s="6">
        <f>IF(ISBLANK($C93),"",ABS($C93-F93))</f>
        <v>2.916666666666667</v>
      </c>
      <c r="I93" s="6">
        <f>IF(ISBLANK($C93),"",ABS($C93-G93))</f>
        <v>1.4000000000000004</v>
      </c>
    </row>
    <row r="94" spans="2:9" x14ac:dyDescent="0.35">
      <c r="B94" s="4">
        <v>44605.458333738425</v>
      </c>
      <c r="C94" s="6">
        <v>4.9000000000000004</v>
      </c>
      <c r="D94" s="6"/>
      <c r="E94" s="6">
        <v>0.5</v>
      </c>
      <c r="F94" s="6">
        <f>$D95*1/6+$F93</f>
        <v>7.6583333333333341</v>
      </c>
      <c r="G94" s="6">
        <f t="shared" si="7"/>
        <v>3.5</v>
      </c>
      <c r="H94" s="6">
        <f t="shared" si="5"/>
        <v>2.7583333333333337</v>
      </c>
      <c r="I94" s="6">
        <f t="shared" si="6"/>
        <v>1.4000000000000004</v>
      </c>
    </row>
    <row r="95" spans="2:9" x14ac:dyDescent="0.35">
      <c r="B95" s="4">
        <v>44605.500000405096</v>
      </c>
      <c r="C95" s="6">
        <v>5.0999999999999996</v>
      </c>
      <c r="D95" s="6">
        <f>4.1/2</f>
        <v>2.0499999999999998</v>
      </c>
      <c r="E95" s="6">
        <v>0.5</v>
      </c>
      <c r="F95" s="6">
        <f>$D95*1/6+$F94</f>
        <v>8</v>
      </c>
      <c r="G95" s="6">
        <f t="shared" si="7"/>
        <v>4</v>
      </c>
      <c r="H95" s="6">
        <f t="shared" si="5"/>
        <v>2.9000000000000004</v>
      </c>
      <c r="I95" s="6">
        <f t="shared" si="6"/>
        <v>1.0999999999999996</v>
      </c>
    </row>
    <row r="96" spans="2:9" x14ac:dyDescent="0.35">
      <c r="B96" s="4">
        <v>44605.54166707176</v>
      </c>
      <c r="C96" s="6">
        <v>5.4</v>
      </c>
      <c r="D96" s="6"/>
      <c r="E96" s="6">
        <v>0.5</v>
      </c>
      <c r="F96" s="6">
        <f>$D101*1/6+$F95</f>
        <v>8.0500000000000007</v>
      </c>
      <c r="G96" s="6">
        <f t="shared" si="7"/>
        <v>4.5</v>
      </c>
      <c r="H96" s="6">
        <f t="shared" si="5"/>
        <v>2.6500000000000004</v>
      </c>
      <c r="I96" s="6">
        <f t="shared" si="6"/>
        <v>0.90000000000000036</v>
      </c>
    </row>
    <row r="97" spans="2:9" x14ac:dyDescent="0.35">
      <c r="B97" s="4">
        <v>44605.583333738425</v>
      </c>
      <c r="C97" s="6">
        <v>5.6</v>
      </c>
      <c r="D97" s="6"/>
      <c r="E97" s="6">
        <v>0.5</v>
      </c>
      <c r="F97" s="6">
        <f>$D101*1/6+$F96</f>
        <v>8.1000000000000014</v>
      </c>
      <c r="G97" s="6">
        <f t="shared" si="7"/>
        <v>5</v>
      </c>
      <c r="H97" s="6">
        <f t="shared" si="5"/>
        <v>2.5000000000000018</v>
      </c>
      <c r="I97" s="6">
        <f t="shared" si="6"/>
        <v>0.59999999999999964</v>
      </c>
    </row>
    <row r="98" spans="2:9" x14ac:dyDescent="0.35">
      <c r="B98" s="4">
        <v>44605.625000405096</v>
      </c>
      <c r="C98" s="6">
        <v>5.9</v>
      </c>
      <c r="D98" s="6"/>
      <c r="E98" s="6">
        <v>0.3</v>
      </c>
      <c r="F98" s="6">
        <f>$D101*1/6+$F97</f>
        <v>8.1500000000000021</v>
      </c>
      <c r="G98" s="6">
        <f t="shared" si="7"/>
        <v>5.3</v>
      </c>
      <c r="H98" s="6">
        <f t="shared" si="5"/>
        <v>2.2500000000000018</v>
      </c>
      <c r="I98" s="6">
        <f t="shared" si="6"/>
        <v>0.60000000000000053</v>
      </c>
    </row>
    <row r="99" spans="2:9" x14ac:dyDescent="0.35">
      <c r="B99" s="4">
        <v>44605.66666707176</v>
      </c>
      <c r="C99" s="6">
        <v>6.1</v>
      </c>
      <c r="D99" s="6"/>
      <c r="E99" s="6">
        <v>0.2</v>
      </c>
      <c r="F99" s="6">
        <f>$D101*1/6+$F98</f>
        <v>8.2000000000000028</v>
      </c>
      <c r="G99" s="6">
        <f t="shared" si="7"/>
        <v>5.5</v>
      </c>
      <c r="H99" s="6">
        <f t="shared" ref="H99:H130" si="8">IF(ISBLANK($C99),"",ABS($C99-F99))</f>
        <v>2.1000000000000032</v>
      </c>
      <c r="I99" s="6">
        <f t="shared" ref="I99:I130" si="9">IF(ISBLANK($C99),"",ABS($C99-G99))</f>
        <v>0.59999999999999964</v>
      </c>
    </row>
    <row r="100" spans="2:9" x14ac:dyDescent="0.35">
      <c r="B100" s="4">
        <v>44605.708333738425</v>
      </c>
      <c r="C100" s="6">
        <v>6.3</v>
      </c>
      <c r="D100" s="6"/>
      <c r="E100" s="6"/>
      <c r="F100" s="6">
        <f>$D101*1/6+$F99</f>
        <v>8.2500000000000036</v>
      </c>
      <c r="G100" s="6">
        <f t="shared" si="7"/>
        <v>5.5</v>
      </c>
      <c r="H100" s="6">
        <f t="shared" si="8"/>
        <v>1.9500000000000037</v>
      </c>
      <c r="I100" s="6">
        <f t="shared" si="9"/>
        <v>0.79999999999999982</v>
      </c>
    </row>
    <row r="101" spans="2:9" x14ac:dyDescent="0.35">
      <c r="B101" s="4">
        <v>44605.750000405096</v>
      </c>
      <c r="C101" s="6">
        <v>6.6</v>
      </c>
      <c r="D101" s="6">
        <f>0.6/2</f>
        <v>0.3</v>
      </c>
      <c r="E101" s="6"/>
      <c r="F101" s="6">
        <f>$D101*1/6+$F100</f>
        <v>8.3000000000000043</v>
      </c>
      <c r="G101" s="6">
        <f t="shared" si="7"/>
        <v>5.5</v>
      </c>
      <c r="H101" s="6">
        <f t="shared" si="8"/>
        <v>1.7000000000000046</v>
      </c>
      <c r="I101" s="6">
        <f t="shared" si="9"/>
        <v>1.0999999999999996</v>
      </c>
    </row>
    <row r="102" spans="2:9" x14ac:dyDescent="0.35">
      <c r="B102" s="4">
        <v>44605.79166707176</v>
      </c>
      <c r="C102" s="6">
        <v>6.8</v>
      </c>
      <c r="D102" s="6"/>
      <c r="E102" s="6"/>
      <c r="F102" s="6">
        <f>$D107*1/6+$F101</f>
        <v>8.3583333333333378</v>
      </c>
      <c r="G102" s="6">
        <f t="shared" si="7"/>
        <v>5.5</v>
      </c>
      <c r="H102" s="6">
        <f t="shared" si="8"/>
        <v>1.558333333333338</v>
      </c>
      <c r="I102" s="6">
        <f t="shared" si="9"/>
        <v>1.2999999999999998</v>
      </c>
    </row>
    <row r="103" spans="2:9" x14ac:dyDescent="0.35">
      <c r="B103" s="4">
        <v>44605.833333738425</v>
      </c>
      <c r="C103" s="6">
        <v>7</v>
      </c>
      <c r="D103" s="6"/>
      <c r="E103" s="6"/>
      <c r="F103" s="6">
        <f>$D107*1/6+$F102</f>
        <v>8.4166666666666714</v>
      </c>
      <c r="G103" s="6">
        <f t="shared" si="7"/>
        <v>5.5</v>
      </c>
      <c r="H103" s="6">
        <f t="shared" si="8"/>
        <v>1.4166666666666714</v>
      </c>
      <c r="I103" s="6">
        <f t="shared" si="9"/>
        <v>1.5</v>
      </c>
    </row>
    <row r="104" spans="2:9" x14ac:dyDescent="0.35">
      <c r="B104" s="4">
        <v>44605.875000405096</v>
      </c>
      <c r="C104" s="6">
        <v>7.2</v>
      </c>
      <c r="D104" s="6"/>
      <c r="E104" s="6"/>
      <c r="F104" s="6">
        <f>$D107*1/6+$F103</f>
        <v>8.475000000000005</v>
      </c>
      <c r="G104" s="6">
        <f t="shared" si="7"/>
        <v>5.5</v>
      </c>
      <c r="H104" s="6">
        <f t="shared" si="8"/>
        <v>1.2750000000000048</v>
      </c>
      <c r="I104" s="6">
        <f t="shared" si="9"/>
        <v>1.7000000000000002</v>
      </c>
    </row>
    <row r="105" spans="2:9" x14ac:dyDescent="0.35">
      <c r="B105" s="4">
        <v>44605.91666707176</v>
      </c>
      <c r="C105" s="6">
        <v>7.5</v>
      </c>
      <c r="D105" s="6"/>
      <c r="E105" s="6"/>
      <c r="F105" s="6">
        <f>$D107*1/6+$F104</f>
        <v>8.5333333333333385</v>
      </c>
      <c r="G105" s="6">
        <f t="shared" si="7"/>
        <v>5.5</v>
      </c>
      <c r="H105" s="6">
        <f t="shared" si="8"/>
        <v>1.0333333333333385</v>
      </c>
      <c r="I105" s="6">
        <f t="shared" si="9"/>
        <v>2</v>
      </c>
    </row>
    <row r="106" spans="2:9" x14ac:dyDescent="0.35">
      <c r="B106" s="4">
        <v>44605.958333738425</v>
      </c>
      <c r="C106" s="6">
        <v>7.8</v>
      </c>
      <c r="D106" s="6"/>
      <c r="E106" s="6"/>
      <c r="F106" s="6">
        <f>$D107*1/6+$F105</f>
        <v>8.5916666666666721</v>
      </c>
      <c r="G106" s="6">
        <f t="shared" si="7"/>
        <v>5.5</v>
      </c>
      <c r="H106" s="6">
        <f t="shared" si="8"/>
        <v>0.79166666666667229</v>
      </c>
      <c r="I106" s="6">
        <f t="shared" si="9"/>
        <v>2.2999999999999998</v>
      </c>
    </row>
    <row r="107" spans="2:9" x14ac:dyDescent="0.35">
      <c r="B107" s="4">
        <v>44606.000000405096</v>
      </c>
      <c r="C107" s="6">
        <v>8</v>
      </c>
      <c r="D107" s="6">
        <f>0.7/2</f>
        <v>0.35</v>
      </c>
      <c r="E107" s="6"/>
      <c r="F107" s="6">
        <f>$D107*1/6+$F106</f>
        <v>8.6500000000000057</v>
      </c>
      <c r="G107" s="6">
        <f t="shared" si="7"/>
        <v>5.5</v>
      </c>
      <c r="H107" s="6">
        <f t="shared" si="8"/>
        <v>0.65000000000000568</v>
      </c>
      <c r="I107" s="6">
        <f t="shared" si="9"/>
        <v>2.5</v>
      </c>
    </row>
    <row r="108" spans="2:9" x14ac:dyDescent="0.35">
      <c r="B108" s="4">
        <v>44606.04166707176</v>
      </c>
      <c r="C108" s="6">
        <v>8.1999999999999993</v>
      </c>
      <c r="D108" s="6"/>
      <c r="E108" s="6"/>
      <c r="F108" s="6">
        <f>$D113*1/6+$F107</f>
        <v>8.7333333333333396</v>
      </c>
      <c r="G108" s="6">
        <f t="shared" si="7"/>
        <v>5.5</v>
      </c>
      <c r="H108" s="6">
        <f t="shared" si="8"/>
        <v>0.53333333333334032</v>
      </c>
      <c r="I108" s="6">
        <f t="shared" si="9"/>
        <v>2.6999999999999993</v>
      </c>
    </row>
    <row r="109" spans="2:9" x14ac:dyDescent="0.35">
      <c r="B109" s="4">
        <v>44606.083333738425</v>
      </c>
      <c r="C109" s="6">
        <v>8.5</v>
      </c>
      <c r="D109" s="6"/>
      <c r="E109" s="6"/>
      <c r="F109" s="6">
        <f>$D113*1/6+$F108</f>
        <v>8.8166666666666735</v>
      </c>
      <c r="G109" s="6">
        <f t="shared" si="7"/>
        <v>5.5</v>
      </c>
      <c r="H109" s="6">
        <f t="shared" si="8"/>
        <v>0.31666666666667354</v>
      </c>
      <c r="I109" s="6">
        <f t="shared" si="9"/>
        <v>3</v>
      </c>
    </row>
    <row r="110" spans="2:9" x14ac:dyDescent="0.35">
      <c r="B110" s="4">
        <v>44606.125000405096</v>
      </c>
      <c r="C110" s="6">
        <v>8.6999999999999993</v>
      </c>
      <c r="D110" s="6"/>
      <c r="E110" s="6"/>
      <c r="F110" s="6">
        <f>$D113*1/6+$F109</f>
        <v>8.9000000000000075</v>
      </c>
      <c r="G110" s="6">
        <f t="shared" si="7"/>
        <v>5.5</v>
      </c>
      <c r="H110" s="6">
        <f t="shared" si="8"/>
        <v>0.20000000000000817</v>
      </c>
      <c r="I110" s="6">
        <f t="shared" si="9"/>
        <v>3.1999999999999993</v>
      </c>
    </row>
    <row r="111" spans="2:9" x14ac:dyDescent="0.35">
      <c r="B111" s="4">
        <v>44606.16666707176</v>
      </c>
      <c r="C111" s="6">
        <v>8.9</v>
      </c>
      <c r="D111" s="6"/>
      <c r="E111" s="6"/>
      <c r="F111" s="6">
        <f>$D113*1/6+$F110</f>
        <v>8.9833333333333414</v>
      </c>
      <c r="G111" s="6">
        <f t="shared" si="7"/>
        <v>5.5</v>
      </c>
      <c r="H111" s="6">
        <f t="shared" si="8"/>
        <v>8.3333333333341031E-2</v>
      </c>
      <c r="I111" s="6">
        <f t="shared" si="9"/>
        <v>3.4000000000000004</v>
      </c>
    </row>
    <row r="112" spans="2:9" x14ac:dyDescent="0.35">
      <c r="B112" s="4">
        <v>44606.208333738425</v>
      </c>
      <c r="C112" s="6">
        <v>9.1999999999999993</v>
      </c>
      <c r="D112" s="6"/>
      <c r="E112" s="6"/>
      <c r="F112" s="6">
        <f>$D113*1/6+$F111</f>
        <v>9.0666666666666753</v>
      </c>
      <c r="G112" s="6">
        <f t="shared" si="7"/>
        <v>5.5</v>
      </c>
      <c r="H112" s="6">
        <f t="shared" si="8"/>
        <v>0.13333333333332398</v>
      </c>
      <c r="I112" s="6">
        <f t="shared" si="9"/>
        <v>3.6999999999999993</v>
      </c>
    </row>
    <row r="113" spans="2:9" x14ac:dyDescent="0.35">
      <c r="B113" s="4">
        <v>44606.250000405096</v>
      </c>
      <c r="C113" s="6">
        <v>9.4</v>
      </c>
      <c r="D113" s="6">
        <f>1/2</f>
        <v>0.5</v>
      </c>
      <c r="E113" s="6"/>
      <c r="F113" s="6">
        <f>$D113*1/6+$F112</f>
        <v>9.1500000000000092</v>
      </c>
      <c r="G113" s="6">
        <f t="shared" si="7"/>
        <v>5.5</v>
      </c>
      <c r="H113" s="6">
        <f t="shared" si="8"/>
        <v>0.24999999999999112</v>
      </c>
      <c r="I113" s="6">
        <f t="shared" si="9"/>
        <v>3.9000000000000004</v>
      </c>
    </row>
    <row r="114" spans="2:9" x14ac:dyDescent="0.35">
      <c r="B114" s="4">
        <v>44606.29166707176</v>
      </c>
      <c r="C114" s="6">
        <v>9.5</v>
      </c>
      <c r="D114" s="6"/>
      <c r="E114" s="6"/>
      <c r="F114" s="6">
        <f>$D119*1/6+$F113</f>
        <v>9.2083333333333428</v>
      </c>
      <c r="G114" s="6">
        <f t="shared" si="7"/>
        <v>5.5</v>
      </c>
      <c r="H114" s="6">
        <f t="shared" si="8"/>
        <v>0.29166666666665719</v>
      </c>
      <c r="I114" s="6">
        <f t="shared" si="9"/>
        <v>4</v>
      </c>
    </row>
    <row r="115" spans="2:9" x14ac:dyDescent="0.35">
      <c r="B115" s="4">
        <v>44606.333333738425</v>
      </c>
      <c r="C115" s="6">
        <v>9.6999999999999993</v>
      </c>
      <c r="D115" s="6"/>
      <c r="E115" s="6"/>
      <c r="F115" s="6">
        <f>$D119*1/6+$F114</f>
        <v>9.2666666666666764</v>
      </c>
      <c r="G115" s="6">
        <f t="shared" si="7"/>
        <v>5.5</v>
      </c>
      <c r="H115" s="6">
        <f t="shared" si="8"/>
        <v>0.43333333333332291</v>
      </c>
      <c r="I115" s="6">
        <f t="shared" si="9"/>
        <v>4.1999999999999993</v>
      </c>
    </row>
    <row r="116" spans="2:9" x14ac:dyDescent="0.35">
      <c r="B116" s="4">
        <v>44606.375000405096</v>
      </c>
      <c r="C116" s="6">
        <v>9.9</v>
      </c>
      <c r="D116" s="6"/>
      <c r="E116" s="6"/>
      <c r="F116" s="6">
        <f>$D119*1/6+$F115</f>
        <v>9.3250000000000099</v>
      </c>
      <c r="G116" s="6">
        <f t="shared" si="7"/>
        <v>5.5</v>
      </c>
      <c r="H116" s="6">
        <f t="shared" si="8"/>
        <v>0.57499999999999041</v>
      </c>
      <c r="I116" s="6">
        <f t="shared" si="9"/>
        <v>4.4000000000000004</v>
      </c>
    </row>
    <row r="117" spans="2:9" x14ac:dyDescent="0.35">
      <c r="B117" s="4">
        <v>44606.41666707176</v>
      </c>
      <c r="C117" s="6">
        <v>10</v>
      </c>
      <c r="D117" s="6"/>
      <c r="E117" s="6"/>
      <c r="F117" s="6">
        <f>$D119*1/6+$F116</f>
        <v>9.3833333333333435</v>
      </c>
      <c r="G117" s="6">
        <f t="shared" si="7"/>
        <v>5.5</v>
      </c>
      <c r="H117" s="6">
        <f t="shared" si="8"/>
        <v>0.61666666666665648</v>
      </c>
      <c r="I117" s="6">
        <f t="shared" si="9"/>
        <v>4.5</v>
      </c>
    </row>
    <row r="118" spans="2:9" x14ac:dyDescent="0.35">
      <c r="B118" s="4">
        <v>44606.458333738425</v>
      </c>
      <c r="C118" s="6">
        <v>10</v>
      </c>
      <c r="D118" s="6"/>
      <c r="E118" s="6"/>
      <c r="F118" s="6">
        <f>$D119*1/6+$F117</f>
        <v>9.4416666666666771</v>
      </c>
      <c r="G118" s="6">
        <f t="shared" si="7"/>
        <v>5.5</v>
      </c>
      <c r="H118" s="6">
        <f t="shared" si="8"/>
        <v>0.55833333333332291</v>
      </c>
      <c r="I118" s="6">
        <f t="shared" si="9"/>
        <v>4.5</v>
      </c>
    </row>
    <row r="119" spans="2:9" x14ac:dyDescent="0.35">
      <c r="B119" s="4">
        <v>44606.500000405096</v>
      </c>
      <c r="C119" s="6">
        <v>10</v>
      </c>
      <c r="D119" s="6">
        <f>0.7/2</f>
        <v>0.35</v>
      </c>
      <c r="E119" s="6"/>
      <c r="F119" s="6">
        <f>$D119*1/6+$F118</f>
        <v>9.5000000000000107</v>
      </c>
      <c r="G119" s="6">
        <f t="shared" si="7"/>
        <v>5.5</v>
      </c>
      <c r="H119" s="6">
        <f t="shared" si="8"/>
        <v>0.49999999999998934</v>
      </c>
      <c r="I119" s="6">
        <f t="shared" si="9"/>
        <v>4.5</v>
      </c>
    </row>
    <row r="120" spans="2:9" x14ac:dyDescent="0.35">
      <c r="B120" s="4">
        <v>44606.54166707176</v>
      </c>
      <c r="C120" s="6">
        <v>10</v>
      </c>
      <c r="D120" s="6"/>
      <c r="E120" s="6"/>
      <c r="F120" s="6">
        <f>$D125*1/6+$F119</f>
        <v>9.5416666666666767</v>
      </c>
      <c r="G120" s="6">
        <f t="shared" si="7"/>
        <v>5.5</v>
      </c>
      <c r="H120" s="6">
        <f t="shared" si="8"/>
        <v>0.45833333333332327</v>
      </c>
      <c r="I120" s="6">
        <f t="shared" si="9"/>
        <v>4.5</v>
      </c>
    </row>
    <row r="121" spans="2:9" x14ac:dyDescent="0.35">
      <c r="B121" s="4">
        <v>44606.583333738425</v>
      </c>
      <c r="C121" s="6">
        <v>10</v>
      </c>
      <c r="D121" s="6"/>
      <c r="E121" s="6"/>
      <c r="F121" s="6">
        <f>$D125*1/6+$F120</f>
        <v>9.5833333333333428</v>
      </c>
      <c r="G121" s="6">
        <f t="shared" si="7"/>
        <v>5.5</v>
      </c>
      <c r="H121" s="6">
        <f t="shared" si="8"/>
        <v>0.41666666666665719</v>
      </c>
      <c r="I121" s="6">
        <f t="shared" si="9"/>
        <v>4.5</v>
      </c>
    </row>
    <row r="122" spans="2:9" x14ac:dyDescent="0.35">
      <c r="B122" s="4">
        <v>44606.625000405096</v>
      </c>
      <c r="C122" s="6">
        <v>10</v>
      </c>
      <c r="D122" s="6"/>
      <c r="E122" s="6"/>
      <c r="F122" s="6">
        <f>$D125*1/6+$F121</f>
        <v>9.6250000000000089</v>
      </c>
      <c r="G122" s="6">
        <f t="shared" si="7"/>
        <v>5.5</v>
      </c>
      <c r="H122" s="6">
        <f t="shared" si="8"/>
        <v>0.37499999999999112</v>
      </c>
      <c r="I122" s="6">
        <f t="shared" si="9"/>
        <v>4.5</v>
      </c>
    </row>
    <row r="123" spans="2:9" x14ac:dyDescent="0.35">
      <c r="B123" s="4">
        <v>44606.66666707176</v>
      </c>
      <c r="C123" s="6">
        <v>10</v>
      </c>
      <c r="D123" s="6"/>
      <c r="E123" s="6">
        <v>0.1</v>
      </c>
      <c r="F123" s="6">
        <f>$D125*1/6+$F122</f>
        <v>9.666666666666675</v>
      </c>
      <c r="G123" s="6">
        <f t="shared" si="7"/>
        <v>5.6</v>
      </c>
      <c r="H123" s="6">
        <f t="shared" si="8"/>
        <v>0.33333333333332504</v>
      </c>
      <c r="I123" s="6">
        <f t="shared" si="9"/>
        <v>4.4000000000000004</v>
      </c>
    </row>
    <row r="124" spans="2:9" x14ac:dyDescent="0.35">
      <c r="B124" s="4">
        <v>44606.708333738425</v>
      </c>
      <c r="C124" s="6">
        <v>10</v>
      </c>
      <c r="D124" s="6"/>
      <c r="E124" s="6">
        <v>0.1</v>
      </c>
      <c r="F124" s="6">
        <f>$D125*1/6+$F123</f>
        <v>9.708333333333341</v>
      </c>
      <c r="G124" s="6">
        <f t="shared" si="7"/>
        <v>5.6999999999999993</v>
      </c>
      <c r="H124" s="6">
        <f t="shared" si="8"/>
        <v>0.29166666666665897</v>
      </c>
      <c r="I124" s="6">
        <f t="shared" si="9"/>
        <v>4.3000000000000007</v>
      </c>
    </row>
    <row r="125" spans="2:9" x14ac:dyDescent="0.35">
      <c r="B125" s="4">
        <v>44606.750000405096</v>
      </c>
      <c r="C125" s="6">
        <v>11.2</v>
      </c>
      <c r="D125" s="6">
        <f>0.5/2</f>
        <v>0.25</v>
      </c>
      <c r="E125" s="6">
        <v>0.3</v>
      </c>
      <c r="F125" s="6">
        <f>$D125*1/6+$F124</f>
        <v>9.7500000000000071</v>
      </c>
      <c r="G125" s="6">
        <f t="shared" si="7"/>
        <v>5.9999999999999991</v>
      </c>
      <c r="H125" s="6">
        <f t="shared" si="8"/>
        <v>1.4499999999999922</v>
      </c>
      <c r="I125" s="6">
        <f t="shared" si="9"/>
        <v>5.2</v>
      </c>
    </row>
    <row r="126" spans="2:9" x14ac:dyDescent="0.35">
      <c r="B126" s="4">
        <v>44606.79166707176</v>
      </c>
      <c r="C126" s="6">
        <v>12.6</v>
      </c>
      <c r="D126" s="6"/>
      <c r="E126" s="6">
        <v>0.5</v>
      </c>
      <c r="F126" s="6">
        <f>$D131*1/6+$F125</f>
        <v>9.8500000000000068</v>
      </c>
      <c r="G126" s="6">
        <f t="shared" si="7"/>
        <v>6.4999999999999991</v>
      </c>
      <c r="H126" s="6">
        <f t="shared" si="8"/>
        <v>2.7499999999999929</v>
      </c>
      <c r="I126" s="6">
        <f t="shared" si="9"/>
        <v>6.1000000000000005</v>
      </c>
    </row>
    <row r="127" spans="2:9" x14ac:dyDescent="0.35">
      <c r="B127" s="4">
        <v>44606.833333738425</v>
      </c>
      <c r="C127" s="6">
        <v>14</v>
      </c>
      <c r="D127" s="6"/>
      <c r="E127" s="6">
        <v>0.7</v>
      </c>
      <c r="F127" s="6">
        <f>$D131*1/6+$F126</f>
        <v>9.9500000000000064</v>
      </c>
      <c r="G127" s="6">
        <f t="shared" si="7"/>
        <v>7.1999999999999993</v>
      </c>
      <c r="H127" s="6">
        <f t="shared" si="8"/>
        <v>4.0499999999999936</v>
      </c>
      <c r="I127" s="6">
        <f t="shared" si="9"/>
        <v>6.8000000000000007</v>
      </c>
    </row>
    <row r="128" spans="2:9" x14ac:dyDescent="0.35">
      <c r="B128" s="4">
        <v>44606.875000405096</v>
      </c>
      <c r="C128" s="6">
        <v>15.3</v>
      </c>
      <c r="D128" s="6"/>
      <c r="E128" s="6">
        <v>0.8</v>
      </c>
      <c r="F128" s="6">
        <f>$D131*1/6+$F127</f>
        <v>10.050000000000006</v>
      </c>
      <c r="G128" s="6">
        <f t="shared" si="7"/>
        <v>7.9999999999999991</v>
      </c>
      <c r="H128" s="6">
        <f t="shared" si="8"/>
        <v>5.2499999999999947</v>
      </c>
      <c r="I128" s="6">
        <f t="shared" si="9"/>
        <v>7.3000000000000016</v>
      </c>
    </row>
    <row r="129" spans="2:9" x14ac:dyDescent="0.35">
      <c r="B129" s="4">
        <v>44606.91666707176</v>
      </c>
      <c r="C129" s="6">
        <v>16.7</v>
      </c>
      <c r="D129" s="6"/>
      <c r="E129" s="6">
        <v>0.8</v>
      </c>
      <c r="F129" s="6">
        <f>$D131*1/6+$F128</f>
        <v>10.150000000000006</v>
      </c>
      <c r="G129" s="6">
        <f t="shared" si="7"/>
        <v>8.7999999999999989</v>
      </c>
      <c r="H129" s="6">
        <f t="shared" si="8"/>
        <v>6.5499999999999936</v>
      </c>
      <c r="I129" s="6">
        <f t="shared" si="9"/>
        <v>7.9</v>
      </c>
    </row>
    <row r="130" spans="2:9" x14ac:dyDescent="0.35">
      <c r="B130" s="4">
        <v>44606.958333738425</v>
      </c>
      <c r="C130" s="6">
        <v>18</v>
      </c>
      <c r="D130" s="6"/>
      <c r="E130" s="6">
        <v>0.9</v>
      </c>
      <c r="F130" s="6">
        <f>$D131*1/6+$F129</f>
        <v>10.250000000000005</v>
      </c>
      <c r="G130" s="6">
        <f t="shared" si="7"/>
        <v>9.6999999999999993</v>
      </c>
      <c r="H130" s="6">
        <f t="shared" si="8"/>
        <v>7.7499999999999947</v>
      </c>
      <c r="I130" s="6">
        <f t="shared" si="9"/>
        <v>8.3000000000000007</v>
      </c>
    </row>
    <row r="131" spans="2:9" x14ac:dyDescent="0.35">
      <c r="B131" s="4">
        <v>44607.000000405096</v>
      </c>
      <c r="C131" s="6">
        <v>19.399999999999999</v>
      </c>
      <c r="D131" s="6">
        <f>1.2/2</f>
        <v>0.6</v>
      </c>
      <c r="E131" s="6">
        <v>0.9</v>
      </c>
      <c r="F131" s="6">
        <f>$D131*1/6+$F130</f>
        <v>10.350000000000005</v>
      </c>
      <c r="G131" s="6">
        <f t="shared" si="7"/>
        <v>10.6</v>
      </c>
      <c r="H131" s="6">
        <f t="shared" ref="H131:H162" si="10">IF(ISBLANK($C131),"",ABS($C131-F131))</f>
        <v>9.0499999999999936</v>
      </c>
      <c r="I131" s="6">
        <f t="shared" ref="I131:I162" si="11">IF(ISBLANK($C131),"",ABS($C131-G131))</f>
        <v>8.7999999999999989</v>
      </c>
    </row>
    <row r="132" spans="2:9" x14ac:dyDescent="0.35">
      <c r="B132" s="4">
        <v>44607.04166707176</v>
      </c>
      <c r="C132" s="6">
        <v>20.7</v>
      </c>
      <c r="D132" s="6"/>
      <c r="E132" s="6">
        <v>0.6</v>
      </c>
      <c r="F132" s="6">
        <f>$D137*1/6+$F131</f>
        <v>10.408333333333339</v>
      </c>
      <c r="G132" s="6">
        <f t="shared" si="7"/>
        <v>11.2</v>
      </c>
      <c r="H132" s="6">
        <f t="shared" si="10"/>
        <v>10.291666666666661</v>
      </c>
      <c r="I132" s="6">
        <f t="shared" si="11"/>
        <v>9.5</v>
      </c>
    </row>
    <row r="133" spans="2:9" x14ac:dyDescent="0.35">
      <c r="B133" s="4">
        <v>44607.083333738425</v>
      </c>
      <c r="C133" s="6">
        <v>22.1</v>
      </c>
      <c r="D133" s="6"/>
      <c r="E133" s="6">
        <v>0.6</v>
      </c>
      <c r="F133" s="6">
        <f>$D137*1/6+$F132</f>
        <v>10.466666666666672</v>
      </c>
      <c r="G133" s="6">
        <f t="shared" ref="G133:G196" si="12">E133+G132</f>
        <v>11.799999999999999</v>
      </c>
      <c r="H133" s="6">
        <f t="shared" si="10"/>
        <v>11.633333333333329</v>
      </c>
      <c r="I133" s="6">
        <f t="shared" si="11"/>
        <v>10.300000000000002</v>
      </c>
    </row>
    <row r="134" spans="2:9" x14ac:dyDescent="0.35">
      <c r="B134" s="4">
        <v>44607.125000405096</v>
      </c>
      <c r="C134" s="6">
        <v>23.4</v>
      </c>
      <c r="D134" s="6"/>
      <c r="E134" s="6">
        <v>0.6</v>
      </c>
      <c r="F134" s="6">
        <f>$D137*1/6+$F133</f>
        <v>10.525000000000006</v>
      </c>
      <c r="G134" s="6">
        <f t="shared" si="12"/>
        <v>12.399999999999999</v>
      </c>
      <c r="H134" s="6">
        <f t="shared" si="10"/>
        <v>12.874999999999993</v>
      </c>
      <c r="I134" s="6">
        <f t="shared" si="11"/>
        <v>11</v>
      </c>
    </row>
    <row r="135" spans="2:9" x14ac:dyDescent="0.35">
      <c r="B135" s="4">
        <v>44607.16666707176</v>
      </c>
      <c r="C135" s="6">
        <v>24.8</v>
      </c>
      <c r="D135" s="6"/>
      <c r="E135" s="6">
        <v>0.5</v>
      </c>
      <c r="F135" s="6">
        <f>$D137*1/6+$F134</f>
        <v>10.583333333333339</v>
      </c>
      <c r="G135" s="6">
        <f t="shared" si="12"/>
        <v>12.899999999999999</v>
      </c>
      <c r="H135" s="6">
        <f t="shared" si="10"/>
        <v>14.216666666666661</v>
      </c>
      <c r="I135" s="6">
        <f t="shared" si="11"/>
        <v>11.900000000000002</v>
      </c>
    </row>
    <row r="136" spans="2:9" x14ac:dyDescent="0.35">
      <c r="B136" s="4">
        <v>44607.208333738425</v>
      </c>
      <c r="C136" s="6">
        <v>26.1</v>
      </c>
      <c r="D136" s="6"/>
      <c r="E136" s="6">
        <v>0.5</v>
      </c>
      <c r="F136" s="6">
        <f>$D137*1/6+$F135</f>
        <v>10.641666666666673</v>
      </c>
      <c r="G136" s="6">
        <f t="shared" si="12"/>
        <v>13.399999999999999</v>
      </c>
      <c r="H136" s="6">
        <f t="shared" si="10"/>
        <v>15.458333333333329</v>
      </c>
      <c r="I136" s="6">
        <f t="shared" si="11"/>
        <v>12.700000000000003</v>
      </c>
    </row>
    <row r="137" spans="2:9" x14ac:dyDescent="0.35">
      <c r="B137" s="4">
        <v>44607.250000405096</v>
      </c>
      <c r="C137" s="6">
        <v>27.5</v>
      </c>
      <c r="D137" s="6">
        <f>0.7/2</f>
        <v>0.35</v>
      </c>
      <c r="E137" s="6">
        <v>0.5</v>
      </c>
      <c r="F137" s="6">
        <f>$D137*1/6+$F136</f>
        <v>10.700000000000006</v>
      </c>
      <c r="G137" s="6">
        <f t="shared" si="12"/>
        <v>13.899999999999999</v>
      </c>
      <c r="H137" s="6">
        <f t="shared" si="10"/>
        <v>16.799999999999994</v>
      </c>
      <c r="I137" s="6">
        <f t="shared" si="11"/>
        <v>13.600000000000001</v>
      </c>
    </row>
    <row r="138" spans="2:9" x14ac:dyDescent="0.35">
      <c r="B138" s="4">
        <v>44607.29166707176</v>
      </c>
      <c r="C138" s="6">
        <f>19+C116</f>
        <v>28.9</v>
      </c>
      <c r="D138" s="6"/>
      <c r="E138" s="6">
        <v>0.4</v>
      </c>
      <c r="F138" s="6">
        <f>$D143*1/6+$F137</f>
        <v>10.700000000000006</v>
      </c>
      <c r="G138" s="6">
        <f t="shared" si="12"/>
        <v>14.299999999999999</v>
      </c>
      <c r="H138" s="6">
        <f t="shared" si="10"/>
        <v>18.199999999999992</v>
      </c>
      <c r="I138" s="6">
        <f t="shared" si="11"/>
        <v>14.6</v>
      </c>
    </row>
    <row r="139" spans="2:9" x14ac:dyDescent="0.35">
      <c r="B139" s="4">
        <v>44607.333333738425</v>
      </c>
      <c r="C139" s="6">
        <v>28.9</v>
      </c>
      <c r="D139" s="6"/>
      <c r="E139" s="6">
        <v>0.4</v>
      </c>
      <c r="F139" s="6">
        <f>$D143*1/6+$F138</f>
        <v>10.700000000000006</v>
      </c>
      <c r="G139" s="6">
        <f t="shared" si="12"/>
        <v>14.7</v>
      </c>
      <c r="H139" s="6">
        <f t="shared" si="10"/>
        <v>18.199999999999992</v>
      </c>
      <c r="I139" s="6">
        <f t="shared" si="11"/>
        <v>14.2</v>
      </c>
    </row>
    <row r="140" spans="2:9" x14ac:dyDescent="0.35">
      <c r="B140" s="4">
        <v>44607.375000405096</v>
      </c>
      <c r="C140" s="6">
        <v>28.9</v>
      </c>
      <c r="D140" s="6"/>
      <c r="E140" s="6">
        <v>0.4</v>
      </c>
      <c r="F140" s="6">
        <f>$D143*1/6+$F139</f>
        <v>10.700000000000006</v>
      </c>
      <c r="G140" s="6">
        <f t="shared" si="12"/>
        <v>15.1</v>
      </c>
      <c r="H140" s="6">
        <f t="shared" si="10"/>
        <v>18.199999999999992</v>
      </c>
      <c r="I140" s="6">
        <f t="shared" si="11"/>
        <v>13.799999999999999</v>
      </c>
    </row>
    <row r="141" spans="2:9" x14ac:dyDescent="0.35">
      <c r="B141" s="4">
        <v>44607.41666707176</v>
      </c>
      <c r="C141" s="6">
        <v>28.9</v>
      </c>
      <c r="D141" s="6"/>
      <c r="E141" s="6">
        <v>0.3</v>
      </c>
      <c r="F141" s="6">
        <f>$D143*1/6+$F140</f>
        <v>10.700000000000006</v>
      </c>
      <c r="G141" s="6">
        <f t="shared" si="12"/>
        <v>15.4</v>
      </c>
      <c r="H141" s="6">
        <f t="shared" si="10"/>
        <v>18.199999999999992</v>
      </c>
      <c r="I141" s="6">
        <f t="shared" si="11"/>
        <v>13.499999999999998</v>
      </c>
    </row>
    <row r="142" spans="2:9" x14ac:dyDescent="0.35">
      <c r="B142" s="4">
        <v>44607.458333738425</v>
      </c>
      <c r="C142" s="6">
        <v>28.9</v>
      </c>
      <c r="D142" s="6"/>
      <c r="E142" s="6">
        <v>0.3</v>
      </c>
      <c r="F142" s="6">
        <f>$D143*1/6+$F141</f>
        <v>10.700000000000006</v>
      </c>
      <c r="G142" s="6">
        <f t="shared" si="12"/>
        <v>15.700000000000001</v>
      </c>
      <c r="H142" s="6">
        <f t="shared" si="10"/>
        <v>18.199999999999992</v>
      </c>
      <c r="I142" s="6">
        <f t="shared" si="11"/>
        <v>13.199999999999998</v>
      </c>
    </row>
    <row r="143" spans="2:9" x14ac:dyDescent="0.35">
      <c r="B143" s="4">
        <v>44607.500000405096</v>
      </c>
      <c r="C143" s="6">
        <v>28.9</v>
      </c>
      <c r="D143" s="6"/>
      <c r="E143" s="6">
        <v>0.3</v>
      </c>
      <c r="F143" s="6">
        <f>$D143*1/6+$F142</f>
        <v>10.700000000000006</v>
      </c>
      <c r="G143" s="6">
        <f t="shared" si="12"/>
        <v>16</v>
      </c>
      <c r="H143" s="6">
        <f t="shared" si="10"/>
        <v>18.199999999999992</v>
      </c>
      <c r="I143" s="6">
        <f t="shared" si="11"/>
        <v>12.899999999999999</v>
      </c>
    </row>
    <row r="144" spans="2:9" x14ac:dyDescent="0.35">
      <c r="B144" s="4">
        <v>44607.54166707176</v>
      </c>
      <c r="C144" s="6">
        <v>28.9</v>
      </c>
      <c r="D144" s="6"/>
      <c r="E144" s="6">
        <v>0.3</v>
      </c>
      <c r="F144" s="6">
        <f>$D149*1/6+$F143</f>
        <v>10.700000000000006</v>
      </c>
      <c r="G144" s="6">
        <f t="shared" si="12"/>
        <v>16.3</v>
      </c>
      <c r="H144" s="6">
        <f t="shared" si="10"/>
        <v>18.199999999999992</v>
      </c>
      <c r="I144" s="6">
        <f t="shared" si="11"/>
        <v>12.599999999999998</v>
      </c>
    </row>
    <row r="145" spans="2:9" x14ac:dyDescent="0.35">
      <c r="B145" s="4">
        <v>44607.583333738425</v>
      </c>
      <c r="C145" s="6">
        <v>28.9</v>
      </c>
      <c r="D145" s="6"/>
      <c r="E145" s="6">
        <v>0.2</v>
      </c>
      <c r="F145" s="6">
        <f>$D149*1/6+$F144</f>
        <v>10.700000000000006</v>
      </c>
      <c r="G145" s="6">
        <f t="shared" si="12"/>
        <v>16.5</v>
      </c>
      <c r="H145" s="6">
        <f t="shared" si="10"/>
        <v>18.199999999999992</v>
      </c>
      <c r="I145" s="6">
        <f t="shared" si="11"/>
        <v>12.399999999999999</v>
      </c>
    </row>
    <row r="146" spans="2:9" x14ac:dyDescent="0.35">
      <c r="B146" s="4">
        <v>44607.625000405096</v>
      </c>
      <c r="C146" s="6">
        <v>28.9</v>
      </c>
      <c r="D146" s="6"/>
      <c r="E146" s="6">
        <v>0.2</v>
      </c>
      <c r="F146" s="6">
        <f>$D149*1/6+$F145</f>
        <v>10.700000000000006</v>
      </c>
      <c r="G146" s="6">
        <f t="shared" si="12"/>
        <v>16.7</v>
      </c>
      <c r="H146" s="6">
        <f t="shared" si="10"/>
        <v>18.199999999999992</v>
      </c>
      <c r="I146" s="6">
        <f t="shared" si="11"/>
        <v>12.2</v>
      </c>
    </row>
    <row r="147" spans="2:9" x14ac:dyDescent="0.35">
      <c r="B147" s="4">
        <v>44607.66666707176</v>
      </c>
      <c r="C147" s="6">
        <v>28.9</v>
      </c>
      <c r="D147" s="6"/>
      <c r="E147" s="6">
        <v>0.2</v>
      </c>
      <c r="F147" s="6">
        <f>$D149*1/6+$F146</f>
        <v>10.700000000000006</v>
      </c>
      <c r="G147" s="6">
        <f t="shared" si="12"/>
        <v>16.899999999999999</v>
      </c>
      <c r="H147" s="6">
        <f t="shared" si="10"/>
        <v>18.199999999999992</v>
      </c>
      <c r="I147" s="6">
        <f t="shared" si="11"/>
        <v>12</v>
      </c>
    </row>
    <row r="148" spans="2:9" x14ac:dyDescent="0.35">
      <c r="B148" s="4">
        <v>44607.708333738425</v>
      </c>
      <c r="C148" s="6">
        <v>28.9</v>
      </c>
      <c r="D148" s="6"/>
      <c r="E148" s="6">
        <v>0.1</v>
      </c>
      <c r="F148" s="6">
        <f>$D149*1/6+$F147</f>
        <v>10.700000000000006</v>
      </c>
      <c r="G148" s="6">
        <f t="shared" si="12"/>
        <v>17</v>
      </c>
      <c r="H148" s="6">
        <f t="shared" si="10"/>
        <v>18.199999999999992</v>
      </c>
      <c r="I148" s="6">
        <f t="shared" si="11"/>
        <v>11.899999999999999</v>
      </c>
    </row>
    <row r="149" spans="2:9" x14ac:dyDescent="0.35">
      <c r="B149" s="4">
        <v>44607.750000405096</v>
      </c>
      <c r="C149" s="6">
        <v>28.9</v>
      </c>
      <c r="D149" s="6"/>
      <c r="E149" s="6">
        <v>0.1</v>
      </c>
      <c r="F149" s="6">
        <f>$D149*1/6+$F148</f>
        <v>10.700000000000006</v>
      </c>
      <c r="G149" s="6">
        <f t="shared" si="12"/>
        <v>17.100000000000001</v>
      </c>
      <c r="H149" s="6">
        <f t="shared" si="10"/>
        <v>18.199999999999992</v>
      </c>
      <c r="I149" s="6">
        <f t="shared" si="11"/>
        <v>11.799999999999997</v>
      </c>
    </row>
    <row r="150" spans="2:9" x14ac:dyDescent="0.35">
      <c r="B150" s="4">
        <v>44607.79166707176</v>
      </c>
      <c r="C150" s="6">
        <v>28.9</v>
      </c>
      <c r="D150" s="6"/>
      <c r="E150" s="6">
        <v>0.1</v>
      </c>
      <c r="F150" s="6">
        <f>$D155*1/6+$F149</f>
        <v>10.700000000000006</v>
      </c>
      <c r="G150" s="6">
        <f t="shared" si="12"/>
        <v>17.200000000000003</v>
      </c>
      <c r="H150" s="6">
        <f t="shared" si="10"/>
        <v>18.199999999999992</v>
      </c>
      <c r="I150" s="6">
        <f t="shared" si="11"/>
        <v>11.699999999999996</v>
      </c>
    </row>
    <row r="151" spans="2:9" x14ac:dyDescent="0.35">
      <c r="B151" s="4">
        <v>44607.833333738425</v>
      </c>
      <c r="C151" s="6">
        <v>28.9</v>
      </c>
      <c r="D151" s="6"/>
      <c r="E151" s="6"/>
      <c r="F151" s="6">
        <f>$D155*1/6+$F150</f>
        <v>10.700000000000006</v>
      </c>
      <c r="G151" s="6">
        <f t="shared" si="12"/>
        <v>17.200000000000003</v>
      </c>
      <c r="H151" s="6">
        <f t="shared" si="10"/>
        <v>18.199999999999992</v>
      </c>
      <c r="I151" s="6">
        <f t="shared" si="11"/>
        <v>11.699999999999996</v>
      </c>
    </row>
    <row r="152" spans="2:9" x14ac:dyDescent="0.35">
      <c r="B152" s="4">
        <v>44607.875000405096</v>
      </c>
      <c r="C152" s="6">
        <v>28.9</v>
      </c>
      <c r="D152" s="6"/>
      <c r="E152" s="6"/>
      <c r="F152" s="6">
        <f>$D155*1/6+$F151</f>
        <v>10.700000000000006</v>
      </c>
      <c r="G152" s="6">
        <f t="shared" si="12"/>
        <v>17.200000000000003</v>
      </c>
      <c r="H152" s="6">
        <f t="shared" si="10"/>
        <v>18.199999999999992</v>
      </c>
      <c r="I152" s="6">
        <f t="shared" si="11"/>
        <v>11.699999999999996</v>
      </c>
    </row>
    <row r="153" spans="2:9" x14ac:dyDescent="0.35">
      <c r="B153" s="4">
        <v>44607.91666707176</v>
      </c>
      <c r="C153" s="6">
        <v>28.9</v>
      </c>
      <c r="D153" s="6"/>
      <c r="E153" s="6"/>
      <c r="F153" s="6">
        <f>$D155*1/6+$F152</f>
        <v>10.700000000000006</v>
      </c>
      <c r="G153" s="6">
        <f t="shared" si="12"/>
        <v>17.200000000000003</v>
      </c>
      <c r="H153" s="6">
        <f t="shared" si="10"/>
        <v>18.199999999999992</v>
      </c>
      <c r="I153" s="6">
        <f t="shared" si="11"/>
        <v>11.699999999999996</v>
      </c>
    </row>
    <row r="154" spans="2:9" x14ac:dyDescent="0.35">
      <c r="B154" s="4">
        <v>44607.958333738425</v>
      </c>
      <c r="C154" s="6">
        <v>28.9</v>
      </c>
      <c r="D154" s="6"/>
      <c r="E154" s="6"/>
      <c r="F154" s="6">
        <f>$D155*1/6+$F153</f>
        <v>10.700000000000006</v>
      </c>
      <c r="G154" s="6">
        <f t="shared" si="12"/>
        <v>17.200000000000003</v>
      </c>
      <c r="H154" s="6">
        <f t="shared" si="10"/>
        <v>18.199999999999992</v>
      </c>
      <c r="I154" s="6">
        <f t="shared" si="11"/>
        <v>11.699999999999996</v>
      </c>
    </row>
    <row r="155" spans="2:9" x14ac:dyDescent="0.35">
      <c r="B155" s="4">
        <v>44608.000000405096</v>
      </c>
      <c r="C155" s="6">
        <v>28.9</v>
      </c>
      <c r="D155" s="6"/>
      <c r="E155" s="6"/>
      <c r="F155" s="6">
        <f>$D155*1/6+$F154</f>
        <v>10.700000000000006</v>
      </c>
      <c r="G155" s="6">
        <f t="shared" si="12"/>
        <v>17.200000000000003</v>
      </c>
      <c r="H155" s="6">
        <f t="shared" si="10"/>
        <v>18.199999999999992</v>
      </c>
      <c r="I155" s="6">
        <f t="shared" si="11"/>
        <v>11.699999999999996</v>
      </c>
    </row>
    <row r="156" spans="2:9" x14ac:dyDescent="0.35">
      <c r="B156" s="4">
        <v>44608.04166707176</v>
      </c>
      <c r="C156" s="6">
        <v>28.9</v>
      </c>
      <c r="D156" s="6"/>
      <c r="E156" s="6"/>
      <c r="F156" s="6">
        <f>$D161*1/6+$F155</f>
        <v>10.75833333333334</v>
      </c>
      <c r="G156" s="6">
        <f t="shared" si="12"/>
        <v>17.200000000000003</v>
      </c>
      <c r="H156" s="6">
        <f t="shared" si="10"/>
        <v>18.141666666666659</v>
      </c>
      <c r="I156" s="6">
        <f t="shared" si="11"/>
        <v>11.699999999999996</v>
      </c>
    </row>
    <row r="157" spans="2:9" x14ac:dyDescent="0.35">
      <c r="B157" s="4">
        <v>44608.083333738425</v>
      </c>
      <c r="C157" s="6">
        <v>28.9</v>
      </c>
      <c r="D157" s="6"/>
      <c r="E157" s="6"/>
      <c r="F157" s="6">
        <f>$D161*1/6+$F156</f>
        <v>10.816666666666674</v>
      </c>
      <c r="G157" s="6">
        <f t="shared" si="12"/>
        <v>17.200000000000003</v>
      </c>
      <c r="H157" s="6">
        <f t="shared" si="10"/>
        <v>18.083333333333325</v>
      </c>
      <c r="I157" s="6">
        <f t="shared" si="11"/>
        <v>11.699999999999996</v>
      </c>
    </row>
    <row r="158" spans="2:9" x14ac:dyDescent="0.35">
      <c r="B158" s="4">
        <v>44608.125000405096</v>
      </c>
      <c r="C158" s="6">
        <v>28.9</v>
      </c>
      <c r="D158" s="6"/>
      <c r="E158" s="6"/>
      <c r="F158" s="6">
        <f>$D161*1/6+$F157</f>
        <v>10.875000000000007</v>
      </c>
      <c r="G158" s="6">
        <f t="shared" si="12"/>
        <v>17.200000000000003</v>
      </c>
      <c r="H158" s="6">
        <f t="shared" si="10"/>
        <v>18.024999999999991</v>
      </c>
      <c r="I158" s="6">
        <f t="shared" si="11"/>
        <v>11.699999999999996</v>
      </c>
    </row>
    <row r="159" spans="2:9" x14ac:dyDescent="0.35">
      <c r="B159" s="4">
        <v>44608.16666707176</v>
      </c>
      <c r="C159" s="6">
        <v>28.9</v>
      </c>
      <c r="D159" s="6"/>
      <c r="E159" s="6"/>
      <c r="F159" s="6">
        <f>$D161*1/6+$F158</f>
        <v>10.933333333333341</v>
      </c>
      <c r="G159" s="6">
        <f t="shared" si="12"/>
        <v>17.200000000000003</v>
      </c>
      <c r="H159" s="6">
        <f t="shared" si="10"/>
        <v>17.966666666666658</v>
      </c>
      <c r="I159" s="6">
        <f t="shared" si="11"/>
        <v>11.699999999999996</v>
      </c>
    </row>
    <row r="160" spans="2:9" x14ac:dyDescent="0.35">
      <c r="B160" s="4">
        <v>44608.208333738425</v>
      </c>
      <c r="C160" s="6">
        <v>28.9</v>
      </c>
      <c r="D160" s="6"/>
      <c r="E160" s="6">
        <v>0.1</v>
      </c>
      <c r="F160" s="6">
        <f>$D161*1/6+$F159</f>
        <v>10.991666666666674</v>
      </c>
      <c r="G160" s="6">
        <f t="shared" si="12"/>
        <v>17.300000000000004</v>
      </c>
      <c r="H160" s="6">
        <f t="shared" si="10"/>
        <v>17.908333333333324</v>
      </c>
      <c r="I160" s="6">
        <f t="shared" si="11"/>
        <v>11.599999999999994</v>
      </c>
    </row>
    <row r="161" spans="2:9" x14ac:dyDescent="0.35">
      <c r="B161" s="4">
        <v>44608.250000405096</v>
      </c>
      <c r="C161" s="6">
        <v>28.9</v>
      </c>
      <c r="D161" s="6">
        <f>0.7/2</f>
        <v>0.35</v>
      </c>
      <c r="E161" s="6">
        <v>0.1</v>
      </c>
      <c r="F161" s="6">
        <f>$D161*1/6+$F160</f>
        <v>11.050000000000008</v>
      </c>
      <c r="G161" s="6">
        <f t="shared" si="12"/>
        <v>17.400000000000006</v>
      </c>
      <c r="H161" s="6">
        <f t="shared" si="10"/>
        <v>17.849999999999991</v>
      </c>
      <c r="I161" s="6">
        <f t="shared" si="11"/>
        <v>11.499999999999993</v>
      </c>
    </row>
    <row r="162" spans="2:9" x14ac:dyDescent="0.35">
      <c r="B162" s="4">
        <v>44608.29166707176</v>
      </c>
      <c r="C162" s="6">
        <v>28.9</v>
      </c>
      <c r="D162" s="6"/>
      <c r="E162" s="6">
        <v>0.2</v>
      </c>
      <c r="F162" s="6">
        <f>$D167*1/6+$F161</f>
        <v>11.116666666666674</v>
      </c>
      <c r="G162" s="6">
        <f t="shared" si="12"/>
        <v>17.600000000000005</v>
      </c>
      <c r="H162" s="6">
        <f t="shared" si="10"/>
        <v>17.783333333333324</v>
      </c>
      <c r="I162" s="6">
        <f t="shared" si="11"/>
        <v>11.299999999999994</v>
      </c>
    </row>
    <row r="163" spans="2:9" x14ac:dyDescent="0.35">
      <c r="B163" s="4">
        <v>44608.333333738425</v>
      </c>
      <c r="C163" s="6">
        <v>28.9</v>
      </c>
      <c r="D163" s="6"/>
      <c r="E163" s="6">
        <v>0.3</v>
      </c>
      <c r="F163" s="6">
        <f>$D167*1/6+$F162</f>
        <v>11.183333333333341</v>
      </c>
      <c r="G163" s="6">
        <f t="shared" si="12"/>
        <v>17.900000000000006</v>
      </c>
      <c r="H163" s="6">
        <f t="shared" ref="H163:H194" si="13">IF(ISBLANK($C163),"",ABS($C163-F163))</f>
        <v>17.716666666666658</v>
      </c>
      <c r="I163" s="6">
        <f t="shared" ref="I163:I194" si="14">IF(ISBLANK($C163),"",ABS($C163-G163))</f>
        <v>10.999999999999993</v>
      </c>
    </row>
    <row r="164" spans="2:9" x14ac:dyDescent="0.35">
      <c r="B164" s="4">
        <v>44608.375000405096</v>
      </c>
      <c r="C164" s="6">
        <v>28.9</v>
      </c>
      <c r="D164" s="6"/>
      <c r="E164" s="6">
        <v>0.3</v>
      </c>
      <c r="F164" s="6">
        <f>$D167*1/6+$F163</f>
        <v>11.250000000000007</v>
      </c>
      <c r="G164" s="6">
        <f t="shared" si="12"/>
        <v>18.200000000000006</v>
      </c>
      <c r="H164" s="6">
        <f t="shared" si="13"/>
        <v>17.649999999999991</v>
      </c>
      <c r="I164" s="6">
        <f t="shared" si="14"/>
        <v>10.699999999999992</v>
      </c>
    </row>
    <row r="165" spans="2:9" x14ac:dyDescent="0.35">
      <c r="B165" s="4">
        <v>44608.41666707176</v>
      </c>
      <c r="C165" s="6">
        <v>28.9</v>
      </c>
      <c r="D165" s="6"/>
      <c r="E165" s="6">
        <v>0.4</v>
      </c>
      <c r="F165" s="6">
        <f>$D167*1/6+$F164</f>
        <v>11.316666666666674</v>
      </c>
      <c r="G165" s="6">
        <f t="shared" si="12"/>
        <v>18.600000000000005</v>
      </c>
      <c r="H165" s="6">
        <f t="shared" si="13"/>
        <v>17.583333333333325</v>
      </c>
      <c r="I165" s="6">
        <f t="shared" si="14"/>
        <v>10.299999999999994</v>
      </c>
    </row>
    <row r="166" spans="2:9" x14ac:dyDescent="0.35">
      <c r="B166" s="4">
        <v>44608.458333738425</v>
      </c>
      <c r="C166" s="6">
        <v>28.9</v>
      </c>
      <c r="D166" s="6"/>
      <c r="E166" s="6">
        <v>0.5</v>
      </c>
      <c r="F166" s="6">
        <f>$D167*1/6+$F165</f>
        <v>11.38333333333334</v>
      </c>
      <c r="G166" s="6">
        <f t="shared" si="12"/>
        <v>19.100000000000005</v>
      </c>
      <c r="H166" s="6">
        <f t="shared" si="13"/>
        <v>17.516666666666659</v>
      </c>
      <c r="I166" s="6">
        <f t="shared" si="14"/>
        <v>9.7999999999999936</v>
      </c>
    </row>
    <row r="167" spans="2:9" x14ac:dyDescent="0.35">
      <c r="B167" s="4">
        <v>44608.500000405096</v>
      </c>
      <c r="C167" s="6">
        <v>28.9</v>
      </c>
      <c r="D167" s="6">
        <f>0.8/2</f>
        <v>0.4</v>
      </c>
      <c r="E167" s="6">
        <v>0.6</v>
      </c>
      <c r="F167" s="6">
        <f>$D167*1/6+$F166</f>
        <v>11.450000000000006</v>
      </c>
      <c r="G167" s="6">
        <f t="shared" si="12"/>
        <v>19.700000000000006</v>
      </c>
      <c r="H167" s="6">
        <f t="shared" si="13"/>
        <v>17.449999999999992</v>
      </c>
      <c r="I167" s="6">
        <f t="shared" si="14"/>
        <v>9.1999999999999922</v>
      </c>
    </row>
    <row r="168" spans="2:9" x14ac:dyDescent="0.35">
      <c r="B168" s="4">
        <v>44608.54166707176</v>
      </c>
      <c r="C168" s="6">
        <v>29.8</v>
      </c>
      <c r="D168" s="6"/>
      <c r="E168" s="6">
        <v>0.6</v>
      </c>
      <c r="F168" s="6">
        <f>$D173*1/6+$F167</f>
        <v>11.575000000000006</v>
      </c>
      <c r="G168" s="6">
        <f t="shared" si="12"/>
        <v>20.300000000000008</v>
      </c>
      <c r="H168" s="6">
        <f t="shared" si="13"/>
        <v>18.224999999999994</v>
      </c>
      <c r="I168" s="6">
        <f t="shared" si="14"/>
        <v>9.4999999999999929</v>
      </c>
    </row>
    <row r="169" spans="2:9" x14ac:dyDescent="0.35">
      <c r="B169" s="4">
        <v>44608.583333738425</v>
      </c>
      <c r="C169" s="6">
        <f>3+C138</f>
        <v>31.9</v>
      </c>
      <c r="D169" s="6"/>
      <c r="E169" s="6">
        <v>0.7</v>
      </c>
      <c r="F169" s="6">
        <f>$D173*1/6+$F168</f>
        <v>11.700000000000006</v>
      </c>
      <c r="G169" s="6">
        <f t="shared" si="12"/>
        <v>21.000000000000007</v>
      </c>
      <c r="H169" s="6">
        <f t="shared" si="13"/>
        <v>20.199999999999992</v>
      </c>
      <c r="I169" s="6">
        <f t="shared" si="14"/>
        <v>10.899999999999991</v>
      </c>
    </row>
    <row r="170" spans="2:9" x14ac:dyDescent="0.35">
      <c r="B170" s="4">
        <v>44608.625000405096</v>
      </c>
      <c r="C170" s="6">
        <v>31.9</v>
      </c>
      <c r="D170" s="6"/>
      <c r="E170" s="6">
        <v>0.8</v>
      </c>
      <c r="F170" s="6">
        <f>$D173*1/6+$F169</f>
        <v>11.825000000000006</v>
      </c>
      <c r="G170" s="6">
        <f t="shared" si="12"/>
        <v>21.800000000000008</v>
      </c>
      <c r="H170" s="6">
        <f t="shared" si="13"/>
        <v>20.074999999999992</v>
      </c>
      <c r="I170" s="6">
        <f t="shared" si="14"/>
        <v>10.099999999999991</v>
      </c>
    </row>
    <row r="171" spans="2:9" x14ac:dyDescent="0.35">
      <c r="B171" s="4">
        <v>44608.66666707176</v>
      </c>
      <c r="C171" s="6">
        <v>31.9</v>
      </c>
      <c r="D171" s="6"/>
      <c r="E171" s="6">
        <v>0.8</v>
      </c>
      <c r="F171" s="6">
        <f>$D173*1/6+$F170</f>
        <v>11.950000000000006</v>
      </c>
      <c r="G171" s="6">
        <f t="shared" si="12"/>
        <v>22.600000000000009</v>
      </c>
      <c r="H171" s="6">
        <f t="shared" si="13"/>
        <v>19.949999999999992</v>
      </c>
      <c r="I171" s="6">
        <f t="shared" si="14"/>
        <v>9.2999999999999901</v>
      </c>
    </row>
    <row r="172" spans="2:9" x14ac:dyDescent="0.35">
      <c r="B172" s="4">
        <v>44608.708333738425</v>
      </c>
      <c r="C172" s="6">
        <v>31.9</v>
      </c>
      <c r="D172" s="6"/>
      <c r="E172" s="6">
        <v>0.8</v>
      </c>
      <c r="F172" s="6">
        <f>$D173*1/6+$F171</f>
        <v>12.075000000000006</v>
      </c>
      <c r="G172" s="6">
        <f t="shared" si="12"/>
        <v>23.400000000000009</v>
      </c>
      <c r="H172" s="6">
        <f t="shared" si="13"/>
        <v>19.824999999999992</v>
      </c>
      <c r="I172" s="6">
        <f t="shared" si="14"/>
        <v>8.4999999999999893</v>
      </c>
    </row>
    <row r="173" spans="2:9" x14ac:dyDescent="0.35">
      <c r="B173" s="4">
        <v>44608.750000405096</v>
      </c>
      <c r="C173" s="6">
        <v>31.9</v>
      </c>
      <c r="D173" s="6">
        <f>1.5/2</f>
        <v>0.75</v>
      </c>
      <c r="E173" s="6">
        <v>0.8</v>
      </c>
      <c r="F173" s="6">
        <f>$D173*1/6+$F172</f>
        <v>12.200000000000006</v>
      </c>
      <c r="G173" s="6">
        <f t="shared" si="12"/>
        <v>24.20000000000001</v>
      </c>
      <c r="H173" s="6">
        <f t="shared" si="13"/>
        <v>19.699999999999992</v>
      </c>
      <c r="I173" s="6">
        <f t="shared" si="14"/>
        <v>7.6999999999999886</v>
      </c>
    </row>
    <row r="174" spans="2:9" x14ac:dyDescent="0.35">
      <c r="B174" s="4">
        <v>44608.79166707176</v>
      </c>
      <c r="C174" s="6">
        <v>31.9</v>
      </c>
      <c r="D174" s="6"/>
      <c r="E174" s="6">
        <v>0.8</v>
      </c>
      <c r="F174" s="6">
        <f>$D179*1/6+$F173</f>
        <v>12.583333333333339</v>
      </c>
      <c r="G174" s="6">
        <f t="shared" si="12"/>
        <v>25.000000000000011</v>
      </c>
      <c r="H174" s="6">
        <f t="shared" si="13"/>
        <v>19.316666666666659</v>
      </c>
      <c r="I174" s="6">
        <f t="shared" si="14"/>
        <v>6.8999999999999879</v>
      </c>
    </row>
    <row r="175" spans="2:9" x14ac:dyDescent="0.35">
      <c r="B175" s="4">
        <v>44608.833333738425</v>
      </c>
      <c r="C175" s="6">
        <v>31.9</v>
      </c>
      <c r="D175" s="6"/>
      <c r="E175" s="6">
        <v>0.7</v>
      </c>
      <c r="F175" s="6">
        <f>$D179*1/6+$F174</f>
        <v>12.966666666666672</v>
      </c>
      <c r="G175" s="6">
        <f t="shared" si="12"/>
        <v>25.70000000000001</v>
      </c>
      <c r="H175" s="6">
        <f t="shared" si="13"/>
        <v>18.933333333333326</v>
      </c>
      <c r="I175" s="6">
        <f t="shared" si="14"/>
        <v>6.1999999999999886</v>
      </c>
    </row>
    <row r="176" spans="2:9" x14ac:dyDescent="0.35">
      <c r="B176" s="4">
        <v>44608.875000405096</v>
      </c>
      <c r="C176" s="6">
        <v>31.9</v>
      </c>
      <c r="D176" s="6"/>
      <c r="E176" s="6">
        <v>0.7</v>
      </c>
      <c r="F176" s="6">
        <f>$D179*1/6+$F175</f>
        <v>13.350000000000005</v>
      </c>
      <c r="G176" s="6">
        <f t="shared" si="12"/>
        <v>26.400000000000009</v>
      </c>
      <c r="H176" s="6">
        <f t="shared" si="13"/>
        <v>18.549999999999994</v>
      </c>
      <c r="I176" s="6">
        <f t="shared" si="14"/>
        <v>5.4999999999999893</v>
      </c>
    </row>
    <row r="177" spans="2:9" x14ac:dyDescent="0.35">
      <c r="B177" s="4">
        <v>44608.91666707176</v>
      </c>
      <c r="C177" s="6">
        <v>31.9</v>
      </c>
      <c r="D177" s="6"/>
      <c r="E177" s="6">
        <v>0.7</v>
      </c>
      <c r="F177" s="6">
        <f>$D179*1/6+$F176</f>
        <v>13.733333333333338</v>
      </c>
      <c r="G177" s="6">
        <f t="shared" si="12"/>
        <v>27.100000000000009</v>
      </c>
      <c r="H177" s="6">
        <f t="shared" si="13"/>
        <v>18.166666666666661</v>
      </c>
      <c r="I177" s="6">
        <f t="shared" si="14"/>
        <v>4.7999999999999901</v>
      </c>
    </row>
    <row r="178" spans="2:9" x14ac:dyDescent="0.35">
      <c r="B178" s="4">
        <v>44608.958333738425</v>
      </c>
      <c r="C178" s="6">
        <v>31.9</v>
      </c>
      <c r="D178" s="6"/>
      <c r="E178" s="6">
        <v>0.7</v>
      </c>
      <c r="F178" s="6">
        <f>$D179*1/6+$F177</f>
        <v>14.116666666666671</v>
      </c>
      <c r="G178" s="6">
        <f t="shared" si="12"/>
        <v>27.800000000000008</v>
      </c>
      <c r="H178" s="6">
        <f t="shared" si="13"/>
        <v>17.783333333333328</v>
      </c>
      <c r="I178" s="6">
        <f t="shared" si="14"/>
        <v>4.0999999999999908</v>
      </c>
    </row>
    <row r="179" spans="2:9" x14ac:dyDescent="0.35">
      <c r="B179" s="4">
        <v>44609.000000405096</v>
      </c>
      <c r="C179" s="6">
        <v>31.9</v>
      </c>
      <c r="D179" s="6">
        <f>4.6/2</f>
        <v>2.2999999999999998</v>
      </c>
      <c r="E179" s="6">
        <v>0.7</v>
      </c>
      <c r="F179" s="6">
        <f>$D179*1/6+$F178</f>
        <v>14.500000000000004</v>
      </c>
      <c r="G179" s="6">
        <f t="shared" si="12"/>
        <v>28.500000000000007</v>
      </c>
      <c r="H179" s="6">
        <f t="shared" si="13"/>
        <v>17.399999999999995</v>
      </c>
      <c r="I179" s="6">
        <f t="shared" si="14"/>
        <v>3.3999999999999915</v>
      </c>
    </row>
    <row r="180" spans="2:9" x14ac:dyDescent="0.35">
      <c r="B180" s="4">
        <v>44609.04166707176</v>
      </c>
      <c r="C180" s="6">
        <v>31.9</v>
      </c>
      <c r="D180" s="6"/>
      <c r="E180" s="6">
        <v>0.7</v>
      </c>
      <c r="F180" s="6">
        <f>$D185*1/6+$F179</f>
        <v>14.583333333333337</v>
      </c>
      <c r="G180" s="6">
        <f t="shared" si="12"/>
        <v>29.200000000000006</v>
      </c>
      <c r="H180" s="6">
        <f t="shared" si="13"/>
        <v>17.316666666666663</v>
      </c>
      <c r="I180" s="6">
        <f t="shared" si="14"/>
        <v>2.6999999999999922</v>
      </c>
    </row>
    <row r="181" spans="2:9" x14ac:dyDescent="0.35">
      <c r="B181" s="4">
        <v>44609.083333738425</v>
      </c>
      <c r="C181" s="6">
        <v>31.9</v>
      </c>
      <c r="D181" s="6"/>
      <c r="E181" s="6">
        <v>0.7</v>
      </c>
      <c r="F181" s="6">
        <f>$D185*1/6+$F180</f>
        <v>14.666666666666671</v>
      </c>
      <c r="G181" s="6">
        <f t="shared" si="12"/>
        <v>29.900000000000006</v>
      </c>
      <c r="H181" s="6">
        <f t="shared" si="13"/>
        <v>17.233333333333327</v>
      </c>
      <c r="I181" s="6">
        <f t="shared" si="14"/>
        <v>1.9999999999999929</v>
      </c>
    </row>
    <row r="182" spans="2:9" x14ac:dyDescent="0.35">
      <c r="B182" s="4">
        <v>44609.125000405096</v>
      </c>
      <c r="C182" s="6">
        <v>31.9</v>
      </c>
      <c r="D182" s="6"/>
      <c r="E182" s="6">
        <v>0.7</v>
      </c>
      <c r="F182" s="6">
        <f>$D185*1/6+$F181</f>
        <v>14.750000000000005</v>
      </c>
      <c r="G182" s="6">
        <f t="shared" si="12"/>
        <v>30.600000000000005</v>
      </c>
      <c r="H182" s="6">
        <f t="shared" si="13"/>
        <v>17.149999999999991</v>
      </c>
      <c r="I182" s="6">
        <f t="shared" si="14"/>
        <v>1.2999999999999936</v>
      </c>
    </row>
    <row r="183" spans="2:9" x14ac:dyDescent="0.35">
      <c r="B183" s="4">
        <v>44609.16666707176</v>
      </c>
      <c r="C183" s="6">
        <v>31.9</v>
      </c>
      <c r="D183" s="6"/>
      <c r="E183" s="6">
        <v>0.5</v>
      </c>
      <c r="F183" s="6">
        <f>$D185*1/6+$F182</f>
        <v>14.833333333333339</v>
      </c>
      <c r="G183" s="6">
        <f t="shared" si="12"/>
        <v>31.100000000000005</v>
      </c>
      <c r="H183" s="6">
        <f t="shared" si="13"/>
        <v>17.066666666666659</v>
      </c>
      <c r="I183" s="6">
        <f t="shared" si="14"/>
        <v>0.79999999999999361</v>
      </c>
    </row>
    <row r="184" spans="2:9" x14ac:dyDescent="0.35">
      <c r="B184" s="4">
        <v>44609.208333738425</v>
      </c>
      <c r="C184" s="6">
        <v>31.9</v>
      </c>
      <c r="D184" s="6"/>
      <c r="E184" s="6">
        <v>0.4</v>
      </c>
      <c r="F184" s="6">
        <f>$D185*1/6+$F183</f>
        <v>14.916666666666673</v>
      </c>
      <c r="G184" s="6">
        <f t="shared" si="12"/>
        <v>31.500000000000004</v>
      </c>
      <c r="H184" s="6">
        <f t="shared" si="13"/>
        <v>16.983333333333327</v>
      </c>
      <c r="I184" s="6">
        <f t="shared" si="14"/>
        <v>0.39999999999999503</v>
      </c>
    </row>
    <row r="185" spans="2:9" x14ac:dyDescent="0.35">
      <c r="B185" s="4">
        <v>44609.250000405096</v>
      </c>
      <c r="C185" s="6">
        <v>31.9</v>
      </c>
      <c r="D185" s="6">
        <f>1/2</f>
        <v>0.5</v>
      </c>
      <c r="E185" s="6">
        <v>0.3</v>
      </c>
      <c r="F185" s="6">
        <f>$D185*1/6+$F184</f>
        <v>15.000000000000007</v>
      </c>
      <c r="G185" s="6">
        <f t="shared" si="12"/>
        <v>31.800000000000004</v>
      </c>
      <c r="H185" s="6">
        <f t="shared" si="13"/>
        <v>16.899999999999991</v>
      </c>
      <c r="I185" s="6">
        <f t="shared" si="14"/>
        <v>9.9999999999994316E-2</v>
      </c>
    </row>
    <row r="186" spans="2:9" x14ac:dyDescent="0.35">
      <c r="B186" s="4">
        <v>44609.29166707176</v>
      </c>
      <c r="C186" s="6">
        <v>31.9</v>
      </c>
      <c r="D186" s="6"/>
      <c r="E186" s="6">
        <v>0.2</v>
      </c>
      <c r="F186" s="6">
        <f>$D191*1/6+$F185</f>
        <v>15.000000000000007</v>
      </c>
      <c r="G186" s="6">
        <f t="shared" si="12"/>
        <v>32.000000000000007</v>
      </c>
      <c r="H186" s="6">
        <f t="shared" si="13"/>
        <v>16.899999999999991</v>
      </c>
      <c r="I186" s="6">
        <f t="shared" si="14"/>
        <v>0.10000000000000853</v>
      </c>
    </row>
    <row r="187" spans="2:9" x14ac:dyDescent="0.35">
      <c r="B187" s="4">
        <v>44609.333333738425</v>
      </c>
      <c r="C187" s="6">
        <v>31.9</v>
      </c>
      <c r="D187" s="6"/>
      <c r="E187" s="6">
        <v>0.1</v>
      </c>
      <c r="F187" s="6">
        <f>$D191*1/6+$F186</f>
        <v>15.000000000000007</v>
      </c>
      <c r="G187" s="6">
        <f t="shared" si="12"/>
        <v>32.100000000000009</v>
      </c>
      <c r="H187" s="6">
        <f t="shared" si="13"/>
        <v>16.899999999999991</v>
      </c>
      <c r="I187" s="6">
        <f t="shared" si="14"/>
        <v>0.20000000000000995</v>
      </c>
    </row>
    <row r="188" spans="2:9" x14ac:dyDescent="0.35">
      <c r="B188" s="4">
        <v>44609.375000405096</v>
      </c>
      <c r="C188" s="6">
        <v>31.9</v>
      </c>
      <c r="D188" s="6"/>
      <c r="E188" s="6"/>
      <c r="F188" s="6">
        <f>$D191*1/6+$F187</f>
        <v>15.000000000000007</v>
      </c>
      <c r="G188" s="6">
        <f t="shared" si="12"/>
        <v>32.100000000000009</v>
      </c>
      <c r="H188" s="6">
        <f t="shared" si="13"/>
        <v>16.899999999999991</v>
      </c>
      <c r="I188" s="6">
        <f t="shared" si="14"/>
        <v>0.20000000000000995</v>
      </c>
    </row>
    <row r="189" spans="2:9" x14ac:dyDescent="0.35">
      <c r="B189" s="4">
        <v>44609.41666707176</v>
      </c>
      <c r="C189" s="6">
        <v>31.9</v>
      </c>
      <c r="D189" s="6"/>
      <c r="E189" s="6"/>
      <c r="F189" s="6">
        <f>$D191*1/6+$F188</f>
        <v>15.000000000000007</v>
      </c>
      <c r="G189" s="6">
        <f t="shared" si="12"/>
        <v>32.100000000000009</v>
      </c>
      <c r="H189" s="6">
        <f t="shared" si="13"/>
        <v>16.899999999999991</v>
      </c>
      <c r="I189" s="6">
        <f t="shared" si="14"/>
        <v>0.20000000000000995</v>
      </c>
    </row>
    <row r="190" spans="2:9" x14ac:dyDescent="0.35">
      <c r="B190" s="4">
        <v>44609.458333738425</v>
      </c>
      <c r="C190" s="6">
        <v>31.9</v>
      </c>
      <c r="D190" s="6"/>
      <c r="E190" s="6"/>
      <c r="F190" s="6">
        <f>$D191*1/6+$F189</f>
        <v>15.000000000000007</v>
      </c>
      <c r="G190" s="6">
        <f t="shared" si="12"/>
        <v>32.100000000000009</v>
      </c>
      <c r="H190" s="6">
        <f t="shared" si="13"/>
        <v>16.899999999999991</v>
      </c>
      <c r="I190" s="6">
        <f t="shared" si="14"/>
        <v>0.20000000000000995</v>
      </c>
    </row>
    <row r="191" spans="2:9" x14ac:dyDescent="0.35">
      <c r="B191" s="4">
        <v>44609.500000405096</v>
      </c>
      <c r="C191" s="6">
        <v>31.9</v>
      </c>
      <c r="D191" s="6"/>
      <c r="E191" s="6"/>
      <c r="F191" s="6">
        <f>$D191*1/6+$F190</f>
        <v>15.000000000000007</v>
      </c>
      <c r="G191" s="6">
        <f t="shared" si="12"/>
        <v>32.100000000000009</v>
      </c>
      <c r="H191" s="6">
        <f t="shared" si="13"/>
        <v>16.899999999999991</v>
      </c>
      <c r="I191" s="6">
        <f t="shared" si="14"/>
        <v>0.20000000000000995</v>
      </c>
    </row>
    <row r="192" spans="2:9" x14ac:dyDescent="0.35">
      <c r="B192" s="4">
        <v>44609.54166707176</v>
      </c>
      <c r="C192" s="6">
        <v>31.9</v>
      </c>
      <c r="D192" s="6"/>
      <c r="E192" s="6"/>
      <c r="F192" s="6">
        <f>$D197*1/6+$F191</f>
        <v>15.000000000000007</v>
      </c>
      <c r="G192" s="6">
        <f t="shared" si="12"/>
        <v>32.100000000000009</v>
      </c>
      <c r="H192" s="6">
        <f t="shared" si="13"/>
        <v>16.899999999999991</v>
      </c>
      <c r="I192" s="6">
        <f t="shared" si="14"/>
        <v>0.20000000000000995</v>
      </c>
    </row>
    <row r="193" spans="2:9" x14ac:dyDescent="0.35">
      <c r="B193" s="4">
        <v>44609.583333738425</v>
      </c>
      <c r="C193" s="6">
        <v>31.9</v>
      </c>
      <c r="D193" s="6"/>
      <c r="E193" s="6"/>
      <c r="F193" s="6">
        <f>$D197*1/6+$F192</f>
        <v>15.000000000000007</v>
      </c>
      <c r="G193" s="6">
        <f t="shared" si="12"/>
        <v>32.100000000000009</v>
      </c>
      <c r="H193" s="6">
        <f t="shared" si="13"/>
        <v>16.899999999999991</v>
      </c>
      <c r="I193" s="6">
        <f t="shared" si="14"/>
        <v>0.20000000000000995</v>
      </c>
    </row>
    <row r="194" spans="2:9" x14ac:dyDescent="0.35">
      <c r="B194" s="4">
        <v>44609.625000405096</v>
      </c>
      <c r="C194" s="6">
        <v>31.9</v>
      </c>
      <c r="D194" s="6"/>
      <c r="E194" s="6"/>
      <c r="F194" s="6">
        <f>$D197*1/6+$F193</f>
        <v>15.000000000000007</v>
      </c>
      <c r="G194" s="6">
        <f t="shared" si="12"/>
        <v>32.100000000000009</v>
      </c>
      <c r="H194" s="6">
        <f t="shared" si="13"/>
        <v>16.899999999999991</v>
      </c>
      <c r="I194" s="6">
        <f t="shared" si="14"/>
        <v>0.20000000000000995</v>
      </c>
    </row>
    <row r="195" spans="2:9" x14ac:dyDescent="0.35">
      <c r="B195" s="4">
        <v>44609.66666707176</v>
      </c>
      <c r="C195" s="6">
        <v>31.9</v>
      </c>
      <c r="D195" s="6"/>
      <c r="E195" s="6"/>
      <c r="F195" s="6">
        <f>$D197*1/6+$F194</f>
        <v>15.000000000000007</v>
      </c>
      <c r="G195" s="6">
        <f t="shared" si="12"/>
        <v>32.100000000000009</v>
      </c>
      <c r="H195" s="6">
        <f t="shared" ref="H195:H202" si="15">IF(ISBLANK($C195),"",ABS($C195-F195))</f>
        <v>16.899999999999991</v>
      </c>
      <c r="I195" s="6">
        <f t="shared" ref="I195:I202" si="16">IF(ISBLANK($C195),"",ABS($C195-G195))</f>
        <v>0.20000000000000995</v>
      </c>
    </row>
    <row r="196" spans="2:9" x14ac:dyDescent="0.35">
      <c r="B196" s="4">
        <v>44609.708333738425</v>
      </c>
      <c r="C196" s="6">
        <v>31.9</v>
      </c>
      <c r="D196" s="6"/>
      <c r="E196" s="6"/>
      <c r="F196" s="6">
        <f>$D197*1/6+$F195</f>
        <v>15.000000000000007</v>
      </c>
      <c r="G196" s="6">
        <f t="shared" si="12"/>
        <v>32.100000000000009</v>
      </c>
      <c r="H196" s="6">
        <f t="shared" si="15"/>
        <v>16.899999999999991</v>
      </c>
      <c r="I196" s="6">
        <f t="shared" si="16"/>
        <v>0.20000000000000995</v>
      </c>
    </row>
    <row r="197" spans="2:9" x14ac:dyDescent="0.35">
      <c r="B197" s="4">
        <v>44609.750000405096</v>
      </c>
      <c r="C197" s="6">
        <v>31.9</v>
      </c>
      <c r="D197" s="6"/>
      <c r="E197" s="6"/>
      <c r="F197" s="6">
        <f>$D197*1/6+$F196</f>
        <v>15.000000000000007</v>
      </c>
      <c r="G197" s="6">
        <f t="shared" ref="G197:G202" si="17">E197+G196</f>
        <v>32.100000000000009</v>
      </c>
      <c r="H197" s="6">
        <f t="shared" si="15"/>
        <v>16.899999999999991</v>
      </c>
      <c r="I197" s="6">
        <f t="shared" si="16"/>
        <v>0.20000000000000995</v>
      </c>
    </row>
    <row r="198" spans="2:9" x14ac:dyDescent="0.35">
      <c r="B198" s="4">
        <v>44609.79166707176</v>
      </c>
      <c r="C198" s="6">
        <v>31.9</v>
      </c>
      <c r="D198" s="6"/>
      <c r="E198" s="6"/>
      <c r="F198" s="6">
        <f>$D203*1/6+$F197</f>
        <v>15.091666666666674</v>
      </c>
      <c r="G198" s="6">
        <f t="shared" si="17"/>
        <v>32.100000000000009</v>
      </c>
      <c r="H198" s="6">
        <f t="shared" si="15"/>
        <v>16.808333333333323</v>
      </c>
      <c r="I198" s="6">
        <f t="shared" si="16"/>
        <v>0.20000000000000995</v>
      </c>
    </row>
    <row r="199" spans="2:9" x14ac:dyDescent="0.35">
      <c r="B199" s="4">
        <v>44609.833333738425</v>
      </c>
      <c r="C199" s="6">
        <v>31.9</v>
      </c>
      <c r="D199" s="6"/>
      <c r="E199" s="6"/>
      <c r="F199" s="6">
        <f>$D203*1/6+$F198</f>
        <v>15.183333333333341</v>
      </c>
      <c r="G199" s="6">
        <f t="shared" si="17"/>
        <v>32.100000000000009</v>
      </c>
      <c r="H199" s="6">
        <f t="shared" si="15"/>
        <v>16.716666666666658</v>
      </c>
      <c r="I199" s="6">
        <f t="shared" si="16"/>
        <v>0.20000000000000995</v>
      </c>
    </row>
    <row r="200" spans="2:9" x14ac:dyDescent="0.35">
      <c r="B200" s="4">
        <v>44609.875000405096</v>
      </c>
      <c r="C200" s="6">
        <v>31.9</v>
      </c>
      <c r="D200" s="6"/>
      <c r="E200" s="6"/>
      <c r="F200" s="6">
        <f>$D203*1/6+$F199</f>
        <v>15.275000000000007</v>
      </c>
      <c r="G200" s="6">
        <f t="shared" si="17"/>
        <v>32.100000000000009</v>
      </c>
      <c r="H200" s="6">
        <f t="shared" si="15"/>
        <v>16.624999999999993</v>
      </c>
      <c r="I200" s="6">
        <f t="shared" si="16"/>
        <v>0.20000000000000995</v>
      </c>
    </row>
    <row r="201" spans="2:9" x14ac:dyDescent="0.35">
      <c r="B201" s="4">
        <v>44609.91666707176</v>
      </c>
      <c r="C201" s="6">
        <v>31.9</v>
      </c>
      <c r="D201" s="6"/>
      <c r="E201" s="6"/>
      <c r="F201" s="6">
        <f>$D203*1/6+$F200</f>
        <v>15.366666666666674</v>
      </c>
      <c r="G201" s="6">
        <f t="shared" si="17"/>
        <v>32.100000000000009</v>
      </c>
      <c r="H201" s="6">
        <f t="shared" si="15"/>
        <v>16.533333333333324</v>
      </c>
      <c r="I201" s="6">
        <f t="shared" si="16"/>
        <v>0.20000000000000995</v>
      </c>
    </row>
    <row r="202" spans="2:9" x14ac:dyDescent="0.35">
      <c r="B202" s="4">
        <v>44609.958333738425</v>
      </c>
      <c r="C202" s="6">
        <v>31.9</v>
      </c>
      <c r="D202" s="6"/>
      <c r="E202" s="6"/>
      <c r="F202" s="6">
        <f>$D203*1/6+$F201</f>
        <v>15.458333333333341</v>
      </c>
      <c r="G202" s="6">
        <f t="shared" si="17"/>
        <v>32.100000000000009</v>
      </c>
      <c r="H202" s="6">
        <f t="shared" si="15"/>
        <v>16.441666666666656</v>
      </c>
      <c r="I202" s="6">
        <f t="shared" si="16"/>
        <v>0.20000000000000995</v>
      </c>
    </row>
    <row r="203" spans="2:9" x14ac:dyDescent="0.35">
      <c r="D203">
        <f>1.1/2</f>
        <v>0.55000000000000004</v>
      </c>
      <c r="F203" s="6"/>
      <c r="G203" s="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CB8A-F47A-45CA-A755-DA476F39C392}">
  <dimension ref="B2:G232"/>
  <sheetViews>
    <sheetView tabSelected="1" workbookViewId="0">
      <selection activeCell="J8" sqref="J8"/>
    </sheetView>
  </sheetViews>
  <sheetFormatPr defaultRowHeight="14.5" x14ac:dyDescent="0.35"/>
  <cols>
    <col min="2" max="2" width="14.1796875" customWidth="1"/>
    <col min="3" max="3" width="14.90625" customWidth="1"/>
    <col min="4" max="4" width="10.26953125" customWidth="1"/>
    <col min="5" max="5" width="17.54296875" customWidth="1"/>
    <col min="6" max="6" width="18.26953125" customWidth="1"/>
    <col min="7" max="7" width="13.6328125" customWidth="1"/>
  </cols>
  <sheetData>
    <row r="2" spans="2:7" x14ac:dyDescent="0.35">
      <c r="B2" t="s">
        <v>12</v>
      </c>
      <c r="C2" t="s">
        <v>13</v>
      </c>
      <c r="D2" t="s">
        <v>6</v>
      </c>
      <c r="E2" t="s">
        <v>14</v>
      </c>
      <c r="F2" t="s">
        <v>15</v>
      </c>
      <c r="G2" t="s">
        <v>16</v>
      </c>
    </row>
    <row r="3" spans="2:7" x14ac:dyDescent="0.35">
      <c r="B3" s="6">
        <f>Temp[[#This Row],[Yr error]]</f>
        <v>3</v>
      </c>
      <c r="C3" s="6">
        <f>Precip[[#This Row],[Yr error]]</f>
        <v>0</v>
      </c>
      <c r="D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3" s="6">
        <f>Temp[[#This Row],[Storm error]]</f>
        <v>2</v>
      </c>
      <c r="F3" s="6">
        <f>Precip[[#This Row],[Storm error]]</f>
        <v>0</v>
      </c>
      <c r="G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4" spans="2:7" x14ac:dyDescent="0.35">
      <c r="B4" s="6">
        <f>Temp[[#This Row],[Yr error]]</f>
        <v>2</v>
      </c>
      <c r="C4" s="6">
        <f>Precip[[#This Row],[Yr error]]</f>
        <v>0</v>
      </c>
      <c r="D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4" s="6">
        <f>Temp[[#This Row],[Storm error]]</f>
        <v>0</v>
      </c>
      <c r="F4" s="6">
        <f>Precip[[#This Row],[Storm error]]</f>
        <v>0</v>
      </c>
      <c r="G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5" spans="2:7" x14ac:dyDescent="0.35">
      <c r="B5" s="6">
        <f>Temp[[#This Row],[Yr error]]</f>
        <v>1</v>
      </c>
      <c r="C5" s="6">
        <f>Precip[[#This Row],[Yr error]]</f>
        <v>0</v>
      </c>
      <c r="D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8</v>
      </c>
      <c r="E5" s="6">
        <f>Temp[[#This Row],[Storm error]]</f>
        <v>0</v>
      </c>
      <c r="F5" s="6">
        <f>Precip[[#This Row],[Storm error]]</f>
        <v>0</v>
      </c>
      <c r="G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6" spans="2:7" x14ac:dyDescent="0.35">
      <c r="B6" s="6">
        <f>Temp[[#This Row],[Yr error]]</f>
        <v>2</v>
      </c>
      <c r="C6" s="6">
        <f>Precip[[#This Row],[Yr error]]</f>
        <v>0</v>
      </c>
      <c r="D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6" s="6">
        <f>Temp[[#This Row],[Storm error]]</f>
        <v>0</v>
      </c>
      <c r="F6" s="6">
        <f>Precip[[#This Row],[Storm error]]</f>
        <v>0</v>
      </c>
      <c r="G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7" spans="2:7" x14ac:dyDescent="0.35">
      <c r="B7" s="6">
        <f>Temp[[#This Row],[Yr error]]</f>
        <v>0</v>
      </c>
      <c r="C7" s="6">
        <f>Precip[[#This Row],[Yr error]]</f>
        <v>0</v>
      </c>
      <c r="D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9</v>
      </c>
      <c r="E7" s="6">
        <f>Temp[[#This Row],[Storm error]]</f>
        <v>1</v>
      </c>
      <c r="F7" s="6">
        <f>Precip[[#This Row],[Storm error]]</f>
        <v>0</v>
      </c>
      <c r="G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" spans="2:7" x14ac:dyDescent="0.35">
      <c r="B8" s="6">
        <f>Temp[[#This Row],[Yr error]]</f>
        <v>2</v>
      </c>
      <c r="C8" s="6">
        <f>Precip[[#This Row],[Yr error]]</f>
        <v>0</v>
      </c>
      <c r="D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8" s="6">
        <f>Temp[[#This Row],[Storm error]]</f>
        <v>2</v>
      </c>
      <c r="F8" s="6">
        <f>Precip[[#This Row],[Storm error]]</f>
        <v>0</v>
      </c>
      <c r="G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9" spans="2:7" x14ac:dyDescent="0.35">
      <c r="B9" s="6">
        <f>Temp[[#This Row],[Yr error]]</f>
        <v>2</v>
      </c>
      <c r="C9" s="6">
        <f>Precip[[#This Row],[Yr error]]</f>
        <v>0</v>
      </c>
      <c r="D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9" s="6">
        <f>Temp[[#This Row],[Storm error]]</f>
        <v>2</v>
      </c>
      <c r="F9" s="6">
        <f>Precip[[#This Row],[Storm error]]</f>
        <v>0</v>
      </c>
      <c r="G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0" spans="2:7" x14ac:dyDescent="0.35">
      <c r="B10" s="6">
        <f>Temp[[#This Row],[Yr error]]</f>
        <v>2</v>
      </c>
      <c r="C10" s="6">
        <f>Precip[[#This Row],[Yr error]]</f>
        <v>0</v>
      </c>
      <c r="D1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0" s="6">
        <f>Temp[[#This Row],[Storm error]]</f>
        <v>2</v>
      </c>
      <c r="F10" s="6">
        <f>Precip[[#This Row],[Storm error]]</f>
        <v>0</v>
      </c>
      <c r="G1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1" spans="2:7" x14ac:dyDescent="0.35">
      <c r="B11" s="6">
        <f>Temp[[#This Row],[Yr error]]</f>
        <v>1</v>
      </c>
      <c r="C11" s="6">
        <f>Precip[[#This Row],[Yr error]]</f>
        <v>0</v>
      </c>
      <c r="D1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8</v>
      </c>
      <c r="E11" s="6">
        <f>Temp[[#This Row],[Storm error]]</f>
        <v>3</v>
      </c>
      <c r="F11" s="6">
        <f>Precip[[#This Row],[Storm error]]</f>
        <v>0</v>
      </c>
      <c r="G1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2" spans="2:7" x14ac:dyDescent="0.35">
      <c r="B12" s="6">
        <f>Temp[[#This Row],[Yr error]]</f>
        <v>3</v>
      </c>
      <c r="C12" s="6">
        <f>Precip[[#This Row],[Yr error]]</f>
        <v>0</v>
      </c>
      <c r="D1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2" s="6">
        <f>Temp[[#This Row],[Storm error]]</f>
        <v>2</v>
      </c>
      <c r="F12" s="6">
        <f>Precip[[#This Row],[Storm error]]</f>
        <v>0</v>
      </c>
      <c r="G1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3" spans="2:7" x14ac:dyDescent="0.35">
      <c r="B13" s="6">
        <f>Temp[[#This Row],[Yr error]]</f>
        <v>3</v>
      </c>
      <c r="C13" s="6">
        <f>Precip[[#This Row],[Yr error]]</f>
        <v>0</v>
      </c>
      <c r="D1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3" s="6">
        <f>Temp[[#This Row],[Storm error]]</f>
        <v>2</v>
      </c>
      <c r="F13" s="6">
        <f>Precip[[#This Row],[Storm error]]</f>
        <v>0</v>
      </c>
      <c r="G1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4" spans="2:7" x14ac:dyDescent="0.35">
      <c r="B14" s="6">
        <f>Temp[[#This Row],[Yr error]]</f>
        <v>4</v>
      </c>
      <c r="C14" s="6">
        <f>Precip[[#This Row],[Yr error]]</f>
        <v>0</v>
      </c>
      <c r="D1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4" s="6">
        <f>Temp[[#This Row],[Storm error]]</f>
        <v>0</v>
      </c>
      <c r="F14" s="6">
        <f>Precip[[#This Row],[Storm error]]</f>
        <v>0</v>
      </c>
      <c r="G1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15" spans="2:7" x14ac:dyDescent="0.35">
      <c r="B15" s="6">
        <f>Temp[[#This Row],[Yr error]]</f>
        <v>4</v>
      </c>
      <c r="C15" s="6">
        <f>Precip[[#This Row],[Yr error]]</f>
        <v>0</v>
      </c>
      <c r="D1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5" s="6">
        <f>Temp[[#This Row],[Storm error]]</f>
        <v>0</v>
      </c>
      <c r="F15" s="6">
        <f>Precip[[#This Row],[Storm error]]</f>
        <v>0</v>
      </c>
      <c r="G1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16" spans="2:7" x14ac:dyDescent="0.35">
      <c r="B16" s="6">
        <f>Temp[[#This Row],[Yr error]]</f>
        <v>5</v>
      </c>
      <c r="C16" s="6">
        <f>Precip[[#This Row],[Yr error]]</f>
        <v>0</v>
      </c>
      <c r="D1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6" s="6">
        <f>Temp[[#This Row],[Storm error]]</f>
        <v>0</v>
      </c>
      <c r="F16" s="6">
        <f>Precip[[#This Row],[Storm error]]</f>
        <v>0</v>
      </c>
      <c r="G1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17" spans="2:7" x14ac:dyDescent="0.35">
      <c r="B17" s="6">
        <f>Temp[[#This Row],[Yr error]]</f>
        <v>6</v>
      </c>
      <c r="C17" s="6">
        <f>Precip[[#This Row],[Yr error]]</f>
        <v>0</v>
      </c>
      <c r="D1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7" s="6">
        <f>Temp[[#This Row],[Storm error]]</f>
        <v>0</v>
      </c>
      <c r="F17" s="6">
        <f>Precip[[#This Row],[Storm error]]</f>
        <v>0</v>
      </c>
      <c r="G1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18" spans="2:7" x14ac:dyDescent="0.35">
      <c r="B18" s="6">
        <f>Temp[[#This Row],[Yr error]]</f>
        <v>7</v>
      </c>
      <c r="C18" s="6">
        <f>Precip[[#This Row],[Yr error]]</f>
        <v>0</v>
      </c>
      <c r="D1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8" s="6">
        <f>Temp[[#This Row],[Storm error]]</f>
        <v>0</v>
      </c>
      <c r="F18" s="6">
        <f>Precip[[#This Row],[Storm error]]</f>
        <v>0</v>
      </c>
      <c r="G1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19" spans="2:7" x14ac:dyDescent="0.35">
      <c r="B19" s="6">
        <f>Temp[[#This Row],[Yr error]]</f>
        <v>7</v>
      </c>
      <c r="C19" s="6">
        <f>Precip[[#This Row],[Yr error]]</f>
        <v>0</v>
      </c>
      <c r="D1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9" s="6">
        <f>Temp[[#This Row],[Storm error]]</f>
        <v>1</v>
      </c>
      <c r="F19" s="6">
        <f>Precip[[#This Row],[Storm error]]</f>
        <v>0</v>
      </c>
      <c r="G1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20" spans="2:7" x14ac:dyDescent="0.35">
      <c r="B20" s="6">
        <f>Temp[[#This Row],[Yr error]]</f>
        <v>7</v>
      </c>
      <c r="C20" s="6">
        <f>Precip[[#This Row],[Yr error]]</f>
        <v>0</v>
      </c>
      <c r="D2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0" s="6">
        <f>Temp[[#This Row],[Storm error]]</f>
        <v>3</v>
      </c>
      <c r="F20" s="6">
        <f>Precip[[#This Row],[Storm error]]</f>
        <v>0</v>
      </c>
      <c r="G2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21" spans="2:7" x14ac:dyDescent="0.35">
      <c r="B21" s="6">
        <f>Temp[[#This Row],[Yr error]]</f>
        <v>6</v>
      </c>
      <c r="C21" s="6">
        <f>Precip[[#This Row],[Yr error]]</f>
        <v>0</v>
      </c>
      <c r="D2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1" s="6">
        <f>Temp[[#This Row],[Storm error]]</f>
        <v>3</v>
      </c>
      <c r="F21" s="6">
        <f>Precip[[#This Row],[Storm error]]</f>
        <v>0</v>
      </c>
      <c r="G2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22" spans="2:7" x14ac:dyDescent="0.35">
      <c r="B22" s="6">
        <f>Temp[[#This Row],[Yr error]]</f>
        <v>6</v>
      </c>
      <c r="C22" s="6">
        <f>Precip[[#This Row],[Yr error]]</f>
        <v>0</v>
      </c>
      <c r="D2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2" s="6">
        <f>Temp[[#This Row],[Storm error]]</f>
        <v>1</v>
      </c>
      <c r="F22" s="6">
        <f>Precip[[#This Row],[Storm error]]</f>
        <v>0</v>
      </c>
      <c r="G2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23" spans="2:7" x14ac:dyDescent="0.35">
      <c r="B23" s="6">
        <f>Temp[[#This Row],[Yr error]]</f>
        <v>4</v>
      </c>
      <c r="C23" s="6">
        <f>Precip[[#This Row],[Yr error]]</f>
        <v>0</v>
      </c>
      <c r="D2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3" s="6">
        <f>Temp[[#This Row],[Storm error]]</f>
        <v>2</v>
      </c>
      <c r="F23" s="6">
        <f>Precip[[#This Row],[Storm error]]</f>
        <v>0</v>
      </c>
      <c r="G2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24" spans="2:7" x14ac:dyDescent="0.35">
      <c r="B24" s="6">
        <f>Temp[[#This Row],[Yr error]]</f>
        <v>4</v>
      </c>
      <c r="C24" s="6">
        <f>Precip[[#This Row],[Yr error]]</f>
        <v>0</v>
      </c>
      <c r="D2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4" s="6">
        <f>Temp[[#This Row],[Storm error]]</f>
        <v>0</v>
      </c>
      <c r="F24" s="6">
        <f>Precip[[#This Row],[Storm error]]</f>
        <v>0</v>
      </c>
      <c r="G2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25" spans="2:7" x14ac:dyDescent="0.35">
      <c r="B25" s="6">
        <f>Temp[[#This Row],[Yr error]]</f>
        <v>3</v>
      </c>
      <c r="C25" s="6">
        <f>Precip[[#This Row],[Yr error]]</f>
        <v>0</v>
      </c>
      <c r="D2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25" s="6">
        <f>Temp[[#This Row],[Storm error]]</f>
        <v>1</v>
      </c>
      <c r="F25" s="6">
        <f>Precip[[#This Row],[Storm error]]</f>
        <v>0</v>
      </c>
      <c r="G2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26" spans="2:7" x14ac:dyDescent="0.35">
      <c r="B26" s="6">
        <f>Temp[[#This Row],[Yr error]]</f>
        <v>3</v>
      </c>
      <c r="C26" s="6">
        <f>Precip[[#This Row],[Yr error]]</f>
        <v>0</v>
      </c>
      <c r="D2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26" s="6">
        <f>Temp[[#This Row],[Storm error]]</f>
        <v>1</v>
      </c>
      <c r="F26" s="6">
        <f>Precip[[#This Row],[Storm error]]</f>
        <v>0</v>
      </c>
      <c r="G2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27" spans="2:7" x14ac:dyDescent="0.35">
      <c r="B27" s="6">
        <f>Temp[[#This Row],[Yr error]]</f>
        <v>4</v>
      </c>
      <c r="C27" s="6">
        <f>Precip[[#This Row],[Yr error]]</f>
        <v>0</v>
      </c>
      <c r="D2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7" s="6">
        <f>Temp[[#This Row],[Storm error]]</f>
        <v>2</v>
      </c>
      <c r="F27" s="6">
        <f>Precip[[#This Row],[Storm error]]</f>
        <v>0</v>
      </c>
      <c r="G2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28" spans="2:7" x14ac:dyDescent="0.35">
      <c r="B28" s="6">
        <f>Temp[[#This Row],[Yr error]]</f>
        <v>5</v>
      </c>
      <c r="C28" s="6">
        <f>Precip[[#This Row],[Yr error]]</f>
        <v>0</v>
      </c>
      <c r="D2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8" s="6">
        <f>Temp[[#This Row],[Storm error]]</f>
        <v>2</v>
      </c>
      <c r="F28" s="6">
        <f>Precip[[#This Row],[Storm error]]</f>
        <v>0</v>
      </c>
      <c r="G2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29" spans="2:7" x14ac:dyDescent="0.35">
      <c r="B29" s="6">
        <f>Temp[[#This Row],[Yr error]]</f>
        <v>4</v>
      </c>
      <c r="C29" s="6">
        <f>Precip[[#This Row],[Yr error]]</f>
        <v>0</v>
      </c>
      <c r="D2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29" s="6">
        <f>Temp[[#This Row],[Storm error]]</f>
        <v>0</v>
      </c>
      <c r="F29" s="6">
        <f>Precip[[#This Row],[Storm error]]</f>
        <v>0</v>
      </c>
      <c r="G2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30" spans="2:7" x14ac:dyDescent="0.35">
      <c r="B30" s="6">
        <f>Temp[[#This Row],[Yr error]]</f>
        <v>5</v>
      </c>
      <c r="C30" s="6">
        <f>Precip[[#This Row],[Yr error]]</f>
        <v>0</v>
      </c>
      <c r="D3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0" s="6">
        <f>Temp[[#This Row],[Storm error]]</f>
        <v>0</v>
      </c>
      <c r="F30" s="6">
        <f>Precip[[#This Row],[Storm error]]</f>
        <v>0</v>
      </c>
      <c r="G3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31" spans="2:7" x14ac:dyDescent="0.35">
      <c r="B31" s="6">
        <f>Temp[[#This Row],[Yr error]]</f>
        <v>5</v>
      </c>
      <c r="C31" s="6">
        <f>Precip[[#This Row],[Yr error]]</f>
        <v>0</v>
      </c>
      <c r="D3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1" s="6">
        <f>Temp[[#This Row],[Storm error]]</f>
        <v>0</v>
      </c>
      <c r="F31" s="6">
        <f>Precip[[#This Row],[Storm error]]</f>
        <v>0</v>
      </c>
      <c r="G3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32" spans="2:7" x14ac:dyDescent="0.35">
      <c r="B32" s="6">
        <f>Temp[[#This Row],[Yr error]]</f>
        <v>5</v>
      </c>
      <c r="C32" s="6">
        <f>Precip[[#This Row],[Yr error]]</f>
        <v>0</v>
      </c>
      <c r="D3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2" s="6">
        <f>Temp[[#This Row],[Storm error]]</f>
        <v>1</v>
      </c>
      <c r="F32" s="6">
        <f>Precip[[#This Row],[Storm error]]</f>
        <v>0</v>
      </c>
      <c r="G3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33" spans="2:7" x14ac:dyDescent="0.35">
      <c r="B33" s="6">
        <f>Temp[[#This Row],[Yr error]]</f>
        <v>6</v>
      </c>
      <c r="C33" s="6">
        <f>Precip[[#This Row],[Yr error]]</f>
        <v>0</v>
      </c>
      <c r="D3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3" s="6">
        <f>Temp[[#This Row],[Storm error]]</f>
        <v>0</v>
      </c>
      <c r="F33" s="6">
        <f>Precip[[#This Row],[Storm error]]</f>
        <v>0</v>
      </c>
      <c r="G3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34" spans="2:7" x14ac:dyDescent="0.35">
      <c r="B34" s="6">
        <f>Temp[[#This Row],[Yr error]]</f>
        <v>6</v>
      </c>
      <c r="C34" s="6">
        <f>Precip[[#This Row],[Yr error]]</f>
        <v>0</v>
      </c>
      <c r="D3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4" s="6">
        <f>Temp[[#This Row],[Storm error]]</f>
        <v>1</v>
      </c>
      <c r="F34" s="6">
        <f>Precip[[#This Row],[Storm error]]</f>
        <v>0</v>
      </c>
      <c r="G3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35" spans="2:7" x14ac:dyDescent="0.35">
      <c r="B35" s="6">
        <f>Temp[[#This Row],[Yr error]]</f>
        <v>5</v>
      </c>
      <c r="C35" s="6">
        <f>Precip[[#This Row],[Yr error]]</f>
        <v>0</v>
      </c>
      <c r="D3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5" s="6">
        <f>Temp[[#This Row],[Storm error]]</f>
        <v>2</v>
      </c>
      <c r="F35" s="6">
        <f>Precip[[#This Row],[Storm error]]</f>
        <v>0</v>
      </c>
      <c r="G3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36" spans="2:7" x14ac:dyDescent="0.35">
      <c r="B36" s="6">
        <f>Temp[[#This Row],[Yr error]]</f>
        <v>6</v>
      </c>
      <c r="C36" s="6">
        <f>Precip[[#This Row],[Yr error]]</f>
        <v>0</v>
      </c>
      <c r="D3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6" s="6">
        <f>Temp[[#This Row],[Storm error]]</f>
        <v>2</v>
      </c>
      <c r="F36" s="6">
        <f>Precip[[#This Row],[Storm error]]</f>
        <v>0</v>
      </c>
      <c r="G3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37" spans="2:7" x14ac:dyDescent="0.35">
      <c r="B37" s="6">
        <f>Temp[[#This Row],[Yr error]]</f>
        <v>7</v>
      </c>
      <c r="C37" s="6">
        <f>Precip[[#This Row],[Yr error]]</f>
        <v>0</v>
      </c>
      <c r="D3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7" s="6">
        <f>Temp[[#This Row],[Storm error]]</f>
        <v>2</v>
      </c>
      <c r="F37" s="6">
        <f>Precip[[#This Row],[Storm error]]</f>
        <v>0</v>
      </c>
      <c r="G3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38" spans="2:7" x14ac:dyDescent="0.35">
      <c r="B38" s="6">
        <f>Temp[[#This Row],[Yr error]]</f>
        <v>5</v>
      </c>
      <c r="C38" s="6">
        <f>Precip[[#This Row],[Yr error]]</f>
        <v>0</v>
      </c>
      <c r="D3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38" s="6">
        <f>Temp[[#This Row],[Storm error]]</f>
        <v>3</v>
      </c>
      <c r="F38" s="6">
        <f>Precip[[#This Row],[Storm error]]</f>
        <v>0</v>
      </c>
      <c r="G3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39" spans="2:7" x14ac:dyDescent="0.35">
      <c r="B39" s="6">
        <f>Temp[[#This Row],[Yr error]]</f>
        <v>3</v>
      </c>
      <c r="C39" s="6">
        <f>Precip[[#This Row],[Yr error]]</f>
        <v>0</v>
      </c>
      <c r="D3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39" s="6">
        <f>Temp[[#This Row],[Storm error]]</f>
        <v>4</v>
      </c>
      <c r="F39" s="6">
        <f>Precip[[#This Row],[Storm error]]</f>
        <v>0</v>
      </c>
      <c r="G3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0" spans="2:7" x14ac:dyDescent="0.35">
      <c r="B40" s="6">
        <f>Temp[[#This Row],[Yr error]]</f>
        <v>1</v>
      </c>
      <c r="C40" s="6">
        <f>Precip[[#This Row],[Yr error]]</f>
        <v>0</v>
      </c>
      <c r="D4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8</v>
      </c>
      <c r="E40" s="6">
        <f>Temp[[#This Row],[Storm error]]</f>
        <v>5</v>
      </c>
      <c r="F40" s="6">
        <f>Precip[[#This Row],[Storm error]]</f>
        <v>0</v>
      </c>
      <c r="G4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1" spans="2:7" x14ac:dyDescent="0.35">
      <c r="B41" s="6">
        <f>Temp[[#This Row],[Yr error]]</f>
        <v>2</v>
      </c>
      <c r="C41" s="6">
        <f>Precip[[#This Row],[Yr error]]</f>
        <v>0</v>
      </c>
      <c r="D4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41" s="6">
        <f>Temp[[#This Row],[Storm error]]</f>
        <v>5</v>
      </c>
      <c r="F41" s="6">
        <f>Precip[[#This Row],[Storm error]]</f>
        <v>0</v>
      </c>
      <c r="G4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2" spans="2:7" x14ac:dyDescent="0.35">
      <c r="B42" s="6">
        <f>Temp[[#This Row],[Yr error]]</f>
        <v>3</v>
      </c>
      <c r="C42" s="6">
        <f>Precip[[#This Row],[Yr error]]</f>
        <v>0</v>
      </c>
      <c r="D4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42" s="6">
        <f>Temp[[#This Row],[Storm error]]</f>
        <v>4</v>
      </c>
      <c r="F42" s="6">
        <f>Precip[[#This Row],[Storm error]]</f>
        <v>0</v>
      </c>
      <c r="G4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3" spans="2:7" x14ac:dyDescent="0.35">
      <c r="B43" s="6">
        <f>Temp[[#This Row],[Yr error]]</f>
        <v>3</v>
      </c>
      <c r="C43" s="6">
        <f>Precip[[#This Row],[Yr error]]</f>
        <v>0</v>
      </c>
      <c r="D4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43" s="6">
        <f>Temp[[#This Row],[Storm error]]</f>
        <v>7</v>
      </c>
      <c r="F43" s="6">
        <f>Precip[[#This Row],[Storm error]]</f>
        <v>0</v>
      </c>
      <c r="G4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4" spans="2:7" x14ac:dyDescent="0.35">
      <c r="B44" s="6">
        <f>Temp[[#This Row],[Yr error]]</f>
        <v>1</v>
      </c>
      <c r="C44" s="6">
        <f>Precip[[#This Row],[Yr error]]</f>
        <v>0</v>
      </c>
      <c r="D4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8</v>
      </c>
      <c r="E44" s="6">
        <f>Temp[[#This Row],[Storm error]]</f>
        <v>9</v>
      </c>
      <c r="F44" s="6">
        <f>Precip[[#This Row],[Storm error]]</f>
        <v>0</v>
      </c>
      <c r="G4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5" spans="2:7" x14ac:dyDescent="0.35">
      <c r="B45" s="6">
        <f>Temp[[#This Row],[Yr error]]</f>
        <v>2</v>
      </c>
      <c r="C45" s="6">
        <f>Precip[[#This Row],[Yr error]]</f>
        <v>0</v>
      </c>
      <c r="D4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45" s="6">
        <f>Temp[[#This Row],[Storm error]]</f>
        <v>8</v>
      </c>
      <c r="F45" s="6">
        <f>Precip[[#This Row],[Storm error]]</f>
        <v>0</v>
      </c>
      <c r="G4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6" spans="2:7" x14ac:dyDescent="0.35">
      <c r="B46" s="6">
        <f>Temp[[#This Row],[Yr error]]</f>
        <v>2</v>
      </c>
      <c r="C46" s="6">
        <f>Precip[[#This Row],[Yr error]]</f>
        <v>0</v>
      </c>
      <c r="D4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46" s="6">
        <f>Temp[[#This Row],[Storm error]]</f>
        <v>6</v>
      </c>
      <c r="F46" s="6">
        <f>Precip[[#This Row],[Storm error]]</f>
        <v>0</v>
      </c>
      <c r="G4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47" spans="2:7" x14ac:dyDescent="0.35">
      <c r="B47" s="6">
        <f>Temp[[#This Row],[Yr error]]</f>
        <v>2</v>
      </c>
      <c r="C47" s="6">
        <f>Precip[[#This Row],[Yr error]]</f>
        <v>0</v>
      </c>
      <c r="D4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47" s="6">
        <f>Temp[[#This Row],[Storm error]]</f>
        <v>3</v>
      </c>
      <c r="F47" s="6">
        <f>Precip[[#This Row],[Storm error]]</f>
        <v>0</v>
      </c>
      <c r="G4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48" spans="2:7" x14ac:dyDescent="0.35">
      <c r="B48" s="6">
        <f>Temp[[#This Row],[Yr error]]</f>
        <v>3</v>
      </c>
      <c r="C48" s="6">
        <f>Precip[[#This Row],[Yr error]]</f>
        <v>0</v>
      </c>
      <c r="D4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48" s="6">
        <f>Temp[[#This Row],[Storm error]]</f>
        <v>1</v>
      </c>
      <c r="F48" s="6">
        <f>Precip[[#This Row],[Storm error]]</f>
        <v>0</v>
      </c>
      <c r="G4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49" spans="2:7" x14ac:dyDescent="0.35">
      <c r="B49" s="6">
        <f>Temp[[#This Row],[Yr error]]</f>
        <v>4</v>
      </c>
      <c r="C49" s="6">
        <f>Precip[[#This Row],[Yr error]]</f>
        <v>0</v>
      </c>
      <c r="D4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49" s="6">
        <f>Temp[[#This Row],[Storm error]]</f>
        <v>1</v>
      </c>
      <c r="F49" s="6">
        <f>Precip[[#This Row],[Storm error]]</f>
        <v>0</v>
      </c>
      <c r="G4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50" spans="2:7" x14ac:dyDescent="0.35">
      <c r="B50" s="6">
        <f>Temp[[#This Row],[Yr error]]</f>
        <v>4</v>
      </c>
      <c r="C50" s="6">
        <f>Precip[[#This Row],[Yr error]]</f>
        <v>0</v>
      </c>
      <c r="D5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0" s="6">
        <f>Temp[[#This Row],[Storm error]]</f>
        <v>2</v>
      </c>
      <c r="F50" s="6">
        <f>Precip[[#This Row],[Storm error]]</f>
        <v>0</v>
      </c>
      <c r="G5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51" spans="2:7" x14ac:dyDescent="0.35">
      <c r="B51" s="6">
        <f>Temp[[#This Row],[Yr error]]</f>
        <v>4</v>
      </c>
      <c r="C51" s="6">
        <f>Precip[[#This Row],[Yr error]]</f>
        <v>0</v>
      </c>
      <c r="D5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1" s="6">
        <f>Temp[[#This Row],[Storm error]]</f>
        <v>3</v>
      </c>
      <c r="F51" s="6">
        <f>Precip[[#This Row],[Storm error]]</f>
        <v>0</v>
      </c>
      <c r="G5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52" spans="2:7" x14ac:dyDescent="0.35">
      <c r="B52" s="6">
        <f>Temp[[#This Row],[Yr error]]</f>
        <v>4</v>
      </c>
      <c r="C52" s="6">
        <f>Precip[[#This Row],[Yr error]]</f>
        <v>0</v>
      </c>
      <c r="D5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2" s="6">
        <f>Temp[[#This Row],[Storm error]]</f>
        <v>0</v>
      </c>
      <c r="F52" s="6">
        <f>Precip[[#This Row],[Storm error]]</f>
        <v>0</v>
      </c>
      <c r="G5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53" spans="2:7" x14ac:dyDescent="0.35">
      <c r="B53" s="6">
        <f>Temp[[#This Row],[Yr error]]</f>
        <v>6</v>
      </c>
      <c r="C53" s="6">
        <f>Precip[[#This Row],[Yr error]]</f>
        <v>0</v>
      </c>
      <c r="D5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3" s="6">
        <f>Temp[[#This Row],[Storm error]]</f>
        <v>1</v>
      </c>
      <c r="F53" s="6">
        <f>Precip[[#This Row],[Storm error]]</f>
        <v>0</v>
      </c>
      <c r="G5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54" spans="2:7" x14ac:dyDescent="0.35">
      <c r="B54" s="6">
        <f>Temp[[#This Row],[Yr error]]</f>
        <v>7</v>
      </c>
      <c r="C54" s="6">
        <f>Precip[[#This Row],[Yr error]]</f>
        <v>0</v>
      </c>
      <c r="D5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4" s="6">
        <f>Temp[[#This Row],[Storm error]]</f>
        <v>2</v>
      </c>
      <c r="F54" s="6">
        <f>Precip[[#This Row],[Storm error]]</f>
        <v>0</v>
      </c>
      <c r="G5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55" spans="2:7" x14ac:dyDescent="0.35">
      <c r="B55" s="6">
        <f>Temp[[#This Row],[Yr error]]</f>
        <v>7</v>
      </c>
      <c r="C55" s="6">
        <f>Precip[[#This Row],[Yr error]]</f>
        <v>0</v>
      </c>
      <c r="D5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5" s="6">
        <f>Temp[[#This Row],[Storm error]]</f>
        <v>4</v>
      </c>
      <c r="F55" s="6">
        <f>Precip[[#This Row],[Storm error]]</f>
        <v>0</v>
      </c>
      <c r="G5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56" spans="2:7" x14ac:dyDescent="0.35">
      <c r="B56" s="6">
        <f>Temp[[#This Row],[Yr error]]</f>
        <v>6</v>
      </c>
      <c r="C56" s="6">
        <f>Precip[[#This Row],[Yr error]]</f>
        <v>0</v>
      </c>
      <c r="D5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6" s="6">
        <f>Temp[[#This Row],[Storm error]]</f>
        <v>1</v>
      </c>
      <c r="F56" s="6">
        <f>Precip[[#This Row],[Storm error]]</f>
        <v>0</v>
      </c>
      <c r="G5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57" spans="2:7" x14ac:dyDescent="0.35">
      <c r="B57" s="6">
        <f>Temp[[#This Row],[Yr error]]</f>
        <v>6</v>
      </c>
      <c r="C57" s="6">
        <f>Precip[[#This Row],[Yr error]]</f>
        <v>0</v>
      </c>
      <c r="D5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7" s="6">
        <f>Temp[[#This Row],[Storm error]]</f>
        <v>1</v>
      </c>
      <c r="F57" s="6">
        <f>Precip[[#This Row],[Storm error]]</f>
        <v>0</v>
      </c>
      <c r="G5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58" spans="2:7" x14ac:dyDescent="0.35">
      <c r="B58" s="6">
        <f>Temp[[#This Row],[Yr error]]</f>
        <v>6</v>
      </c>
      <c r="C58" s="6">
        <f>Precip[[#This Row],[Yr error]]</f>
        <v>0</v>
      </c>
      <c r="D5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8" s="6">
        <f>Temp[[#This Row],[Storm error]]</f>
        <v>1</v>
      </c>
      <c r="F58" s="6">
        <f>Precip[[#This Row],[Storm error]]</f>
        <v>0</v>
      </c>
      <c r="G5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59" spans="2:7" x14ac:dyDescent="0.35">
      <c r="B59" s="6">
        <f>Temp[[#This Row],[Yr error]]</f>
        <v>6</v>
      </c>
      <c r="C59" s="6">
        <f>Precip[[#This Row],[Yr error]]</f>
        <v>0</v>
      </c>
      <c r="D5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59" s="6">
        <f>Temp[[#This Row],[Storm error]]</f>
        <v>2</v>
      </c>
      <c r="F59" s="6">
        <f>Precip[[#This Row],[Storm error]]</f>
        <v>0</v>
      </c>
      <c r="G5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60" spans="2:7" x14ac:dyDescent="0.35">
      <c r="B60" s="6">
        <f>Temp[[#This Row],[Yr error]]</f>
        <v>5.5000000000000107</v>
      </c>
      <c r="C60" s="6">
        <f>Precip[[#This Row],[Yr error]]</f>
        <v>0</v>
      </c>
      <c r="D6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0" s="6">
        <f>Temp[[#This Row],[Storm error]]</f>
        <v>1</v>
      </c>
      <c r="F60" s="6">
        <f>Precip[[#This Row],[Storm error]]</f>
        <v>0</v>
      </c>
      <c r="G6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61" spans="2:7" x14ac:dyDescent="0.35">
      <c r="B61" s="6">
        <f>Temp[[#This Row],[Yr error]]</f>
        <v>7</v>
      </c>
      <c r="C61" s="6">
        <f>Precip[[#This Row],[Yr error]]</f>
        <v>0</v>
      </c>
      <c r="D6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1" s="6">
        <f>Temp[[#This Row],[Storm error]]</f>
        <v>2</v>
      </c>
      <c r="F61" s="6">
        <f>Precip[[#This Row],[Storm error]]</f>
        <v>0</v>
      </c>
      <c r="G6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62" spans="2:7" x14ac:dyDescent="0.35">
      <c r="B62" s="6">
        <f>Temp[[#This Row],[Yr error]]</f>
        <v>7</v>
      </c>
      <c r="C62" s="6">
        <f>Precip[[#This Row],[Yr error]]</f>
        <v>0</v>
      </c>
      <c r="D6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2" s="6">
        <f>Temp[[#This Row],[Storm error]]</f>
        <v>2</v>
      </c>
      <c r="F62" s="6">
        <f>Precip[[#This Row],[Storm error]]</f>
        <v>0</v>
      </c>
      <c r="G6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63" spans="2:7" x14ac:dyDescent="0.35">
      <c r="B63" s="6">
        <f>Temp[[#This Row],[Yr error]]</f>
        <v>8</v>
      </c>
      <c r="C63" s="6">
        <f>Precip[[#This Row],[Yr error]]</f>
        <v>0</v>
      </c>
      <c r="D6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3" s="6">
        <f>Temp[[#This Row],[Storm error]]</f>
        <v>2</v>
      </c>
      <c r="F63" s="6">
        <f>Precip[[#This Row],[Storm error]]</f>
        <v>0</v>
      </c>
      <c r="G6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64" spans="2:7" x14ac:dyDescent="0.35">
      <c r="B64" s="6">
        <f>Temp[[#This Row],[Yr error]]</f>
        <v>9</v>
      </c>
      <c r="C64" s="6">
        <f>Precip[[#This Row],[Yr error]]</f>
        <v>0</v>
      </c>
      <c r="D6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4" s="6">
        <f>Temp[[#This Row],[Storm error]]</f>
        <v>3</v>
      </c>
      <c r="F64" s="6">
        <f>Precip[[#This Row],[Storm error]]</f>
        <v>0</v>
      </c>
      <c r="G6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65" spans="2:7" x14ac:dyDescent="0.35">
      <c r="B65" s="6">
        <f>Temp[[#This Row],[Yr error]]</f>
        <v>8</v>
      </c>
      <c r="C65" s="6">
        <f>Precip[[#This Row],[Yr error]]</f>
        <v>0</v>
      </c>
      <c r="D6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5" s="6">
        <f>Temp[[#This Row],[Storm error]]</f>
        <v>2</v>
      </c>
      <c r="F65" s="6">
        <f>Precip[[#This Row],[Storm error]]</f>
        <v>0</v>
      </c>
      <c r="G6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66" spans="2:7" x14ac:dyDescent="0.35">
      <c r="B66" s="6">
        <f>Temp[[#This Row],[Yr error]]</f>
        <v>8.5000000000000107</v>
      </c>
      <c r="C66" s="6">
        <f>Precip[[#This Row],[Yr error]]</f>
        <v>0</v>
      </c>
      <c r="D6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6" s="6">
        <f>Temp[[#This Row],[Storm error]]</f>
        <v>3</v>
      </c>
      <c r="F66" s="6">
        <f>Precip[[#This Row],[Storm error]]</f>
        <v>0</v>
      </c>
      <c r="G6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67" spans="2:7" x14ac:dyDescent="0.35">
      <c r="B67" s="6">
        <f>Temp[[#This Row],[Yr error]]</f>
        <v>8</v>
      </c>
      <c r="C67" s="6">
        <f>Precip[[#This Row],[Yr error]]</f>
        <v>0</v>
      </c>
      <c r="D6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7" s="6">
        <f>Temp[[#This Row],[Storm error]]</f>
        <v>3</v>
      </c>
      <c r="F67" s="6">
        <f>Precip[[#This Row],[Storm error]]</f>
        <v>0</v>
      </c>
      <c r="G6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68" spans="2:7" x14ac:dyDescent="0.35">
      <c r="B68" s="6">
        <f>Temp[[#This Row],[Yr error]]</f>
        <v>9</v>
      </c>
      <c r="C68" s="6">
        <f>Precip[[#This Row],[Yr error]]</f>
        <v>0</v>
      </c>
      <c r="D6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8" s="6">
        <f>Temp[[#This Row],[Storm error]]</f>
        <v>4</v>
      </c>
      <c r="F68" s="6">
        <f>Precip[[#This Row],[Storm error]]</f>
        <v>0</v>
      </c>
      <c r="G6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69" spans="2:7" x14ac:dyDescent="0.35">
      <c r="B69" s="6">
        <f>Temp[[#This Row],[Yr error]]</f>
        <v>9</v>
      </c>
      <c r="C69" s="6">
        <f>Precip[[#This Row],[Yr error]]</f>
        <v>0</v>
      </c>
      <c r="D6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69" s="6">
        <f>Temp[[#This Row],[Storm error]]</f>
        <v>2</v>
      </c>
      <c r="F69" s="6">
        <f>Precip[[#This Row],[Storm error]]</f>
        <v>0</v>
      </c>
      <c r="G6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70" spans="2:7" x14ac:dyDescent="0.35">
      <c r="B70" s="6">
        <f>Temp[[#This Row],[Yr error]]</f>
        <v>9</v>
      </c>
      <c r="C70" s="6">
        <f>Precip[[#This Row],[Yr error]]</f>
        <v>0</v>
      </c>
      <c r="D7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0" s="6">
        <f>Temp[[#This Row],[Storm error]]</f>
        <v>0</v>
      </c>
      <c r="F70" s="6">
        <f>Precip[[#This Row],[Storm error]]</f>
        <v>0</v>
      </c>
      <c r="G7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71" spans="2:7" x14ac:dyDescent="0.35">
      <c r="B71" s="6">
        <f>Temp[[#This Row],[Yr error]]</f>
        <v>10</v>
      </c>
      <c r="C71" s="6">
        <f>Precip[[#This Row],[Yr error]]</f>
        <v>0</v>
      </c>
      <c r="D7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1" s="6">
        <f>Temp[[#This Row],[Storm error]]</f>
        <v>1</v>
      </c>
      <c r="F71" s="6">
        <f>Precip[[#This Row],[Storm error]]</f>
        <v>0</v>
      </c>
      <c r="G7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72" spans="2:7" x14ac:dyDescent="0.35">
      <c r="B72" s="6">
        <f>Temp[[#This Row],[Yr error]]</f>
        <v>6.5000000000000098</v>
      </c>
      <c r="C72" s="6">
        <f>Precip[[#This Row],[Yr error]]</f>
        <v>0.25833333333333336</v>
      </c>
      <c r="D7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2" s="6">
        <f>Temp[[#This Row],[Storm error]]</f>
        <v>1</v>
      </c>
      <c r="F72" s="6">
        <f>Precip[[#This Row],[Storm error]]</f>
        <v>0</v>
      </c>
      <c r="G7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73" spans="2:7" x14ac:dyDescent="0.35">
      <c r="B73" s="6">
        <f>Temp[[#This Row],[Yr error]]</f>
        <v>3</v>
      </c>
      <c r="C73" s="6">
        <f>Precip[[#This Row],[Yr error]]</f>
        <v>0.51666666666666672</v>
      </c>
      <c r="D7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73" s="6">
        <f>Temp[[#This Row],[Storm error]]</f>
        <v>1</v>
      </c>
      <c r="F73" s="6">
        <f>Precip[[#This Row],[Storm error]]</f>
        <v>0</v>
      </c>
      <c r="G7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74" spans="2:7" x14ac:dyDescent="0.35">
      <c r="B74" s="6">
        <f>Temp[[#This Row],[Yr error]]</f>
        <v>3</v>
      </c>
      <c r="C74" s="6">
        <f>Precip[[#This Row],[Yr error]]</f>
        <v>0.77500000000000013</v>
      </c>
      <c r="D7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74" s="6">
        <f>Temp[[#This Row],[Storm error]]</f>
        <v>1</v>
      </c>
      <c r="F74" s="6">
        <f>Precip[[#This Row],[Storm error]]</f>
        <v>0</v>
      </c>
      <c r="G7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75" spans="2:7" x14ac:dyDescent="0.35">
      <c r="B75" s="6">
        <f>Temp[[#This Row],[Yr error]]</f>
        <v>3</v>
      </c>
      <c r="C75" s="6">
        <f>Precip[[#This Row],[Yr error]]</f>
        <v>1.0333333333333334</v>
      </c>
      <c r="D7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5" s="6">
        <f>Temp[[#This Row],[Storm error]]</f>
        <v>1</v>
      </c>
      <c r="F75" s="6">
        <f>Precip[[#This Row],[Storm error]]</f>
        <v>0</v>
      </c>
      <c r="G7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76" spans="2:7" x14ac:dyDescent="0.35">
      <c r="B76" s="6">
        <f>Temp[[#This Row],[Yr error]]</f>
        <v>3</v>
      </c>
      <c r="C76" s="6">
        <f>Precip[[#This Row],[Yr error]]</f>
        <v>1.2916666666666667</v>
      </c>
      <c r="D7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6" s="6">
        <f>Temp[[#This Row],[Storm error]]</f>
        <v>1</v>
      </c>
      <c r="F76" s="6">
        <f>Precip[[#This Row],[Storm error]]</f>
        <v>0</v>
      </c>
      <c r="G7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77" spans="2:7" x14ac:dyDescent="0.35">
      <c r="B77" s="6">
        <f>Temp[[#This Row],[Yr error]]</f>
        <v>3</v>
      </c>
      <c r="C77" s="6">
        <f>Precip[[#This Row],[Yr error]]</f>
        <v>1.55</v>
      </c>
      <c r="D7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7" s="6">
        <f>Temp[[#This Row],[Storm error]]</f>
        <v>1</v>
      </c>
      <c r="F77" s="6">
        <f>Precip[[#This Row],[Storm error]]</f>
        <v>0</v>
      </c>
      <c r="G7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78" spans="2:7" x14ac:dyDescent="0.35">
      <c r="B78" s="6">
        <f>Temp[[#This Row],[Yr error]]</f>
        <v>2.5000000000000009</v>
      </c>
      <c r="C78" s="6">
        <f>Precip[[#This Row],[Yr error]]</f>
        <v>1.8916666666666666</v>
      </c>
      <c r="D7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8" s="6">
        <f>Temp[[#This Row],[Storm error]]</f>
        <v>2</v>
      </c>
      <c r="F78" s="6">
        <f>Precip[[#This Row],[Storm error]]</f>
        <v>0</v>
      </c>
      <c r="G7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79" spans="2:7" x14ac:dyDescent="0.35">
      <c r="B79" s="6">
        <f>Temp[[#This Row],[Yr error]]</f>
        <v>2</v>
      </c>
      <c r="C79" s="6">
        <f>Precip[[#This Row],[Yr error]]</f>
        <v>2.2333333333333334</v>
      </c>
      <c r="D7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79" s="6">
        <f>Temp[[#This Row],[Storm error]]</f>
        <v>2</v>
      </c>
      <c r="F79" s="6">
        <f>Precip[[#This Row],[Storm error]]</f>
        <v>0</v>
      </c>
      <c r="G7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80" spans="2:7" x14ac:dyDescent="0.35">
      <c r="B80" s="6">
        <f>Temp[[#This Row],[Yr error]]</f>
        <v>3</v>
      </c>
      <c r="C80" s="6">
        <f>Precip[[#This Row],[Yr error]]</f>
        <v>2.5750000000000002</v>
      </c>
      <c r="D8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80" s="6">
        <f>Temp[[#This Row],[Storm error]]</f>
        <v>1</v>
      </c>
      <c r="F80" s="6">
        <f>Precip[[#This Row],[Storm error]]</f>
        <v>0</v>
      </c>
      <c r="G8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1" spans="2:7" x14ac:dyDescent="0.35">
      <c r="B81" s="6">
        <f>Temp[[#This Row],[Yr error]]</f>
        <v>3</v>
      </c>
      <c r="C81" s="6">
        <f>Precip[[#This Row],[Yr error]]</f>
        <v>2.916666666666667</v>
      </c>
      <c r="D8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81" s="6">
        <f>Temp[[#This Row],[Storm error]]</f>
        <v>1</v>
      </c>
      <c r="F81" s="6">
        <f>Precip[[#This Row],[Storm error]]</f>
        <v>0</v>
      </c>
      <c r="G8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2" spans="2:7" x14ac:dyDescent="0.35">
      <c r="B82" s="6">
        <f>Temp[[#This Row],[Yr error]]</f>
        <v>3</v>
      </c>
      <c r="C82" s="6">
        <f>Precip[[#This Row],[Yr error]]</f>
        <v>3.2583333333333337</v>
      </c>
      <c r="D8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82" s="6">
        <f>Temp[[#This Row],[Storm error]]</f>
        <v>1</v>
      </c>
      <c r="F82" s="6">
        <f>Precip[[#This Row],[Storm error]]</f>
        <v>0</v>
      </c>
      <c r="G8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3" spans="2:7" x14ac:dyDescent="0.35">
      <c r="B83" s="6">
        <f>Temp[[#This Row],[Yr error]]</f>
        <v>3</v>
      </c>
      <c r="C83" s="6">
        <f>Precip[[#This Row],[Yr error]]</f>
        <v>3.6000000000000005</v>
      </c>
      <c r="D8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83" s="6">
        <f>Temp[[#This Row],[Storm error]]</f>
        <v>1</v>
      </c>
      <c r="F83" s="6">
        <f>Precip[[#This Row],[Storm error]]</f>
        <v>0</v>
      </c>
      <c r="G8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4" spans="2:7" x14ac:dyDescent="0.35">
      <c r="B84" s="6">
        <f>Temp[[#This Row],[Yr error]]</f>
        <v>2.4999999999999991</v>
      </c>
      <c r="C84" s="6">
        <f>Precip[[#This Row],[Yr error]]</f>
        <v>3.9916666666666671</v>
      </c>
      <c r="D8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84" s="6">
        <f>Temp[[#This Row],[Storm error]]</f>
        <v>1</v>
      </c>
      <c r="F84" s="6">
        <f>Precip[[#This Row],[Storm error]]</f>
        <v>0</v>
      </c>
      <c r="G8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5" spans="2:7" x14ac:dyDescent="0.35">
      <c r="B85" s="6">
        <f>Temp[[#This Row],[Yr error]]</f>
        <v>1</v>
      </c>
      <c r="C85" s="6">
        <f>Precip[[#This Row],[Yr error]]</f>
        <v>3.8833333333333337</v>
      </c>
      <c r="D8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85" s="6">
        <f>Temp[[#This Row],[Storm error]]</f>
        <v>2</v>
      </c>
      <c r="F85" s="6">
        <f>Precip[[#This Row],[Storm error]]</f>
        <v>0.3</v>
      </c>
      <c r="G8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86" spans="2:7" x14ac:dyDescent="0.35">
      <c r="B86" s="6">
        <f>Temp[[#This Row],[Yr error]]</f>
        <v>1</v>
      </c>
      <c r="C86" s="6">
        <f>Precip[[#This Row],[Yr error]]</f>
        <v>3.7750000000000004</v>
      </c>
      <c r="D8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86" s="6">
        <f>Temp[[#This Row],[Storm error]]</f>
        <v>2</v>
      </c>
      <c r="F86" s="6">
        <f>Precip[[#This Row],[Storm error]]</f>
        <v>0.5</v>
      </c>
      <c r="G8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87" spans="2:7" x14ac:dyDescent="0.35">
      <c r="B87" s="6">
        <f>Temp[[#This Row],[Yr error]]</f>
        <v>1</v>
      </c>
      <c r="C87" s="6">
        <f>Precip[[#This Row],[Yr error]]</f>
        <v>3.666666666666667</v>
      </c>
      <c r="D8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87" s="6">
        <f>Temp[[#This Row],[Storm error]]</f>
        <v>1</v>
      </c>
      <c r="F87" s="6">
        <f>Precip[[#This Row],[Storm error]]</f>
        <v>0.7</v>
      </c>
      <c r="G8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8" spans="2:7" x14ac:dyDescent="0.35">
      <c r="B88" s="6">
        <f>Temp[[#This Row],[Yr error]]</f>
        <v>1</v>
      </c>
      <c r="C88" s="6">
        <f>Precip[[#This Row],[Yr error]]</f>
        <v>3.5583333333333336</v>
      </c>
      <c r="D8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88" s="6">
        <f>Temp[[#This Row],[Storm error]]</f>
        <v>1</v>
      </c>
      <c r="F88" s="6">
        <f>Precip[[#This Row],[Storm error]]</f>
        <v>0.89999999999999991</v>
      </c>
      <c r="G8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89" spans="2:7" x14ac:dyDescent="0.35">
      <c r="B89" s="6">
        <f>Temp[[#This Row],[Yr error]]</f>
        <v>1</v>
      </c>
      <c r="C89" s="6">
        <f>Precip[[#This Row],[Yr error]]</f>
        <v>3.45</v>
      </c>
      <c r="D8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89" s="6">
        <f>Temp[[#This Row],[Storm error]]</f>
        <v>1</v>
      </c>
      <c r="F89" s="6">
        <f>Precip[[#This Row],[Storm error]]</f>
        <v>1</v>
      </c>
      <c r="G8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90" spans="2:7" x14ac:dyDescent="0.35">
      <c r="B90" s="6">
        <f>Temp[[#This Row],[Yr error]]</f>
        <v>2</v>
      </c>
      <c r="C90" s="6">
        <f>Precip[[#This Row],[Yr error]]</f>
        <v>3.3916666666666671</v>
      </c>
      <c r="D9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0" s="6">
        <f>Temp[[#This Row],[Storm error]]</f>
        <v>1</v>
      </c>
      <c r="F90" s="6">
        <f>Precip[[#This Row],[Storm error]]</f>
        <v>1.0999999999999999</v>
      </c>
      <c r="G9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91" spans="2:7" x14ac:dyDescent="0.35">
      <c r="B91" s="6">
        <f>Temp[[#This Row],[Yr error]]</f>
        <v>2</v>
      </c>
      <c r="C91" s="6">
        <f>Precip[[#This Row],[Yr error]]</f>
        <v>3.2333333333333338</v>
      </c>
      <c r="D9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1" s="6">
        <f>Temp[[#This Row],[Storm error]]</f>
        <v>1</v>
      </c>
      <c r="F91" s="6">
        <f>Precip[[#This Row],[Storm error]]</f>
        <v>1.1999999999999997</v>
      </c>
      <c r="G9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92" spans="2:7" x14ac:dyDescent="0.35">
      <c r="B92" s="6">
        <f>Temp[[#This Row],[Yr error]]</f>
        <v>2</v>
      </c>
      <c r="C92" s="6">
        <f>Precip[[#This Row],[Yr error]]</f>
        <v>3.0750000000000006</v>
      </c>
      <c r="D9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2" s="6">
        <f>Temp[[#This Row],[Storm error]]</f>
        <v>1</v>
      </c>
      <c r="F92" s="6">
        <f>Precip[[#This Row],[Storm error]]</f>
        <v>1.2999999999999998</v>
      </c>
      <c r="G9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93" spans="2:7" x14ac:dyDescent="0.35">
      <c r="B93" s="6">
        <f>Temp[[#This Row],[Yr error]]</f>
        <v>3</v>
      </c>
      <c r="C93" s="6">
        <f>Precip[[#This Row],[Yr error]]</f>
        <v>2.916666666666667</v>
      </c>
      <c r="D9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3" s="6">
        <f>Temp[[#This Row],[Storm error]]</f>
        <v>2</v>
      </c>
      <c r="F93" s="6">
        <f>Precip[[#This Row],[Storm error]]</f>
        <v>1.4000000000000004</v>
      </c>
      <c r="G9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94" spans="2:7" x14ac:dyDescent="0.35">
      <c r="B94" s="6">
        <f>Temp[[#This Row],[Yr error]]</f>
        <v>3</v>
      </c>
      <c r="C94" s="6">
        <f>Precip[[#This Row],[Yr error]]</f>
        <v>2.7583333333333337</v>
      </c>
      <c r="D9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4" s="6">
        <f>Temp[[#This Row],[Storm error]]</f>
        <v>2</v>
      </c>
      <c r="F94" s="6">
        <f>Precip[[#This Row],[Storm error]]</f>
        <v>1.4000000000000004</v>
      </c>
      <c r="G9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95" spans="2:7" x14ac:dyDescent="0.35">
      <c r="B95" s="6">
        <f>Temp[[#This Row],[Yr error]]</f>
        <v>3</v>
      </c>
      <c r="C95" s="6">
        <f>Precip[[#This Row],[Yr error]]</f>
        <v>2.9000000000000004</v>
      </c>
      <c r="D9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5" s="6">
        <f>Temp[[#This Row],[Storm error]]</f>
        <v>2</v>
      </c>
      <c r="F95" s="6">
        <f>Precip[[#This Row],[Storm error]]</f>
        <v>1.0999999999999996</v>
      </c>
      <c r="G9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96" spans="2:7" x14ac:dyDescent="0.35">
      <c r="B96" s="6">
        <f>Temp[[#This Row],[Yr error]]</f>
        <v>3.5</v>
      </c>
      <c r="C96" s="6">
        <f>Precip[[#This Row],[Yr error]]</f>
        <v>2.6500000000000004</v>
      </c>
      <c r="D9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96" s="6">
        <f>Temp[[#This Row],[Storm error]]</f>
        <v>3</v>
      </c>
      <c r="F96" s="6">
        <f>Precip[[#This Row],[Storm error]]</f>
        <v>0.90000000000000036</v>
      </c>
      <c r="G9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97" spans="2:7" x14ac:dyDescent="0.35">
      <c r="B97" s="6">
        <f>Temp[[#This Row],[Yr error]]</f>
        <v>3</v>
      </c>
      <c r="C97" s="6">
        <f>Precip[[#This Row],[Yr error]]</f>
        <v>2.5000000000000018</v>
      </c>
      <c r="D9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7" s="6">
        <f>Temp[[#This Row],[Storm error]]</f>
        <v>3</v>
      </c>
      <c r="F97" s="6">
        <f>Precip[[#This Row],[Storm error]]</f>
        <v>0.59999999999999964</v>
      </c>
      <c r="G9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98" spans="2:7" x14ac:dyDescent="0.35">
      <c r="B98" s="6">
        <f>Temp[[#This Row],[Yr error]]</f>
        <v>3</v>
      </c>
      <c r="C98" s="6">
        <f>Precip[[#This Row],[Yr error]]</f>
        <v>2.2500000000000018</v>
      </c>
      <c r="D9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8" s="6">
        <f>Temp[[#This Row],[Storm error]]</f>
        <v>3</v>
      </c>
      <c r="F98" s="6">
        <f>Precip[[#This Row],[Storm error]]</f>
        <v>0.60000000000000053</v>
      </c>
      <c r="G9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99" spans="2:7" x14ac:dyDescent="0.35">
      <c r="B99" s="6">
        <f>Temp[[#This Row],[Yr error]]</f>
        <v>3</v>
      </c>
      <c r="C99" s="6">
        <f>Precip[[#This Row],[Yr error]]</f>
        <v>2.1000000000000032</v>
      </c>
      <c r="D9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99" s="6">
        <f>Temp[[#This Row],[Storm error]]</f>
        <v>3</v>
      </c>
      <c r="F99" s="6">
        <f>Precip[[#This Row],[Storm error]]</f>
        <v>0.59999999999999964</v>
      </c>
      <c r="G9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00" spans="2:7" x14ac:dyDescent="0.35">
      <c r="B100" s="6">
        <f>Temp[[#This Row],[Yr error]]</f>
        <v>3</v>
      </c>
      <c r="C100" s="6">
        <f>Precip[[#This Row],[Yr error]]</f>
        <v>1.9500000000000037</v>
      </c>
      <c r="D10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00" s="6">
        <f>Temp[[#This Row],[Storm error]]</f>
        <v>3</v>
      </c>
      <c r="F100" s="6">
        <f>Precip[[#This Row],[Storm error]]</f>
        <v>0.79999999999999982</v>
      </c>
      <c r="G10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01" spans="2:7" x14ac:dyDescent="0.35">
      <c r="B101" s="6">
        <f>Temp[[#This Row],[Yr error]]</f>
        <v>3</v>
      </c>
      <c r="C101" s="6">
        <f>Precip[[#This Row],[Yr error]]</f>
        <v>1.7000000000000046</v>
      </c>
      <c r="D10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01" s="6">
        <f>Temp[[#This Row],[Storm error]]</f>
        <v>3</v>
      </c>
      <c r="F101" s="6">
        <f>Precip[[#This Row],[Storm error]]</f>
        <v>1.0999999999999996</v>
      </c>
      <c r="G10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02" spans="2:7" x14ac:dyDescent="0.35">
      <c r="B102" s="6">
        <f>Temp[[#This Row],[Yr error]]</f>
        <v>2.5</v>
      </c>
      <c r="C102" s="6">
        <f>Precip[[#This Row],[Yr error]]</f>
        <v>1.558333333333338</v>
      </c>
      <c r="D10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02" s="6">
        <f>Temp[[#This Row],[Storm error]]</f>
        <v>3</v>
      </c>
      <c r="F102" s="6">
        <f>Precip[[#This Row],[Storm error]]</f>
        <v>1.2999999999999998</v>
      </c>
      <c r="G10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03" spans="2:7" x14ac:dyDescent="0.35">
      <c r="B103" s="6">
        <f>Temp[[#This Row],[Yr error]]</f>
        <v>3</v>
      </c>
      <c r="C103" s="6">
        <f>Precip[[#This Row],[Yr error]]</f>
        <v>1.4166666666666714</v>
      </c>
      <c r="D10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03" s="6">
        <f>Temp[[#This Row],[Storm error]]</f>
        <v>3</v>
      </c>
      <c r="F103" s="6">
        <f>Precip[[#This Row],[Storm error]]</f>
        <v>1.5</v>
      </c>
      <c r="G10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04" spans="2:7" x14ac:dyDescent="0.35">
      <c r="B104" s="6">
        <f>Temp[[#This Row],[Yr error]]</f>
        <v>3</v>
      </c>
      <c r="C104" s="6">
        <f>Precip[[#This Row],[Yr error]]</f>
        <v>1.2750000000000048</v>
      </c>
      <c r="D10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04" s="6">
        <f>Temp[[#This Row],[Storm error]]</f>
        <v>3</v>
      </c>
      <c r="F104" s="6">
        <f>Precip[[#This Row],[Storm error]]</f>
        <v>1.7000000000000002</v>
      </c>
      <c r="G10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05" spans="2:7" x14ac:dyDescent="0.35">
      <c r="B105" s="6">
        <f>Temp[[#This Row],[Yr error]]</f>
        <v>3</v>
      </c>
      <c r="C105" s="6">
        <f>Precip[[#This Row],[Yr error]]</f>
        <v>1.0333333333333385</v>
      </c>
      <c r="D10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05" s="6">
        <f>Temp[[#This Row],[Storm error]]</f>
        <v>3</v>
      </c>
      <c r="F105" s="6">
        <f>Precip[[#This Row],[Storm error]]</f>
        <v>2</v>
      </c>
      <c r="G10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06" spans="2:7" x14ac:dyDescent="0.35">
      <c r="B106" s="6">
        <f>Temp[[#This Row],[Yr error]]</f>
        <v>3</v>
      </c>
      <c r="C106" s="6">
        <f>Precip[[#This Row],[Yr error]]</f>
        <v>0.79166666666667229</v>
      </c>
      <c r="D10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06" s="6">
        <f>Temp[[#This Row],[Storm error]]</f>
        <v>3</v>
      </c>
      <c r="F106" s="6">
        <f>Precip[[#This Row],[Storm error]]</f>
        <v>2.2999999999999998</v>
      </c>
      <c r="G10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07" spans="2:7" x14ac:dyDescent="0.35">
      <c r="B107" s="6">
        <f>Temp[[#This Row],[Yr error]]</f>
        <v>3</v>
      </c>
      <c r="C107" s="6">
        <f>Precip[[#This Row],[Yr error]]</f>
        <v>0.65000000000000568</v>
      </c>
      <c r="D10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07" s="6">
        <f>Temp[[#This Row],[Storm error]]</f>
        <v>3</v>
      </c>
      <c r="F107" s="6">
        <f>Precip[[#This Row],[Storm error]]</f>
        <v>2.5</v>
      </c>
      <c r="G10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08" spans="2:7" x14ac:dyDescent="0.35">
      <c r="B108" s="6">
        <f>Temp[[#This Row],[Yr error]]</f>
        <v>3.4999999999999991</v>
      </c>
      <c r="C108" s="6">
        <f>Precip[[#This Row],[Yr error]]</f>
        <v>0.53333333333334032</v>
      </c>
      <c r="D10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5</v>
      </c>
      <c r="E108" s="6">
        <f>Temp[[#This Row],[Storm error]]</f>
        <v>2</v>
      </c>
      <c r="F108" s="6">
        <f>Precip[[#This Row],[Storm error]]</f>
        <v>2.6999999999999993</v>
      </c>
      <c r="G10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09" spans="2:7" x14ac:dyDescent="0.35">
      <c r="B109" s="6">
        <f>Temp[[#This Row],[Yr error]]</f>
        <v>3</v>
      </c>
      <c r="C109" s="6">
        <f>Precip[[#This Row],[Yr error]]</f>
        <v>0.31666666666667354</v>
      </c>
      <c r="D10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09" s="6">
        <f>Temp[[#This Row],[Storm error]]</f>
        <v>1</v>
      </c>
      <c r="F109" s="6">
        <f>Precip[[#This Row],[Storm error]]</f>
        <v>3</v>
      </c>
      <c r="G10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10" spans="2:7" x14ac:dyDescent="0.35">
      <c r="B110" s="6">
        <f>Temp[[#This Row],[Yr error]]</f>
        <v>3</v>
      </c>
      <c r="C110" s="6">
        <f>Precip[[#This Row],[Yr error]]</f>
        <v>0.20000000000000817</v>
      </c>
      <c r="D11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10" s="6">
        <f>Temp[[#This Row],[Storm error]]</f>
        <v>1</v>
      </c>
      <c r="F110" s="6">
        <f>Precip[[#This Row],[Storm error]]</f>
        <v>3.1999999999999993</v>
      </c>
      <c r="G11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11" spans="2:7" x14ac:dyDescent="0.35">
      <c r="B111" s="6">
        <f>Temp[[#This Row],[Yr error]]</f>
        <v>2</v>
      </c>
      <c r="C111" s="6">
        <f>Precip[[#This Row],[Yr error]]</f>
        <v>8.3333333333341031E-2</v>
      </c>
      <c r="D11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11" s="6">
        <f>Temp[[#This Row],[Storm error]]</f>
        <v>0</v>
      </c>
      <c r="F111" s="6">
        <f>Precip[[#This Row],[Storm error]]</f>
        <v>3.4000000000000004</v>
      </c>
      <c r="G11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12" spans="2:7" x14ac:dyDescent="0.35">
      <c r="B112" s="6">
        <f>Temp[[#This Row],[Yr error]]</f>
        <v>2</v>
      </c>
      <c r="C112" s="6">
        <f>Precip[[#This Row],[Yr error]]</f>
        <v>0.13333333333332398</v>
      </c>
      <c r="D11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12" s="6">
        <f>Temp[[#This Row],[Storm error]]</f>
        <v>0</v>
      </c>
      <c r="F112" s="6">
        <f>Precip[[#This Row],[Storm error]]</f>
        <v>3.6999999999999993</v>
      </c>
      <c r="G11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13" spans="2:7" x14ac:dyDescent="0.35">
      <c r="B113" s="6">
        <f>Temp[[#This Row],[Yr error]]</f>
        <v>2</v>
      </c>
      <c r="C113" s="6">
        <f>Precip[[#This Row],[Yr error]]</f>
        <v>0.24999999999999112</v>
      </c>
      <c r="D11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13" s="6">
        <f>Temp[[#This Row],[Storm error]]</f>
        <v>1</v>
      </c>
      <c r="F113" s="6">
        <f>Precip[[#This Row],[Storm error]]</f>
        <v>3.9000000000000004</v>
      </c>
      <c r="G11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14" spans="2:7" x14ac:dyDescent="0.35">
      <c r="B114" s="6">
        <f>Temp[[#This Row],[Yr error]]</f>
        <v>2</v>
      </c>
      <c r="C114" s="6">
        <f>Precip[[#This Row],[Yr error]]</f>
        <v>0.29166666666665719</v>
      </c>
      <c r="D11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14" s="6">
        <f>Temp[[#This Row],[Storm error]]</f>
        <v>1</v>
      </c>
      <c r="F114" s="6">
        <f>Precip[[#This Row],[Storm error]]</f>
        <v>4</v>
      </c>
      <c r="G11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15" spans="2:7" x14ac:dyDescent="0.35">
      <c r="B115" s="6">
        <f>Temp[[#This Row],[Yr error]]</f>
        <v>2</v>
      </c>
      <c r="C115" s="6">
        <f>Precip[[#This Row],[Yr error]]</f>
        <v>0.43333333333332291</v>
      </c>
      <c r="D11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15" s="6">
        <f>Temp[[#This Row],[Storm error]]</f>
        <v>1</v>
      </c>
      <c r="F115" s="6">
        <f>Precip[[#This Row],[Storm error]]</f>
        <v>4.1999999999999993</v>
      </c>
      <c r="G11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16" spans="2:7" x14ac:dyDescent="0.35">
      <c r="B116" s="6">
        <f>Temp[[#This Row],[Yr error]]</f>
        <v>2</v>
      </c>
      <c r="C116" s="6">
        <f>Precip[[#This Row],[Yr error]]</f>
        <v>0.57499999999999041</v>
      </c>
      <c r="D11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16" s="6">
        <f>Temp[[#This Row],[Storm error]]</f>
        <v>1</v>
      </c>
      <c r="F116" s="6">
        <f>Precip[[#This Row],[Storm error]]</f>
        <v>4.4000000000000004</v>
      </c>
      <c r="G11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17" spans="2:7" x14ac:dyDescent="0.35">
      <c r="B117" s="6">
        <f>Temp[[#This Row],[Yr error]]</f>
        <v>2</v>
      </c>
      <c r="C117" s="6">
        <f>Precip[[#This Row],[Yr error]]</f>
        <v>0.61666666666665648</v>
      </c>
      <c r="D11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17" s="6">
        <f>Temp[[#This Row],[Storm error]]</f>
        <v>1</v>
      </c>
      <c r="F117" s="6">
        <f>Precip[[#This Row],[Storm error]]</f>
        <v>4.5</v>
      </c>
      <c r="G11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18" spans="2:7" x14ac:dyDescent="0.35">
      <c r="B118" s="6">
        <f>Temp[[#This Row],[Yr error]]</f>
        <v>3</v>
      </c>
      <c r="C118" s="6">
        <f>Precip[[#This Row],[Yr error]]</f>
        <v>0.55833333333332291</v>
      </c>
      <c r="D11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18" s="6">
        <f>Temp[[#This Row],[Storm error]]</f>
        <v>0</v>
      </c>
      <c r="F118" s="6">
        <f>Precip[[#This Row],[Storm error]]</f>
        <v>4.5</v>
      </c>
      <c r="G11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19" spans="2:7" x14ac:dyDescent="0.35">
      <c r="B119" s="6">
        <f>Temp[[#This Row],[Yr error]]</f>
        <v>3</v>
      </c>
      <c r="C119" s="6">
        <f>Precip[[#This Row],[Yr error]]</f>
        <v>0.49999999999998934</v>
      </c>
      <c r="D11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19" s="6">
        <f>Temp[[#This Row],[Storm error]]</f>
        <v>1</v>
      </c>
      <c r="F119" s="6">
        <f>Precip[[#This Row],[Storm error]]</f>
        <v>4.5</v>
      </c>
      <c r="G11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20" spans="2:7" x14ac:dyDescent="0.35">
      <c r="B120" s="6">
        <f>Temp[[#This Row],[Yr error]]</f>
        <v>3</v>
      </c>
      <c r="C120" s="6">
        <f>Precip[[#This Row],[Yr error]]</f>
        <v>0.45833333333332327</v>
      </c>
      <c r="D12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20" s="6">
        <f>Temp[[#This Row],[Storm error]]</f>
        <v>1</v>
      </c>
      <c r="F120" s="6">
        <f>Precip[[#This Row],[Storm error]]</f>
        <v>4.5</v>
      </c>
      <c r="G12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21" spans="2:7" x14ac:dyDescent="0.35">
      <c r="B121" s="6">
        <f>Temp[[#This Row],[Yr error]]</f>
        <v>3</v>
      </c>
      <c r="C121" s="6">
        <f>Precip[[#This Row],[Yr error]]</f>
        <v>0.41666666666665719</v>
      </c>
      <c r="D12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21" s="6">
        <f>Temp[[#This Row],[Storm error]]</f>
        <v>1</v>
      </c>
      <c r="F121" s="6">
        <f>Precip[[#This Row],[Storm error]]</f>
        <v>4.5</v>
      </c>
      <c r="G12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22" spans="2:7" x14ac:dyDescent="0.35">
      <c r="B122" s="6">
        <f>Temp[[#This Row],[Yr error]]</f>
        <v>3</v>
      </c>
      <c r="C122" s="6">
        <f>Precip[[#This Row],[Yr error]]</f>
        <v>0.37499999999999112</v>
      </c>
      <c r="D12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22" s="6">
        <f>Temp[[#This Row],[Storm error]]</f>
        <v>0</v>
      </c>
      <c r="F122" s="6">
        <f>Precip[[#This Row],[Storm error]]</f>
        <v>4.5</v>
      </c>
      <c r="G12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23" spans="2:7" x14ac:dyDescent="0.35">
      <c r="B123" s="6">
        <f>Temp[[#This Row],[Yr error]]</f>
        <v>2</v>
      </c>
      <c r="C123" s="6">
        <f>Precip[[#This Row],[Yr error]]</f>
        <v>0.33333333333332504</v>
      </c>
      <c r="D12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23" s="6">
        <f>Temp[[#This Row],[Storm error]]</f>
        <v>1</v>
      </c>
      <c r="F123" s="6">
        <f>Precip[[#This Row],[Storm error]]</f>
        <v>4.4000000000000004</v>
      </c>
      <c r="G12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24" spans="2:7" x14ac:dyDescent="0.35">
      <c r="B124" s="6">
        <f>Temp[[#This Row],[Yr error]]</f>
        <v>2</v>
      </c>
      <c r="C124" s="6">
        <f>Precip[[#This Row],[Yr error]]</f>
        <v>0.29166666666665897</v>
      </c>
      <c r="D12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7</v>
      </c>
      <c r="E124" s="6">
        <f>Temp[[#This Row],[Storm error]]</f>
        <v>1</v>
      </c>
      <c r="F124" s="6">
        <f>Precip[[#This Row],[Storm error]]</f>
        <v>4.3000000000000007</v>
      </c>
      <c r="G12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25" spans="2:7" x14ac:dyDescent="0.35">
      <c r="B125" s="6">
        <f>Temp[[#This Row],[Yr error]]</f>
        <v>2</v>
      </c>
      <c r="C125" s="6">
        <f>Precip[[#This Row],[Yr error]]</f>
        <v>1.4499999999999922</v>
      </c>
      <c r="D12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6</v>
      </c>
      <c r="E125" s="6">
        <f>Temp[[#This Row],[Storm error]]</f>
        <v>0</v>
      </c>
      <c r="F125" s="6">
        <f>Precip[[#This Row],[Storm error]]</f>
        <v>5.2</v>
      </c>
      <c r="G12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26" spans="2:7" x14ac:dyDescent="0.35">
      <c r="B126" s="6">
        <f>Temp[[#This Row],[Yr error]]</f>
        <v>2.5</v>
      </c>
      <c r="C126" s="6">
        <f>Precip[[#This Row],[Yr error]]</f>
        <v>2.7499999999999929</v>
      </c>
      <c r="D12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4</v>
      </c>
      <c r="E126" s="6">
        <f>Temp[[#This Row],[Storm error]]</f>
        <v>1</v>
      </c>
      <c r="F126" s="6">
        <f>Precip[[#This Row],[Storm error]]</f>
        <v>6.1000000000000005</v>
      </c>
      <c r="G12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27" spans="2:7" x14ac:dyDescent="0.35">
      <c r="B127" s="6">
        <f>Temp[[#This Row],[Yr error]]</f>
        <v>4</v>
      </c>
      <c r="C127" s="6">
        <f>Precip[[#This Row],[Yr error]]</f>
        <v>4.0499999999999936</v>
      </c>
      <c r="D12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27" s="6">
        <f>Temp[[#This Row],[Storm error]]</f>
        <v>1</v>
      </c>
      <c r="F127" s="6">
        <f>Precip[[#This Row],[Storm error]]</f>
        <v>6.8000000000000007</v>
      </c>
      <c r="G12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28" spans="2:7" x14ac:dyDescent="0.35">
      <c r="B128" s="6">
        <f>Temp[[#This Row],[Yr error]]</f>
        <v>4</v>
      </c>
      <c r="C128" s="6">
        <f>Precip[[#This Row],[Yr error]]</f>
        <v>5.2499999999999947</v>
      </c>
      <c r="D12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28" s="6">
        <f>Temp[[#This Row],[Storm error]]</f>
        <v>1</v>
      </c>
      <c r="F128" s="6">
        <f>Precip[[#This Row],[Storm error]]</f>
        <v>7.3000000000000016</v>
      </c>
      <c r="G12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29" spans="2:7" x14ac:dyDescent="0.35">
      <c r="B129" s="6">
        <f>Temp[[#This Row],[Yr error]]</f>
        <v>4</v>
      </c>
      <c r="C129" s="6">
        <f>Precip[[#This Row],[Yr error]]</f>
        <v>6.5499999999999936</v>
      </c>
      <c r="D12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29" s="6">
        <f>Temp[[#This Row],[Storm error]]</f>
        <v>0</v>
      </c>
      <c r="F129" s="6">
        <f>Precip[[#This Row],[Storm error]]</f>
        <v>7.9</v>
      </c>
      <c r="G12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30" spans="2:7" x14ac:dyDescent="0.35">
      <c r="B130" s="6">
        <f>Temp[[#This Row],[Yr error]]</f>
        <v>3</v>
      </c>
      <c r="C130" s="6">
        <f>Precip[[#This Row],[Yr error]]</f>
        <v>7.7499999999999947</v>
      </c>
      <c r="D13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30" s="6">
        <f>Temp[[#This Row],[Storm error]]</f>
        <v>1</v>
      </c>
      <c r="F130" s="6">
        <f>Precip[[#This Row],[Storm error]]</f>
        <v>8.3000000000000007</v>
      </c>
      <c r="G13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31" spans="2:7" x14ac:dyDescent="0.35">
      <c r="B131" s="6">
        <f>Temp[[#This Row],[Yr error]]</f>
        <v>3</v>
      </c>
      <c r="C131" s="6">
        <f>Precip[[#This Row],[Yr error]]</f>
        <v>9.0499999999999936</v>
      </c>
      <c r="D13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31" s="6">
        <f>Temp[[#This Row],[Storm error]]</f>
        <v>1</v>
      </c>
      <c r="F131" s="6">
        <f>Precip[[#This Row],[Storm error]]</f>
        <v>8.7999999999999989</v>
      </c>
      <c r="G13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32" spans="2:7" x14ac:dyDescent="0.35">
      <c r="B132" s="6">
        <f>Temp[[#This Row],[Yr error]]</f>
        <v>6</v>
      </c>
      <c r="C132" s="6">
        <f>Precip[[#This Row],[Yr error]]</f>
        <v>10.291666666666661</v>
      </c>
      <c r="D13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2" s="6">
        <f>Temp[[#This Row],[Storm error]]</f>
        <v>0</v>
      </c>
      <c r="F132" s="6">
        <f>Precip[[#This Row],[Storm error]]</f>
        <v>9.5</v>
      </c>
      <c r="G13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33" spans="2:7" x14ac:dyDescent="0.35">
      <c r="B133" s="6">
        <f>Temp[[#This Row],[Yr error]]</f>
        <v>9</v>
      </c>
      <c r="C133" s="6">
        <f>Precip[[#This Row],[Yr error]]</f>
        <v>11.633333333333329</v>
      </c>
      <c r="D13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3" s="6">
        <f>Temp[[#This Row],[Storm error]]</f>
        <v>1</v>
      </c>
      <c r="F133" s="6">
        <f>Precip[[#This Row],[Storm error]]</f>
        <v>10.300000000000002</v>
      </c>
      <c r="G13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34" spans="2:7" x14ac:dyDescent="0.35">
      <c r="B134" s="6">
        <f>Temp[[#This Row],[Yr error]]</f>
        <v>9</v>
      </c>
      <c r="C134" s="6">
        <f>Precip[[#This Row],[Yr error]]</f>
        <v>12.874999999999993</v>
      </c>
      <c r="D13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4" s="6">
        <f>Temp[[#This Row],[Storm error]]</f>
        <v>1</v>
      </c>
      <c r="F134" s="6">
        <f>Precip[[#This Row],[Storm error]]</f>
        <v>11</v>
      </c>
      <c r="G13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35" spans="2:7" x14ac:dyDescent="0.35">
      <c r="B135" s="6">
        <f>Temp[[#This Row],[Yr error]]</f>
        <v>9</v>
      </c>
      <c r="C135" s="6">
        <f>Precip[[#This Row],[Yr error]]</f>
        <v>14.216666666666661</v>
      </c>
      <c r="D13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5" s="6">
        <f>Temp[[#This Row],[Storm error]]</f>
        <v>2</v>
      </c>
      <c r="F135" s="6">
        <f>Precip[[#This Row],[Storm error]]</f>
        <v>11.900000000000002</v>
      </c>
      <c r="G13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36" spans="2:7" x14ac:dyDescent="0.35">
      <c r="B136" s="6">
        <f>Temp[[#This Row],[Yr error]]</f>
        <v>9</v>
      </c>
      <c r="C136" s="6">
        <f>Precip[[#This Row],[Yr error]]</f>
        <v>15.458333333333329</v>
      </c>
      <c r="D13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6" s="6">
        <f>Temp[[#This Row],[Storm error]]</f>
        <v>3</v>
      </c>
      <c r="F136" s="6">
        <f>Precip[[#This Row],[Storm error]]</f>
        <v>12.700000000000003</v>
      </c>
      <c r="G13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37" spans="2:7" x14ac:dyDescent="0.35">
      <c r="B137" s="6">
        <f>Temp[[#This Row],[Yr error]]</f>
        <v>10</v>
      </c>
      <c r="C137" s="6">
        <f>Precip[[#This Row],[Yr error]]</f>
        <v>16.799999999999994</v>
      </c>
      <c r="D13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7" s="6">
        <f>Temp[[#This Row],[Storm error]]</f>
        <v>4</v>
      </c>
      <c r="F137" s="6">
        <f>Precip[[#This Row],[Storm error]]</f>
        <v>13.600000000000001</v>
      </c>
      <c r="G13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0</v>
      </c>
    </row>
    <row r="138" spans="2:7" x14ac:dyDescent="0.35">
      <c r="B138" s="6">
        <f>Temp[[#This Row],[Yr error]]</f>
        <v>11.5</v>
      </c>
      <c r="C138" s="6">
        <f>Precip[[#This Row],[Yr error]]</f>
        <v>18.199999999999992</v>
      </c>
      <c r="D13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8" s="6">
        <f>Temp[[#This Row],[Storm error]]</f>
        <v>4</v>
      </c>
      <c r="F138" s="6">
        <f>Precip[[#This Row],[Storm error]]</f>
        <v>14.6</v>
      </c>
      <c r="G13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0</v>
      </c>
    </row>
    <row r="139" spans="2:7" x14ac:dyDescent="0.35">
      <c r="B139" s="6">
        <f>Temp[[#This Row],[Yr error]]</f>
        <v>13</v>
      </c>
      <c r="C139" s="6">
        <f>Precip[[#This Row],[Yr error]]</f>
        <v>18.199999999999992</v>
      </c>
      <c r="D13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39" s="6">
        <f>Temp[[#This Row],[Storm error]]</f>
        <v>3</v>
      </c>
      <c r="F139" s="6">
        <f>Precip[[#This Row],[Storm error]]</f>
        <v>14.2</v>
      </c>
      <c r="G13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40" spans="2:7" x14ac:dyDescent="0.35">
      <c r="B140" s="6">
        <f>Temp[[#This Row],[Yr error]]</f>
        <v>13</v>
      </c>
      <c r="C140" s="6">
        <f>Precip[[#This Row],[Yr error]]</f>
        <v>18.199999999999992</v>
      </c>
      <c r="D14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0" s="6">
        <f>Temp[[#This Row],[Storm error]]</f>
        <v>3</v>
      </c>
      <c r="F140" s="6">
        <f>Precip[[#This Row],[Storm error]]</f>
        <v>13.799999999999999</v>
      </c>
      <c r="G14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41" spans="2:7" x14ac:dyDescent="0.35">
      <c r="B141" s="6">
        <f>Temp[[#This Row],[Yr error]]</f>
        <v>14</v>
      </c>
      <c r="C141" s="6">
        <f>Precip[[#This Row],[Yr error]]</f>
        <v>18.199999999999992</v>
      </c>
      <c r="D14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1" s="6">
        <f>Temp[[#This Row],[Storm error]]</f>
        <v>3</v>
      </c>
      <c r="F141" s="6">
        <f>Precip[[#This Row],[Storm error]]</f>
        <v>13.499999999999998</v>
      </c>
      <c r="G14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42" spans="2:7" x14ac:dyDescent="0.35">
      <c r="B142" s="6">
        <f>Temp[[#This Row],[Yr error]]</f>
        <v>13</v>
      </c>
      <c r="C142" s="6">
        <f>Precip[[#This Row],[Yr error]]</f>
        <v>18.199999999999992</v>
      </c>
      <c r="D14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2" s="6">
        <f>Temp[[#This Row],[Storm error]]</f>
        <v>2</v>
      </c>
      <c r="F142" s="6">
        <f>Precip[[#This Row],[Storm error]]</f>
        <v>13.199999999999998</v>
      </c>
      <c r="G14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43" spans="2:7" x14ac:dyDescent="0.35">
      <c r="B143" s="6">
        <f>Temp[[#This Row],[Yr error]]</f>
        <v>14</v>
      </c>
      <c r="C143" s="6">
        <f>Precip[[#This Row],[Yr error]]</f>
        <v>18.199999999999992</v>
      </c>
      <c r="D14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3" s="6">
        <f>Temp[[#This Row],[Storm error]]</f>
        <v>3</v>
      </c>
      <c r="F143" s="6">
        <f>Precip[[#This Row],[Storm error]]</f>
        <v>12.899999999999999</v>
      </c>
      <c r="G14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44" spans="2:7" x14ac:dyDescent="0.35">
      <c r="B144" s="6">
        <f>Temp[[#This Row],[Yr error]]</f>
        <v>10</v>
      </c>
      <c r="C144" s="6">
        <f>Precip[[#This Row],[Yr error]]</f>
        <v>18.199999999999992</v>
      </c>
      <c r="D14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4" s="6">
        <f>Temp[[#This Row],[Storm error]]</f>
        <v>3</v>
      </c>
      <c r="F144" s="6">
        <f>Precip[[#This Row],[Storm error]]</f>
        <v>12.599999999999998</v>
      </c>
      <c r="G14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45" spans="2:7" x14ac:dyDescent="0.35">
      <c r="B145" s="6">
        <f>Temp[[#This Row],[Yr error]]</f>
        <v>8</v>
      </c>
      <c r="C145" s="6">
        <f>Precip[[#This Row],[Yr error]]</f>
        <v>18.199999999999992</v>
      </c>
      <c r="D14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5" s="6">
        <f>Temp[[#This Row],[Storm error]]</f>
        <v>5</v>
      </c>
      <c r="F145" s="6">
        <f>Precip[[#This Row],[Storm error]]</f>
        <v>12.399999999999999</v>
      </c>
      <c r="G14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0</v>
      </c>
    </row>
    <row r="146" spans="2:7" x14ac:dyDescent="0.35">
      <c r="B146" s="6">
        <f>Temp[[#This Row],[Yr error]]</f>
        <v>9</v>
      </c>
      <c r="C146" s="6">
        <f>Precip[[#This Row],[Yr error]]</f>
        <v>18.199999999999992</v>
      </c>
      <c r="D14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6" s="6">
        <f>Temp[[#This Row],[Storm error]]</f>
        <v>6</v>
      </c>
      <c r="F146" s="6">
        <f>Precip[[#This Row],[Storm error]]</f>
        <v>12.2</v>
      </c>
      <c r="G14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0</v>
      </c>
    </row>
    <row r="147" spans="2:7" x14ac:dyDescent="0.35">
      <c r="B147" s="6">
        <f>Temp[[#This Row],[Yr error]]</f>
        <v>8</v>
      </c>
      <c r="C147" s="6">
        <f>Precip[[#This Row],[Yr error]]</f>
        <v>18.199999999999992</v>
      </c>
      <c r="D14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7" s="6">
        <f>Temp[[#This Row],[Storm error]]</f>
        <v>5</v>
      </c>
      <c r="F147" s="6">
        <f>Precip[[#This Row],[Storm error]]</f>
        <v>12</v>
      </c>
      <c r="G14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0</v>
      </c>
    </row>
    <row r="148" spans="2:7" x14ac:dyDescent="0.35">
      <c r="B148" s="6">
        <f>Temp[[#This Row],[Yr error]]</f>
        <v>6</v>
      </c>
      <c r="C148" s="6">
        <f>Precip[[#This Row],[Yr error]]</f>
        <v>18.199999999999992</v>
      </c>
      <c r="D14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8" s="6">
        <f>Temp[[#This Row],[Storm error]]</f>
        <v>3</v>
      </c>
      <c r="F148" s="6">
        <f>Precip[[#This Row],[Storm error]]</f>
        <v>11.899999999999999</v>
      </c>
      <c r="G14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49" spans="2:7" x14ac:dyDescent="0.35">
      <c r="B149" s="6">
        <f>Temp[[#This Row],[Yr error]]</f>
        <v>5</v>
      </c>
      <c r="C149" s="6">
        <f>Precip[[#This Row],[Yr error]]</f>
        <v>18.199999999999992</v>
      </c>
      <c r="D14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49" s="6">
        <f>Temp[[#This Row],[Storm error]]</f>
        <v>2</v>
      </c>
      <c r="F149" s="6">
        <f>Precip[[#This Row],[Storm error]]</f>
        <v>11.799999999999997</v>
      </c>
      <c r="G14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50" spans="2:7" x14ac:dyDescent="0.35">
      <c r="B150" s="6">
        <f>Temp[[#This Row],[Yr error]]</f>
        <v>5.5000000000000098</v>
      </c>
      <c r="C150" s="6">
        <f>Precip[[#This Row],[Yr error]]</f>
        <v>18.199999999999992</v>
      </c>
      <c r="D15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0" s="6">
        <f>Temp[[#This Row],[Storm error]]</f>
        <v>1</v>
      </c>
      <c r="F150" s="6">
        <f>Precip[[#This Row],[Storm error]]</f>
        <v>11.699999999999996</v>
      </c>
      <c r="G15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51" spans="2:7" x14ac:dyDescent="0.35">
      <c r="B151" s="6">
        <f>Temp[[#This Row],[Yr error]]</f>
        <v>7</v>
      </c>
      <c r="C151" s="6">
        <f>Precip[[#This Row],[Yr error]]</f>
        <v>18.199999999999992</v>
      </c>
      <c r="D15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1" s="6">
        <f>Temp[[#This Row],[Storm error]]</f>
        <v>1</v>
      </c>
      <c r="F151" s="6">
        <f>Precip[[#This Row],[Storm error]]</f>
        <v>11.699999999999996</v>
      </c>
      <c r="G15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52" spans="2:7" x14ac:dyDescent="0.35">
      <c r="B152" s="6">
        <f>Temp[[#This Row],[Yr error]]</f>
        <v>7</v>
      </c>
      <c r="C152" s="6">
        <f>Precip[[#This Row],[Yr error]]</f>
        <v>18.199999999999992</v>
      </c>
      <c r="D15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2" s="6">
        <f>Temp[[#This Row],[Storm error]]</f>
        <v>1</v>
      </c>
      <c r="F152" s="6">
        <f>Precip[[#This Row],[Storm error]]</f>
        <v>11.699999999999996</v>
      </c>
      <c r="G15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53" spans="2:7" x14ac:dyDescent="0.35">
      <c r="B153" s="6">
        <f>Temp[[#This Row],[Yr error]]</f>
        <v>6</v>
      </c>
      <c r="C153" s="6">
        <f>Precip[[#This Row],[Yr error]]</f>
        <v>18.199999999999992</v>
      </c>
      <c r="D15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3" s="6">
        <f>Temp[[#This Row],[Storm error]]</f>
        <v>0</v>
      </c>
      <c r="F153" s="6">
        <f>Precip[[#This Row],[Storm error]]</f>
        <v>11.699999999999996</v>
      </c>
      <c r="G15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54" spans="2:7" x14ac:dyDescent="0.35">
      <c r="B154" s="6">
        <f>Temp[[#This Row],[Yr error]]</f>
        <v>7</v>
      </c>
      <c r="C154" s="6">
        <f>Precip[[#This Row],[Yr error]]</f>
        <v>18.199999999999992</v>
      </c>
      <c r="D15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4" s="6">
        <f>Temp[[#This Row],[Storm error]]</f>
        <v>1</v>
      </c>
      <c r="F154" s="6">
        <f>Precip[[#This Row],[Storm error]]</f>
        <v>11.699999999999996</v>
      </c>
      <c r="G15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55" spans="2:7" x14ac:dyDescent="0.35">
      <c r="B155" s="6">
        <f>Temp[[#This Row],[Yr error]]</f>
        <v>7</v>
      </c>
      <c r="C155" s="6">
        <f>Precip[[#This Row],[Yr error]]</f>
        <v>18.199999999999992</v>
      </c>
      <c r="D15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5" s="6">
        <f>Temp[[#This Row],[Storm error]]</f>
        <v>1</v>
      </c>
      <c r="F155" s="6">
        <f>Precip[[#This Row],[Storm error]]</f>
        <v>11.699999999999996</v>
      </c>
      <c r="G15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56" spans="2:7" x14ac:dyDescent="0.35">
      <c r="B156" s="6">
        <f>Temp[[#This Row],[Yr error]]</f>
        <v>9.5000000000000107</v>
      </c>
      <c r="C156" s="6">
        <f>Precip[[#This Row],[Yr error]]</f>
        <v>18.141666666666659</v>
      </c>
      <c r="D15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6" s="6">
        <f>Temp[[#This Row],[Storm error]]</f>
        <v>2</v>
      </c>
      <c r="F156" s="6">
        <f>Precip[[#This Row],[Storm error]]</f>
        <v>11.699999999999996</v>
      </c>
      <c r="G15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57" spans="2:7" x14ac:dyDescent="0.35">
      <c r="B157" s="6">
        <f>Temp[[#This Row],[Yr error]]</f>
        <v>11</v>
      </c>
      <c r="C157" s="6">
        <f>Precip[[#This Row],[Yr error]]</f>
        <v>18.083333333333325</v>
      </c>
      <c r="D15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7" s="6">
        <f>Temp[[#This Row],[Storm error]]</f>
        <v>2</v>
      </c>
      <c r="F157" s="6">
        <f>Precip[[#This Row],[Storm error]]</f>
        <v>11.699999999999996</v>
      </c>
      <c r="G15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58" spans="2:7" x14ac:dyDescent="0.35">
      <c r="B158" s="6">
        <f>Temp[[#This Row],[Yr error]]</f>
        <v>11</v>
      </c>
      <c r="C158" s="6">
        <f>Precip[[#This Row],[Yr error]]</f>
        <v>18.024999999999991</v>
      </c>
      <c r="D15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8" s="6">
        <f>Temp[[#This Row],[Storm error]]</f>
        <v>2</v>
      </c>
      <c r="F158" s="6">
        <f>Precip[[#This Row],[Storm error]]</f>
        <v>11.699999999999996</v>
      </c>
      <c r="G15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59" spans="2:7" x14ac:dyDescent="0.35">
      <c r="B159" s="6">
        <f>Temp[[#This Row],[Yr error]]</f>
        <v>11</v>
      </c>
      <c r="C159" s="6">
        <f>Precip[[#This Row],[Yr error]]</f>
        <v>17.966666666666658</v>
      </c>
      <c r="D15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59" s="6">
        <f>Temp[[#This Row],[Storm error]]</f>
        <v>2</v>
      </c>
      <c r="F159" s="6">
        <f>Precip[[#This Row],[Storm error]]</f>
        <v>11.699999999999996</v>
      </c>
      <c r="G15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60" spans="2:7" x14ac:dyDescent="0.35">
      <c r="B160" s="6">
        <f>Temp[[#This Row],[Yr error]]</f>
        <v>11</v>
      </c>
      <c r="C160" s="6">
        <f>Precip[[#This Row],[Yr error]]</f>
        <v>17.908333333333324</v>
      </c>
      <c r="D16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0" s="6">
        <f>Temp[[#This Row],[Storm error]]</f>
        <v>2</v>
      </c>
      <c r="F160" s="6">
        <f>Precip[[#This Row],[Storm error]]</f>
        <v>11.599999999999994</v>
      </c>
      <c r="G16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61" spans="2:7" x14ac:dyDescent="0.35">
      <c r="B161" s="6">
        <f>Temp[[#This Row],[Yr error]]</f>
        <v>11</v>
      </c>
      <c r="C161" s="6">
        <f>Precip[[#This Row],[Yr error]]</f>
        <v>17.849999999999991</v>
      </c>
      <c r="D16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1" s="6">
        <f>Temp[[#This Row],[Storm error]]</f>
        <v>2</v>
      </c>
      <c r="F161" s="6">
        <f>Precip[[#This Row],[Storm error]]</f>
        <v>11.499999999999993</v>
      </c>
      <c r="G16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62" spans="2:7" x14ac:dyDescent="0.35">
      <c r="B162" s="6">
        <f>Temp[[#This Row],[Yr error]]</f>
        <v>10.500000000000011</v>
      </c>
      <c r="C162" s="6">
        <f>Precip[[#This Row],[Yr error]]</f>
        <v>17.783333333333324</v>
      </c>
      <c r="D16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2" s="6">
        <f>Temp[[#This Row],[Storm error]]</f>
        <v>2</v>
      </c>
      <c r="F162" s="6">
        <f>Precip[[#This Row],[Storm error]]</f>
        <v>11.299999999999994</v>
      </c>
      <c r="G16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63" spans="2:7" x14ac:dyDescent="0.35">
      <c r="B163" s="6">
        <f>Temp[[#This Row],[Yr error]]</f>
        <v>11</v>
      </c>
      <c r="C163" s="6">
        <f>Precip[[#This Row],[Yr error]]</f>
        <v>17.716666666666658</v>
      </c>
      <c r="D16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3" s="6">
        <f>Temp[[#This Row],[Storm error]]</f>
        <v>3</v>
      </c>
      <c r="F163" s="6">
        <f>Precip[[#This Row],[Storm error]]</f>
        <v>10.999999999999993</v>
      </c>
      <c r="G16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64" spans="2:7" x14ac:dyDescent="0.35">
      <c r="B164" s="6">
        <f>Temp[[#This Row],[Yr error]]</f>
        <v>11</v>
      </c>
      <c r="C164" s="6">
        <f>Precip[[#This Row],[Yr error]]</f>
        <v>17.649999999999991</v>
      </c>
      <c r="D16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4" s="6">
        <f>Temp[[#This Row],[Storm error]]</f>
        <v>2</v>
      </c>
      <c r="F164" s="6">
        <f>Precip[[#This Row],[Storm error]]</f>
        <v>10.699999999999992</v>
      </c>
      <c r="G16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65" spans="2:7" x14ac:dyDescent="0.35">
      <c r="B165" s="6">
        <f>Temp[[#This Row],[Yr error]]</f>
        <v>11</v>
      </c>
      <c r="C165" s="6">
        <f>Precip[[#This Row],[Yr error]]</f>
        <v>17.583333333333325</v>
      </c>
      <c r="D16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5" s="6">
        <f>Temp[[#This Row],[Storm error]]</f>
        <v>2</v>
      </c>
      <c r="F165" s="6">
        <f>Precip[[#This Row],[Storm error]]</f>
        <v>10.299999999999994</v>
      </c>
      <c r="G16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66" spans="2:7" x14ac:dyDescent="0.35">
      <c r="B166" s="6">
        <f>Temp[[#This Row],[Yr error]]</f>
        <v>11</v>
      </c>
      <c r="C166" s="6">
        <f>Precip[[#This Row],[Yr error]]</f>
        <v>17.516666666666659</v>
      </c>
      <c r="D16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6" s="6">
        <f>Temp[[#This Row],[Storm error]]</f>
        <v>2</v>
      </c>
      <c r="F166" s="6">
        <f>Precip[[#This Row],[Storm error]]</f>
        <v>9.7999999999999936</v>
      </c>
      <c r="G16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67" spans="2:7" x14ac:dyDescent="0.35">
      <c r="B167" s="6">
        <f>Temp[[#This Row],[Yr error]]</f>
        <v>11</v>
      </c>
      <c r="C167" s="6">
        <f>Precip[[#This Row],[Yr error]]</f>
        <v>17.449999999999992</v>
      </c>
      <c r="D16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7" s="6">
        <f>Temp[[#This Row],[Storm error]]</f>
        <v>1</v>
      </c>
      <c r="F167" s="6">
        <f>Precip[[#This Row],[Storm error]]</f>
        <v>9.1999999999999922</v>
      </c>
      <c r="G16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68" spans="2:7" x14ac:dyDescent="0.35">
      <c r="B168" s="6">
        <f>Temp[[#This Row],[Yr error]]</f>
        <v>10</v>
      </c>
      <c r="C168" s="6">
        <f>Precip[[#This Row],[Yr error]]</f>
        <v>18.224999999999994</v>
      </c>
      <c r="D16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8" s="6">
        <f>Temp[[#This Row],[Storm error]]</f>
        <v>3</v>
      </c>
      <c r="F168" s="6">
        <f>Precip[[#This Row],[Storm error]]</f>
        <v>9.4999999999999929</v>
      </c>
      <c r="G16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69" spans="2:7" x14ac:dyDescent="0.35">
      <c r="B169" s="6">
        <f>Temp[[#This Row],[Yr error]]</f>
        <v>8</v>
      </c>
      <c r="C169" s="6">
        <f>Precip[[#This Row],[Yr error]]</f>
        <v>20.199999999999992</v>
      </c>
      <c r="D16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69" s="6">
        <f>Temp[[#This Row],[Storm error]]</f>
        <v>3</v>
      </c>
      <c r="F169" s="6">
        <f>Precip[[#This Row],[Storm error]]</f>
        <v>10.899999999999991</v>
      </c>
      <c r="G16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70" spans="2:7" x14ac:dyDescent="0.35">
      <c r="B170" s="6">
        <f>Temp[[#This Row],[Yr error]]</f>
        <v>8</v>
      </c>
      <c r="C170" s="6">
        <f>Precip[[#This Row],[Yr error]]</f>
        <v>20.074999999999992</v>
      </c>
      <c r="D17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0" s="6">
        <f>Temp[[#This Row],[Storm error]]</f>
        <v>3</v>
      </c>
      <c r="F170" s="6">
        <f>Precip[[#This Row],[Storm error]]</f>
        <v>10.099999999999991</v>
      </c>
      <c r="G17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1</v>
      </c>
    </row>
    <row r="171" spans="2:7" x14ac:dyDescent="0.35">
      <c r="B171" s="6">
        <f>Temp[[#This Row],[Yr error]]</f>
        <v>7</v>
      </c>
      <c r="C171" s="6">
        <f>Precip[[#This Row],[Yr error]]</f>
        <v>19.949999999999992</v>
      </c>
      <c r="D17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1" s="6">
        <f>Temp[[#This Row],[Storm error]]</f>
        <v>2</v>
      </c>
      <c r="F171" s="6">
        <f>Precip[[#This Row],[Storm error]]</f>
        <v>9.2999999999999901</v>
      </c>
      <c r="G17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72" spans="2:7" x14ac:dyDescent="0.35">
      <c r="B172" s="6">
        <f>Temp[[#This Row],[Yr error]]</f>
        <v>6</v>
      </c>
      <c r="C172" s="6">
        <f>Precip[[#This Row],[Yr error]]</f>
        <v>19.824999999999992</v>
      </c>
      <c r="D17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2" s="6">
        <f>Temp[[#This Row],[Storm error]]</f>
        <v>2</v>
      </c>
      <c r="F172" s="6">
        <f>Precip[[#This Row],[Storm error]]</f>
        <v>8.4999999999999893</v>
      </c>
      <c r="G17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73" spans="2:7" x14ac:dyDescent="0.35">
      <c r="B173" s="6">
        <f>Temp[[#This Row],[Yr error]]</f>
        <v>6</v>
      </c>
      <c r="C173" s="6">
        <f>Precip[[#This Row],[Yr error]]</f>
        <v>19.699999999999992</v>
      </c>
      <c r="D17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3" s="6">
        <f>Temp[[#This Row],[Storm error]]</f>
        <v>2</v>
      </c>
      <c r="F173" s="6">
        <f>Precip[[#This Row],[Storm error]]</f>
        <v>7.6999999999999886</v>
      </c>
      <c r="G17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74" spans="2:7" x14ac:dyDescent="0.35">
      <c r="B174" s="6">
        <f>Temp[[#This Row],[Yr error]]</f>
        <v>5</v>
      </c>
      <c r="C174" s="6">
        <f>Precip[[#This Row],[Yr error]]</f>
        <v>19.316666666666659</v>
      </c>
      <c r="D17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4" s="6">
        <f>Temp[[#This Row],[Storm error]]</f>
        <v>2</v>
      </c>
      <c r="F174" s="6">
        <f>Precip[[#This Row],[Storm error]]</f>
        <v>6.8999999999999879</v>
      </c>
      <c r="G17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75" spans="2:7" x14ac:dyDescent="0.35">
      <c r="B175" s="6">
        <f>Temp[[#This Row],[Yr error]]</f>
        <v>4</v>
      </c>
      <c r="C175" s="6">
        <f>Precip[[#This Row],[Yr error]]</f>
        <v>18.933333333333326</v>
      </c>
      <c r="D17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5" s="6">
        <f>Temp[[#This Row],[Storm error]]</f>
        <v>2</v>
      </c>
      <c r="F175" s="6">
        <f>Precip[[#This Row],[Storm error]]</f>
        <v>6.1999999999999886</v>
      </c>
      <c r="G17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2</v>
      </c>
    </row>
    <row r="176" spans="2:7" x14ac:dyDescent="0.35">
      <c r="B176" s="6">
        <f>Temp[[#This Row],[Yr error]]</f>
        <v>4</v>
      </c>
      <c r="C176" s="6">
        <f>Precip[[#This Row],[Yr error]]</f>
        <v>18.549999999999994</v>
      </c>
      <c r="D17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6" s="6">
        <f>Temp[[#This Row],[Storm error]]</f>
        <v>1</v>
      </c>
      <c r="F176" s="6">
        <f>Precip[[#This Row],[Storm error]]</f>
        <v>5.4999999999999893</v>
      </c>
      <c r="G17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3</v>
      </c>
    </row>
    <row r="177" spans="2:7" x14ac:dyDescent="0.35">
      <c r="B177" s="6">
        <f>Temp[[#This Row],[Yr error]]</f>
        <v>4</v>
      </c>
      <c r="C177" s="6">
        <f>Precip[[#This Row],[Yr error]]</f>
        <v>18.166666666666661</v>
      </c>
      <c r="D17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7" s="6">
        <f>Temp[[#This Row],[Storm error]]</f>
        <v>1</v>
      </c>
      <c r="F177" s="6">
        <f>Precip[[#This Row],[Storm error]]</f>
        <v>4.7999999999999901</v>
      </c>
      <c r="G17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78" spans="2:7" x14ac:dyDescent="0.35">
      <c r="B178" s="6">
        <f>Temp[[#This Row],[Yr error]]</f>
        <v>4</v>
      </c>
      <c r="C178" s="6">
        <f>Precip[[#This Row],[Yr error]]</f>
        <v>17.783333333333328</v>
      </c>
      <c r="D17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8" s="6">
        <f>Temp[[#This Row],[Storm error]]</f>
        <v>1</v>
      </c>
      <c r="F178" s="6">
        <f>Precip[[#This Row],[Storm error]]</f>
        <v>4.0999999999999908</v>
      </c>
      <c r="G17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4</v>
      </c>
    </row>
    <row r="179" spans="2:7" x14ac:dyDescent="0.35">
      <c r="B179" s="6">
        <f>Temp[[#This Row],[Yr error]]</f>
        <v>4</v>
      </c>
      <c r="C179" s="6">
        <f>Precip[[#This Row],[Yr error]]</f>
        <v>17.399999999999995</v>
      </c>
      <c r="D17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79" s="6">
        <f>Temp[[#This Row],[Storm error]]</f>
        <v>1</v>
      </c>
      <c r="F179" s="6">
        <f>Precip[[#This Row],[Storm error]]</f>
        <v>3.3999999999999915</v>
      </c>
      <c r="G17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180" spans="2:7" x14ac:dyDescent="0.35">
      <c r="B180" s="6">
        <f>Temp[[#This Row],[Yr error]]</f>
        <v>4.5</v>
      </c>
      <c r="C180" s="6">
        <f>Precip[[#This Row],[Yr error]]</f>
        <v>17.316666666666663</v>
      </c>
      <c r="D18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80" s="6">
        <f>Temp[[#This Row],[Storm error]]</f>
        <v>1</v>
      </c>
      <c r="F180" s="6">
        <f>Precip[[#This Row],[Storm error]]</f>
        <v>2.6999999999999922</v>
      </c>
      <c r="G18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81" spans="2:7" x14ac:dyDescent="0.35">
      <c r="B181" s="6">
        <f>Temp[[#This Row],[Yr error]]</f>
        <v>5</v>
      </c>
      <c r="C181" s="6">
        <f>Precip[[#This Row],[Yr error]]</f>
        <v>17.233333333333327</v>
      </c>
      <c r="D18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81" s="6">
        <f>Temp[[#This Row],[Storm error]]</f>
        <v>2</v>
      </c>
      <c r="F181" s="6">
        <f>Precip[[#This Row],[Storm error]]</f>
        <v>1.9999999999999929</v>
      </c>
      <c r="G18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82" spans="2:7" x14ac:dyDescent="0.35">
      <c r="B182" s="6">
        <f>Temp[[#This Row],[Yr error]]</f>
        <v>5</v>
      </c>
      <c r="C182" s="6">
        <f>Precip[[#This Row],[Yr error]]</f>
        <v>17.149999999999991</v>
      </c>
      <c r="D18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82" s="6">
        <f>Temp[[#This Row],[Storm error]]</f>
        <v>2</v>
      </c>
      <c r="F182" s="6">
        <f>Precip[[#This Row],[Storm error]]</f>
        <v>1.2999999999999936</v>
      </c>
      <c r="G18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83" spans="2:7" x14ac:dyDescent="0.35">
      <c r="B183" s="6">
        <f>Temp[[#This Row],[Yr error]]</f>
        <v>5</v>
      </c>
      <c r="C183" s="6">
        <f>Precip[[#This Row],[Yr error]]</f>
        <v>17.066666666666659</v>
      </c>
      <c r="D18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83" s="6">
        <f>Temp[[#This Row],[Storm error]]</f>
        <v>2</v>
      </c>
      <c r="F183" s="6">
        <f>Precip[[#This Row],[Storm error]]</f>
        <v>0.79999999999999361</v>
      </c>
      <c r="G18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84" spans="2:7" x14ac:dyDescent="0.35">
      <c r="B184" s="6">
        <f>Temp[[#This Row],[Yr error]]</f>
        <v>5</v>
      </c>
      <c r="C184" s="6">
        <f>Precip[[#This Row],[Yr error]]</f>
        <v>16.983333333333327</v>
      </c>
      <c r="D18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84" s="6">
        <f>Temp[[#This Row],[Storm error]]</f>
        <v>3</v>
      </c>
      <c r="F184" s="6">
        <f>Precip[[#This Row],[Storm error]]</f>
        <v>0.39999999999999503</v>
      </c>
      <c r="G18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85" spans="2:7" x14ac:dyDescent="0.35">
      <c r="B185" s="6">
        <f>Temp[[#This Row],[Yr error]]</f>
        <v>5</v>
      </c>
      <c r="C185" s="6">
        <f>Precip[[#This Row],[Yr error]]</f>
        <v>16.899999999999991</v>
      </c>
      <c r="D18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85" s="6">
        <f>Temp[[#This Row],[Storm error]]</f>
        <v>3</v>
      </c>
      <c r="F185" s="6">
        <f>Precip[[#This Row],[Storm error]]</f>
        <v>9.9999999999994316E-2</v>
      </c>
      <c r="G18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186" spans="2:7" x14ac:dyDescent="0.35">
      <c r="B186" s="6">
        <f>Temp[[#This Row],[Yr error]]</f>
        <v>3.5</v>
      </c>
      <c r="C186" s="6">
        <f>Precip[[#This Row],[Yr error]]</f>
        <v>16.899999999999991</v>
      </c>
      <c r="D18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0</v>
      </c>
      <c r="E186" s="6">
        <f>Temp[[#This Row],[Storm error]]</f>
        <v>2</v>
      </c>
      <c r="F186" s="6">
        <f>Precip[[#This Row],[Storm error]]</f>
        <v>0.10000000000000853</v>
      </c>
      <c r="G18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87" spans="2:7" x14ac:dyDescent="0.35">
      <c r="B187" s="6">
        <f>Temp[[#This Row],[Yr error]]</f>
        <v>3</v>
      </c>
      <c r="C187" s="6">
        <f>Precip[[#This Row],[Yr error]]</f>
        <v>16.899999999999991</v>
      </c>
      <c r="D18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87" s="6">
        <f>Temp[[#This Row],[Storm error]]</f>
        <v>1</v>
      </c>
      <c r="F187" s="6">
        <f>Precip[[#This Row],[Storm error]]</f>
        <v>0.20000000000000995</v>
      </c>
      <c r="G18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88" spans="2:7" x14ac:dyDescent="0.35">
      <c r="B188" s="6">
        <f>Temp[[#This Row],[Yr error]]</f>
        <v>3</v>
      </c>
      <c r="C188" s="6">
        <f>Precip[[#This Row],[Yr error]]</f>
        <v>16.899999999999991</v>
      </c>
      <c r="D18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88" s="6">
        <f>Temp[[#This Row],[Storm error]]</f>
        <v>1</v>
      </c>
      <c r="F188" s="6">
        <f>Precip[[#This Row],[Storm error]]</f>
        <v>0.20000000000000995</v>
      </c>
      <c r="G18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89" spans="2:7" x14ac:dyDescent="0.35">
      <c r="B189" s="6">
        <f>Temp[[#This Row],[Yr error]]</f>
        <v>3</v>
      </c>
      <c r="C189" s="6">
        <f>Precip[[#This Row],[Yr error]]</f>
        <v>16.899999999999991</v>
      </c>
      <c r="D18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89" s="6">
        <f>Temp[[#This Row],[Storm error]]</f>
        <v>0</v>
      </c>
      <c r="F189" s="6">
        <f>Precip[[#This Row],[Storm error]]</f>
        <v>0.20000000000000995</v>
      </c>
      <c r="G18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190" spans="2:7" x14ac:dyDescent="0.35">
      <c r="B190" s="6">
        <f>Temp[[#This Row],[Yr error]]</f>
        <v>3</v>
      </c>
      <c r="C190" s="6">
        <f>Precip[[#This Row],[Yr error]]</f>
        <v>16.899999999999991</v>
      </c>
      <c r="D19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90" s="6">
        <f>Temp[[#This Row],[Storm error]]</f>
        <v>0</v>
      </c>
      <c r="F190" s="6">
        <f>Precip[[#This Row],[Storm error]]</f>
        <v>0.20000000000000995</v>
      </c>
      <c r="G19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9</v>
      </c>
    </row>
    <row r="191" spans="2:7" x14ac:dyDescent="0.35">
      <c r="B191" s="6">
        <f>Temp[[#This Row],[Yr error]]</f>
        <v>3</v>
      </c>
      <c r="C191" s="6">
        <f>Precip[[#This Row],[Yr error]]</f>
        <v>16.899999999999991</v>
      </c>
      <c r="D19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91" s="6">
        <f>Temp[[#This Row],[Storm error]]</f>
        <v>1</v>
      </c>
      <c r="F191" s="6">
        <f>Precip[[#This Row],[Storm error]]</f>
        <v>0.20000000000000995</v>
      </c>
      <c r="G19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92" spans="2:7" x14ac:dyDescent="0.35">
      <c r="B192" s="6">
        <f>Temp[[#This Row],[Yr error]]</f>
        <v>2.5</v>
      </c>
      <c r="C192" s="6">
        <f>Precip[[#This Row],[Yr error]]</f>
        <v>16.899999999999991</v>
      </c>
      <c r="D19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192" s="6">
        <f>Temp[[#This Row],[Storm error]]</f>
        <v>1</v>
      </c>
      <c r="F192" s="6">
        <f>Precip[[#This Row],[Storm error]]</f>
        <v>0.20000000000000995</v>
      </c>
      <c r="G19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93" spans="2:7" x14ac:dyDescent="0.35">
      <c r="B193" s="6">
        <f>Temp[[#This Row],[Yr error]]</f>
        <v>1</v>
      </c>
      <c r="C193" s="6">
        <f>Precip[[#This Row],[Yr error]]</f>
        <v>16.899999999999991</v>
      </c>
      <c r="D193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193" s="6">
        <f>Temp[[#This Row],[Storm error]]</f>
        <v>1</v>
      </c>
      <c r="F193" s="6">
        <f>Precip[[#This Row],[Storm error]]</f>
        <v>0.20000000000000995</v>
      </c>
      <c r="G193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94" spans="2:7" x14ac:dyDescent="0.35">
      <c r="B194" s="6">
        <f>Temp[[#This Row],[Yr error]]</f>
        <v>1</v>
      </c>
      <c r="C194" s="6">
        <f>Precip[[#This Row],[Yr error]]</f>
        <v>16.899999999999991</v>
      </c>
      <c r="D194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194" s="6">
        <f>Temp[[#This Row],[Storm error]]</f>
        <v>1</v>
      </c>
      <c r="F194" s="6">
        <f>Precip[[#This Row],[Storm error]]</f>
        <v>0.20000000000000995</v>
      </c>
      <c r="G194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95" spans="2:7" x14ac:dyDescent="0.35">
      <c r="B195" s="6">
        <f>Temp[[#This Row],[Yr error]]</f>
        <v>1</v>
      </c>
      <c r="C195" s="6">
        <f>Precip[[#This Row],[Yr error]]</f>
        <v>16.899999999999991</v>
      </c>
      <c r="D195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195" s="6">
        <f>Temp[[#This Row],[Storm error]]</f>
        <v>1</v>
      </c>
      <c r="F195" s="6">
        <f>Precip[[#This Row],[Storm error]]</f>
        <v>0.20000000000000995</v>
      </c>
      <c r="G195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96" spans="2:7" x14ac:dyDescent="0.35">
      <c r="B196" s="6">
        <f>Temp[[#This Row],[Yr error]]</f>
        <v>1</v>
      </c>
      <c r="C196" s="6">
        <f>Precip[[#This Row],[Yr error]]</f>
        <v>16.899999999999991</v>
      </c>
      <c r="D196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196" s="6">
        <f>Temp[[#This Row],[Storm error]]</f>
        <v>1</v>
      </c>
      <c r="F196" s="6">
        <f>Precip[[#This Row],[Storm error]]</f>
        <v>0.20000000000000995</v>
      </c>
      <c r="G196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8</v>
      </c>
    </row>
    <row r="197" spans="2:7" x14ac:dyDescent="0.35">
      <c r="B197" s="6">
        <f>Temp[[#This Row],[Yr error]]</f>
        <v>2</v>
      </c>
      <c r="C197" s="6">
        <f>Precip[[#This Row],[Yr error]]</f>
        <v>16.899999999999991</v>
      </c>
      <c r="D197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2</v>
      </c>
      <c r="E197" s="6">
        <f>Temp[[#This Row],[Storm error]]</f>
        <v>2</v>
      </c>
      <c r="F197" s="6">
        <f>Precip[[#This Row],[Storm error]]</f>
        <v>0.20000000000000995</v>
      </c>
      <c r="G197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98" spans="2:7" x14ac:dyDescent="0.35">
      <c r="B198" s="6">
        <f>Temp[[#This Row],[Yr error]]</f>
        <v>2</v>
      </c>
      <c r="C198" s="6">
        <f>Precip[[#This Row],[Yr error]]</f>
        <v>16.808333333333323</v>
      </c>
      <c r="D198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2</v>
      </c>
      <c r="E198" s="6">
        <f>Temp[[#This Row],[Storm error]]</f>
        <v>2</v>
      </c>
      <c r="F198" s="6">
        <f>Precip[[#This Row],[Storm error]]</f>
        <v>0.20000000000000995</v>
      </c>
      <c r="G198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199" spans="2:7" x14ac:dyDescent="0.35">
      <c r="B199" s="6">
        <f>Temp[[#This Row],[Yr error]]</f>
        <v>1</v>
      </c>
      <c r="C199" s="6">
        <f>Precip[[#This Row],[Yr error]]</f>
        <v>16.716666666666658</v>
      </c>
      <c r="D199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3</v>
      </c>
      <c r="E199" s="6">
        <f>Temp[[#This Row],[Storm error]]</f>
        <v>2</v>
      </c>
      <c r="F199" s="6">
        <f>Precip[[#This Row],[Storm error]]</f>
        <v>0.20000000000000995</v>
      </c>
      <c r="G199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7</v>
      </c>
    </row>
    <row r="200" spans="2:7" x14ac:dyDescent="0.35">
      <c r="B200" s="6">
        <f>Temp[[#This Row],[Yr error]]</f>
        <v>2</v>
      </c>
      <c r="C200" s="6">
        <f>Precip[[#This Row],[Yr error]]</f>
        <v>16.624999999999993</v>
      </c>
      <c r="D200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2</v>
      </c>
      <c r="E200" s="6">
        <f>Temp[[#This Row],[Storm error]]</f>
        <v>3</v>
      </c>
      <c r="F200" s="6">
        <f>Precip[[#This Row],[Storm error]]</f>
        <v>0.20000000000000995</v>
      </c>
      <c r="G200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201" spans="2:7" x14ac:dyDescent="0.35">
      <c r="B201" s="6">
        <f>Temp[[#This Row],[Yr error]]</f>
        <v>2</v>
      </c>
      <c r="C201" s="6">
        <f>Precip[[#This Row],[Yr error]]</f>
        <v>16.533333333333324</v>
      </c>
      <c r="D201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2</v>
      </c>
      <c r="E201" s="6">
        <f>Temp[[#This Row],[Storm error]]</f>
        <v>3</v>
      </c>
      <c r="F201" s="6">
        <f>Precip[[#This Row],[Storm error]]</f>
        <v>0.20000000000000995</v>
      </c>
      <c r="G201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6</v>
      </c>
    </row>
    <row r="202" spans="2:7" x14ac:dyDescent="0.35">
      <c r="B202" s="6">
        <f>Temp[[#This Row],[Yr error]]</f>
        <v>3</v>
      </c>
      <c r="C202" s="6">
        <f>Precip[[#This Row],[Yr error]]</f>
        <v>16.441666666666656</v>
      </c>
      <c r="D202">
        <f>IF(Temp[[#This Row],[Yr error]]=0, 4, IF(Temp[[#This Row],[Yr error]]&lt;=1, 3, IF(Temp[[#This Row],[Yr error]]&lt;=2, 2, IF(Temp[[#This Row],[Yr error]]&lt;=3, 1, 0))))+IF(Precip[[#This Row],[Yr error]]&lt;=1, 5, IF(Precip[[#This Row],[Yr error]]&lt;=2, 4, IF(Precip[[#This Row],[Yr error]]&lt;=3, 3, IF(Precip[[#This Row],[Yr error]]&lt;=4, 2, IF(Precip[[#This Row],[Yr error]]&lt;=5, 1, 0)))))</f>
        <v>1</v>
      </c>
      <c r="E202" s="6">
        <f>Temp[[#This Row],[Storm error]]</f>
        <v>4</v>
      </c>
      <c r="F202" s="6">
        <f>Precip[[#This Row],[Storm error]]</f>
        <v>0.20000000000000995</v>
      </c>
      <c r="G202">
        <f>IF(Temp[[#This Row],[Storm error]]=0, 4, IF(Temp[[#This Row],[Storm error]]&lt;=1, 3, IF(Temp[[#This Row],[Storm error]]&lt;=2, 2, IF(Temp[[#This Row],[Storm error]]&lt;=3, 1, 0))))+IF(Precip[[#This Row],[Storm error]]&lt;=1, 5, IF(Precip[[#This Row],[Storm error]]&lt;=2, 4, IF(Precip[[#This Row],[Storm error]]&lt;=3, 3, IF(Precip[[#This Row],[Storm error]]&lt;=4, 2, IF(Precip[[#This Row],[Storm error]]&lt;=5, 1, 0)))))</f>
        <v>5</v>
      </c>
    </row>
    <row r="203" spans="2:7" x14ac:dyDescent="0.35">
      <c r="B203" s="6">
        <f>SUBTOTAL(109,Points[Yr temp error])</f>
        <v>974</v>
      </c>
      <c r="C203" s="6">
        <f>SUBTOTAL(109,Points[Yr precip error])</f>
        <v>1364.8416666666678</v>
      </c>
      <c r="D203" s="7">
        <f>SUBTOTAL(109,Points[Yr points])</f>
        <v>706</v>
      </c>
      <c r="E203" s="6">
        <f>SUBTOTAL(109,Points[Storm temp error])</f>
        <v>368</v>
      </c>
      <c r="F203" s="6">
        <f>SUBTOTAL(109,Points[Storm precip error])</f>
        <v>669.4000000000002</v>
      </c>
      <c r="G203" s="7">
        <f>SUBTOTAL(109,Points[Storm points])</f>
        <v>1103</v>
      </c>
    </row>
    <row r="204" spans="2:7" x14ac:dyDescent="0.35">
      <c r="B204" s="6"/>
    </row>
    <row r="205" spans="2:7" x14ac:dyDescent="0.35">
      <c r="B205" s="6"/>
    </row>
    <row r="206" spans="2:7" x14ac:dyDescent="0.35">
      <c r="B206" s="6"/>
    </row>
    <row r="207" spans="2:7" x14ac:dyDescent="0.35">
      <c r="B207" s="6"/>
    </row>
    <row r="208" spans="2:7" x14ac:dyDescent="0.35">
      <c r="B208" s="6"/>
    </row>
    <row r="209" spans="2:2" x14ac:dyDescent="0.35">
      <c r="B209" s="6"/>
    </row>
    <row r="210" spans="2:2" x14ac:dyDescent="0.35">
      <c r="B210" s="6"/>
    </row>
    <row r="211" spans="2:2" x14ac:dyDescent="0.35">
      <c r="B211" s="6"/>
    </row>
    <row r="212" spans="2:2" x14ac:dyDescent="0.35">
      <c r="B212" s="6"/>
    </row>
    <row r="213" spans="2:2" x14ac:dyDescent="0.35">
      <c r="B213" s="6"/>
    </row>
    <row r="214" spans="2:2" x14ac:dyDescent="0.35">
      <c r="B214" s="6"/>
    </row>
    <row r="215" spans="2:2" x14ac:dyDescent="0.35">
      <c r="B215" s="6"/>
    </row>
    <row r="216" spans="2:2" x14ac:dyDescent="0.35">
      <c r="B216" s="6"/>
    </row>
    <row r="217" spans="2:2" x14ac:dyDescent="0.35">
      <c r="B217" s="6"/>
    </row>
    <row r="218" spans="2:2" x14ac:dyDescent="0.35">
      <c r="B218" s="6"/>
    </row>
    <row r="219" spans="2:2" x14ac:dyDescent="0.35">
      <c r="B219" s="6"/>
    </row>
    <row r="220" spans="2:2" x14ac:dyDescent="0.35">
      <c r="B220" s="6"/>
    </row>
    <row r="221" spans="2:2" x14ac:dyDescent="0.35">
      <c r="B221" s="6"/>
    </row>
    <row r="222" spans="2:2" x14ac:dyDescent="0.35">
      <c r="B222" s="6"/>
    </row>
    <row r="223" spans="2:2" x14ac:dyDescent="0.35">
      <c r="B223" s="6"/>
    </row>
    <row r="224" spans="2:2" x14ac:dyDescent="0.35">
      <c r="B224" s="6"/>
    </row>
    <row r="225" spans="2:2" x14ac:dyDescent="0.35">
      <c r="B225" s="6"/>
    </row>
    <row r="226" spans="2:2" x14ac:dyDescent="0.35">
      <c r="B226" s="6"/>
    </row>
    <row r="227" spans="2:2" x14ac:dyDescent="0.35">
      <c r="B227" s="6"/>
    </row>
    <row r="228" spans="2:2" x14ac:dyDescent="0.35">
      <c r="B228" s="6"/>
    </row>
    <row r="229" spans="2:2" x14ac:dyDescent="0.35">
      <c r="B229" s="6"/>
    </row>
    <row r="230" spans="2:2" x14ac:dyDescent="0.35">
      <c r="B230" s="6"/>
    </row>
    <row r="231" spans="2:2" x14ac:dyDescent="0.35">
      <c r="B231" s="6"/>
    </row>
    <row r="232" spans="2:2" x14ac:dyDescent="0.35">
      <c r="B23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121D-3FD5-4439-AF38-1A74AF2E7EED}">
  <dimension ref="A1"/>
  <sheetViews>
    <sheetView workbookViewId="0">
      <selection activeCell="M33" sqref="M3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Temperature</vt:lpstr>
      <vt:lpstr>Precipitation</vt:lpstr>
      <vt:lpstr>Points</vt:lpstr>
      <vt:lpstr>Figures</vt:lpstr>
      <vt:lpstr>Temperature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Krystian Olejniczak</cp:lastModifiedBy>
  <cp:revision/>
  <dcterms:created xsi:type="dcterms:W3CDTF">2022-02-17T14:41:58Z</dcterms:created>
  <dcterms:modified xsi:type="dcterms:W3CDTF">2022-03-01T16:05:21Z</dcterms:modified>
  <cp:category/>
  <cp:contentStatus/>
</cp:coreProperties>
</file>