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D:\фатхулова\2022-2023 уч год\20П-3\бд\"/>
    </mc:Choice>
  </mc:AlternateContent>
  <xr:revisionPtr revIDLastSave="0" documentId="8_{7E475046-FC35-4897-B284-AC16FEB8FD52}" xr6:coauthVersionLast="47" xr6:coauthVersionMax="47" xr10:uidLastSave="{00000000-0000-0000-0000-000000000000}"/>
  <bookViews>
    <workbookView xWindow="0" yWindow="0" windowWidth="28800" windowHeight="12225" tabRatio="593" activeTab="5" xr2:uid="{00000000-000D-0000-FFFF-FFFF00000000}"/>
  </bookViews>
  <sheets>
    <sheet name="абонементы -1" sheetId="1" r:id="rId1"/>
    <sheet name="категория_услуги- 1.1" sheetId="3" r:id="rId2"/>
    <sheet name="услуга в абонементе -1.2" sheetId="4" r:id="rId3"/>
    <sheet name="номера абонементов - 1.3" sheetId="2" r:id="rId4"/>
    <sheet name="содержание_заказа-1.4" sheetId="5" r:id="rId5"/>
    <sheet name="абонементы- 2" sheetId="6" r:id="rId6"/>
  </sheets>
  <definedNames>
    <definedName name="_xlnm._FilterDatabase" localSheetId="2" hidden="1">'услуга в абонементе -1.2'!$A$1:$D$10</definedName>
    <definedName name="_xlnm._FilterDatabase" localSheetId="0" hidden="1">'абонементы -1'!$A$1:$H$21</definedName>
    <definedName name="_xlnm._FilterDatabase" localSheetId="5" hidden="1">'абонементы- 2'!$A$1:$G$21</definedName>
    <definedName name="_xlnm._FilterDatabase" localSheetId="1" hidden="1">'категория_услуги- 1.1'!$B$1:$B$5</definedName>
    <definedName name="_xlnm._FilterDatabase" localSheetId="4" hidden="1">'содержание_заказа-1.4'!$B$1:$D$21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6" l="1"/>
  <c r="H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H6" i="1"/>
  <c r="G3" i="6"/>
  <c r="G4" i="6"/>
  <c r="G5" i="6"/>
  <c r="G6" i="6"/>
  <c r="H6" i="6" s="1"/>
  <c r="G7" i="6"/>
  <c r="H7" i="6" s="1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" i="6"/>
  <c r="H2" i="6" l="1"/>
  <c r="H17" i="6"/>
  <c r="H11" i="6"/>
  <c r="H8" i="6"/>
  <c r="G23" i="1"/>
  <c r="H2" i="1"/>
  <c r="H11" i="1"/>
  <c r="H8" i="1"/>
  <c r="H17" i="1"/>
</calcChain>
</file>

<file path=xl/sharedStrings.xml><?xml version="1.0" encoding="utf-8"?>
<sst xmlns="http://schemas.openxmlformats.org/spreadsheetml/2006/main" count="253" uniqueCount="58">
  <si>
    <t>номер абонемента</t>
  </si>
  <si>
    <t>дата чека</t>
  </si>
  <si>
    <t>категория услуги</t>
  </si>
  <si>
    <t>услуга</t>
  </si>
  <si>
    <t>цена,руб</t>
  </si>
  <si>
    <t>количествуслуг</t>
  </si>
  <si>
    <t>Итог_по позиции</t>
  </si>
  <si>
    <t>Сумма по чеку</t>
  </si>
  <si>
    <t>001</t>
  </si>
  <si>
    <t>тренировка</t>
  </si>
  <si>
    <t>групповые занятия</t>
  </si>
  <si>
    <t>водные процедуры</t>
  </si>
  <si>
    <t>бассейн</t>
  </si>
  <si>
    <t>красота и здоровье</t>
  </si>
  <si>
    <t>массаж</t>
  </si>
  <si>
    <t>то что надо нормализовать</t>
  </si>
  <si>
    <t>дополнительные</t>
  </si>
  <si>
    <t>парковка</t>
  </si>
  <si>
    <t>002</t>
  </si>
  <si>
    <t>Фитнес-бар</t>
  </si>
  <si>
    <t>003</t>
  </si>
  <si>
    <t>004</t>
  </si>
  <si>
    <t>шкавчик и душевая</t>
  </si>
  <si>
    <t>005</t>
  </si>
  <si>
    <t>тренажерный зал</t>
  </si>
  <si>
    <t>сауна</t>
  </si>
  <si>
    <t>WI-FI</t>
  </si>
  <si>
    <t>006</t>
  </si>
  <si>
    <t>номер_категории -NumberKAt</t>
  </si>
  <si>
    <t>категория_услуги</t>
  </si>
  <si>
    <t>Т</t>
  </si>
  <si>
    <t>ВП</t>
  </si>
  <si>
    <t>КЗ</t>
  </si>
  <si>
    <t>Д</t>
  </si>
  <si>
    <t>Артикул услуги</t>
  </si>
  <si>
    <t>фитнес-бар</t>
  </si>
  <si>
    <t>007</t>
  </si>
  <si>
    <t>(по номеру_категории)</t>
  </si>
  <si>
    <t>008</t>
  </si>
  <si>
    <t>009</t>
  </si>
  <si>
    <t>Wi-Fi</t>
  </si>
  <si>
    <t>N</t>
  </si>
  <si>
    <t>дата абонемента</t>
  </si>
  <si>
    <t>номер_записи - ID</t>
  </si>
  <si>
    <t>номер_абонемента</t>
  </si>
  <si>
    <t>артикул_услуги</t>
  </si>
  <si>
    <t>количество_услуг</t>
  </si>
  <si>
    <t>(по номер_категории)</t>
  </si>
  <si>
    <t>(по номер_заказа)</t>
  </si>
  <si>
    <t>(по артикул_товара)</t>
  </si>
  <si>
    <t>номер заказа</t>
  </si>
  <si>
    <t>категория в меню</t>
  </si>
  <si>
    <t>блюдо</t>
  </si>
  <si>
    <t>цена,руб за ед</t>
  </si>
  <si>
    <t>количество блюд</t>
  </si>
  <si>
    <t>Сумма по заказу</t>
  </si>
  <si>
    <t>с помощью запросов</t>
  </si>
  <si>
    <t>вычисляемые поля. В базе не хранятся, а вычисляются через запросы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</si>
</sst>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/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/>
    <xf numFmtId="49" fontId="0" fillId="0" borderId="0" xfId="0" applyNumberFormat="1"/>
    <xf numFmtId="0" fontId="3" fillId="5" borderId="1" xfId="0" applyFont="1" applyFill="1" applyBorder="1"/>
    <xf numFmtId="49" fontId="4" fillId="3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Fill="1"/>
    <xf numFmtId="0" fontId="0" fillId="8" borderId="0" xfId="0" applyFill="1"/>
    <xf numFmtId="0" fontId="2" fillId="0" borderId="0" xfId="0" applyFont="1" applyFill="1" applyAlignment="1"/>
    <xf numFmtId="0" fontId="0" fillId="9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4" fillId="8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49" fontId="0" fillId="5" borderId="1" xfId="0" applyNumberFormat="1" applyFill="1" applyBorder="1"/>
    <xf numFmtId="49" fontId="0" fillId="4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/>
    <xf numFmtId="0" fontId="4" fillId="0" borderId="0" xfId="0" applyFont="1" applyFill="1" applyAlignment="1"/>
    <xf numFmtId="0" fontId="4" fillId="10" borderId="0" xfId="0" applyFont="1" applyFill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0" fillId="0" borderId="0" xfId="0" applyNumberFormat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/>
    <xf numFmtId="0" fontId="0" fillId="2" borderId="8" xfId="0" applyFill="1" applyBorder="1" applyAlignment="1">
      <alignment horizontal="right" vertical="top"/>
    </xf>
    <xf numFmtId="0" fontId="0" fillId="2" borderId="9" xfId="0" applyFill="1" applyBorder="1"/>
    <xf numFmtId="0" fontId="0" fillId="2" borderId="10" xfId="0" applyFill="1" applyBorder="1" applyAlignment="1">
      <alignment horizontal="right" vertical="top"/>
    </xf>
    <xf numFmtId="0" fontId="0" fillId="2" borderId="11" xfId="0" applyFill="1" applyBorder="1" applyAlignment="1">
      <alignment horizontal="right" vertical="top"/>
    </xf>
    <xf numFmtId="0" fontId="0" fillId="2" borderId="6" xfId="0" applyFill="1" applyBorder="1"/>
    <xf numFmtId="0" fontId="0" fillId="0" borderId="7" xfId="0" applyBorder="1"/>
    <xf numFmtId="0" fontId="0" fillId="2" borderId="12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8" xfId="0" applyFill="1" applyBorder="1" applyAlignment="1">
      <alignment horizontal="right" vertical="top"/>
    </xf>
    <xf numFmtId="0" fontId="0" fillId="2" borderId="13" xfId="0" applyFill="1" applyBorder="1" applyAlignment="1">
      <alignment horizontal="right" vertical="top"/>
    </xf>
    <xf numFmtId="0" fontId="0" fillId="2" borderId="14" xfId="0" applyFill="1" applyBorder="1" applyAlignment="1">
      <alignment horizontal="right" vertical="top"/>
    </xf>
    <xf numFmtId="0" fontId="0" fillId="2" borderId="13" xfId="0" applyFill="1" applyBorder="1" applyAlignment="1">
      <alignment horizontal="right" vertical="top"/>
    </xf>
    <xf numFmtId="0" fontId="0" fillId="2" borderId="18" xfId="0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304802</xdr:colOff>
      <xdr:row>5</xdr:row>
      <xdr:rowOff>28575</xdr:rowOff>
    </xdr:from>
    <xdr:to>
      <xdr:col>8</xdr:col>
      <xdr:colOff>314325</xdr:colOff>
      <xdr:row>11</xdr:row>
      <xdr:rowOff>57150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7981952" y="1552575"/>
          <a:ext cx="952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304802</xdr:colOff>
      <xdr:row>5</xdr:row>
      <xdr:rowOff>28575</xdr:rowOff>
    </xdr:from>
    <xdr:to>
      <xdr:col>7</xdr:col>
      <xdr:colOff>314325</xdr:colOff>
      <xdr:row>11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7981952" y="1552575"/>
          <a:ext cx="9523" cy="1171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304802</xdr:colOff>
      <xdr:row>7</xdr:row>
      <xdr:rowOff>28575</xdr:rowOff>
    </xdr:from>
    <xdr:to>
      <xdr:col>8</xdr:col>
      <xdr:colOff>314325</xdr:colOff>
      <xdr:row>13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8378061" y="1933575"/>
          <a:ext cx="9523" cy="117157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390527</xdr:colOff>
      <xdr:row>7</xdr:row>
      <xdr:rowOff>19050</xdr:rowOff>
    </xdr:from>
    <xdr:to>
      <xdr:col>12</xdr:col>
      <xdr:colOff>400050</xdr:colOff>
      <xdr:row>13</xdr:row>
      <xdr:rowOff>47625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400-000003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CxnSpPr/>
      </xdr:nvCxnSpPr>
      <xdr:spPr>
        <a:xfrm>
          <a:off x="7896227" y="2305050"/>
          <a:ext cx="9523" cy="117157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13</xdr:row>
      <xdr:rowOff>104775</xdr:rowOff>
    </xdr:from>
    <xdr:to>
      <xdr:col>12</xdr:col>
      <xdr:colOff>19050</xdr:colOff>
      <xdr:row>13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3000000}"/>
            </a:ext>
          </a:extLst>
        </xdr:cNvPr>
        <xdr:cNvCxnSpPr/>
      </xdr:nvCxnSpPr>
      <xdr:spPr>
        <a:xfrm>
          <a:off x="5686425" y="3533775"/>
          <a:ext cx="1838325" cy="0"/>
        </a:xfrm>
        <a:prstGeom prst="straightConnector1">
          <a:avLst/>
        </a:prstGeom>
        <a:ln w="2222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304802</xdr:colOff>
      <xdr:row>4</xdr:row>
      <xdr:rowOff>28575</xdr:rowOff>
    </xdr:from>
    <xdr:to>
      <xdr:col>10</xdr:col>
      <xdr:colOff>314325</xdr:colOff>
      <xdr:row>10</xdr:row>
      <xdr:rowOff>57150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CxnSpPr/>
      </xdr:nvCxnSpPr>
      <xdr:spPr>
        <a:xfrm>
          <a:off x="8372477" y="1933575"/>
          <a:ext cx="9523" cy="117157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390527</xdr:colOff>
      <xdr:row>4</xdr:row>
      <xdr:rowOff>19050</xdr:rowOff>
    </xdr:from>
    <xdr:to>
      <xdr:col>14</xdr:col>
      <xdr:colOff>400050</xdr:colOff>
      <xdr:row>10</xdr:row>
      <xdr:rowOff>47625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500-000003000000}"/>
            </a:ext>
            <a:ext uri="{147F2762-F138-4A5C-976F-8EAC2B608ADB}">
              <a16:predDERef xmlns:a16="http://schemas.microsoft.com/office/drawing/2014/main" pred="{00000000-0008-0000-0500-000002000000}"/>
            </a:ext>
          </a:extLst>
        </xdr:cNvPr>
        <xdr:cNvCxnSpPr/>
      </xdr:nvCxnSpPr>
      <xdr:spPr>
        <a:xfrm>
          <a:off x="10896602" y="1924050"/>
          <a:ext cx="9523" cy="117157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10</xdr:row>
      <xdr:rowOff>104775</xdr:rowOff>
    </xdr:from>
    <xdr:to>
      <xdr:col>14</xdr:col>
      <xdr:colOff>19050</xdr:colOff>
      <xdr:row>10</xdr:row>
      <xdr:rowOff>104775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00000000-0008-0000-0500-000004000000}"/>
            </a:ext>
            <a:ext uri="{147F2762-F138-4A5C-976F-8EAC2B608ADB}">
              <a16:predDERef xmlns:a16="http://schemas.microsoft.com/office/drawing/2014/main" pred="{00000000-0008-0000-0500-000003000000}"/>
            </a:ext>
          </a:extLst>
        </xdr:cNvPr>
        <xdr:cNvCxnSpPr/>
      </xdr:nvCxnSpPr>
      <xdr:spPr>
        <a:xfrm>
          <a:off x="8686800" y="3152775"/>
          <a:ext cx="1838325" cy="0"/>
        </a:xfrm>
        <a:prstGeom prst="straightConnector1">
          <a:avLst/>
        </a:prstGeom>
        <a:ln w="22225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T23"/>
  <sheetViews>
    <sheetView zoomScale="115" zoomScaleNormal="115" workbookViewId="0">
      <selection activeCell="H7" sqref="H7"/>
    </sheetView>
  </sheetViews>
  <sheetFormatPr defaultRowHeight="15"/>
  <cols>
    <col min="2" max="2" width="14.140625" bestFit="1" customWidth="1"/>
    <col min="3" max="3" width="20.42578125" customWidth="1"/>
    <col min="4" max="4" width="21.85546875" bestFit="1" customWidth="1"/>
    <col min="5" max="5" width="9.140625" customWidth="1"/>
    <col min="7" max="7" width="15.7109375" customWidth="1"/>
    <col min="8" max="8" width="19.7109375" customWidth="1"/>
  </cols>
  <sheetData>
    <row r="1" spans="1:20" ht="4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0" t="s">
        <v>6</v>
      </c>
      <c r="H1" s="29" t="s">
        <v>7</v>
      </c>
    </row>
    <row r="2" spans="1:20">
      <c r="A2" s="2" t="s">
        <v>8</v>
      </c>
      <c r="B2" s="3">
        <v>44425</v>
      </c>
      <c r="C2" s="4" t="s">
        <v>9</v>
      </c>
      <c r="D2" s="4" t="s">
        <v>10</v>
      </c>
      <c r="E2" s="4">
        <v>700</v>
      </c>
      <c r="F2" s="4">
        <v>1</v>
      </c>
      <c r="G2" s="4">
        <f>E2*F2</f>
        <v>700</v>
      </c>
      <c r="H2" s="46">
        <f>SUM(G2:G5)</f>
        <v>2700</v>
      </c>
    </row>
    <row r="3" spans="1:20">
      <c r="A3" s="2" t="s">
        <v>8</v>
      </c>
      <c r="B3" s="3">
        <v>44425</v>
      </c>
      <c r="C3" s="4" t="s">
        <v>11</v>
      </c>
      <c r="D3" s="4" t="s">
        <v>12</v>
      </c>
      <c r="E3" s="4">
        <v>200</v>
      </c>
      <c r="F3" s="4">
        <v>1</v>
      </c>
      <c r="G3" s="4">
        <f t="shared" ref="G3:G21" si="0">E3*F3</f>
        <v>200</v>
      </c>
      <c r="H3" s="47"/>
    </row>
    <row r="4" spans="1:20">
      <c r="A4" s="2" t="s">
        <v>8</v>
      </c>
      <c r="B4" s="3">
        <v>44425</v>
      </c>
      <c r="C4" s="4" t="s">
        <v>13</v>
      </c>
      <c r="D4" s="4" t="s">
        <v>14</v>
      </c>
      <c r="E4" s="4">
        <v>500</v>
      </c>
      <c r="F4" s="4">
        <v>3</v>
      </c>
      <c r="G4" s="4">
        <f t="shared" si="0"/>
        <v>1500</v>
      </c>
      <c r="H4" s="47"/>
      <c r="K4" s="45">
        <v>1</v>
      </c>
      <c r="L4" s="45"/>
      <c r="M4" s="45"/>
      <c r="N4" s="45"/>
      <c r="O4" s="45"/>
      <c r="P4" s="45"/>
      <c r="S4" t="s">
        <v>15</v>
      </c>
    </row>
    <row r="5" spans="1:20">
      <c r="A5" s="2" t="s">
        <v>8</v>
      </c>
      <c r="B5" s="3">
        <v>44425</v>
      </c>
      <c r="C5" s="4" t="s">
        <v>16</v>
      </c>
      <c r="D5" s="4" t="s">
        <v>17</v>
      </c>
      <c r="E5" s="4">
        <v>100</v>
      </c>
      <c r="F5" s="4">
        <v>3</v>
      </c>
      <c r="G5" s="4">
        <f t="shared" si="0"/>
        <v>300</v>
      </c>
      <c r="H5" s="47"/>
    </row>
    <row r="6" spans="1:20">
      <c r="A6" s="2" t="s">
        <v>18</v>
      </c>
      <c r="B6" s="3">
        <v>44427</v>
      </c>
      <c r="C6" s="4" t="s">
        <v>13</v>
      </c>
      <c r="D6" s="4" t="s">
        <v>19</v>
      </c>
      <c r="E6" s="4">
        <v>600</v>
      </c>
      <c r="F6" s="4">
        <v>3</v>
      </c>
      <c r="G6" s="4">
        <f t="shared" si="0"/>
        <v>1800</v>
      </c>
      <c r="H6" s="4">
        <f>G6</f>
        <v>1800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>
      <c r="A7" s="2" t="s">
        <v>20</v>
      </c>
      <c r="B7" s="3">
        <v>44428</v>
      </c>
      <c r="C7" s="4" t="s">
        <v>16</v>
      </c>
      <c r="D7" s="4" t="s">
        <v>17</v>
      </c>
      <c r="E7" s="4">
        <v>100</v>
      </c>
      <c r="F7" s="4">
        <v>1</v>
      </c>
      <c r="G7" s="4">
        <f t="shared" si="0"/>
        <v>100</v>
      </c>
      <c r="H7" s="4">
        <f>G7</f>
        <v>100</v>
      </c>
    </row>
    <row r="8" spans="1:20">
      <c r="A8" s="2" t="s">
        <v>21</v>
      </c>
      <c r="B8" s="3">
        <v>44428</v>
      </c>
      <c r="C8" s="4" t="s">
        <v>9</v>
      </c>
      <c r="D8" s="4" t="s">
        <v>10</v>
      </c>
      <c r="E8" s="4">
        <v>700</v>
      </c>
      <c r="F8" s="4">
        <v>5</v>
      </c>
      <c r="G8" s="4">
        <f t="shared" si="0"/>
        <v>3500</v>
      </c>
      <c r="H8" s="42">
        <f>G8+G9+G10</f>
        <v>4500</v>
      </c>
    </row>
    <row r="9" spans="1:20">
      <c r="A9" s="2" t="s">
        <v>21</v>
      </c>
      <c r="B9" s="3">
        <v>44428</v>
      </c>
      <c r="C9" s="4" t="s">
        <v>16</v>
      </c>
      <c r="D9" s="4" t="s">
        <v>17</v>
      </c>
      <c r="E9" s="4">
        <v>100</v>
      </c>
      <c r="F9" s="4">
        <v>5</v>
      </c>
      <c r="G9" s="4">
        <f t="shared" si="0"/>
        <v>500</v>
      </c>
      <c r="H9" s="43"/>
    </row>
    <row r="10" spans="1:20">
      <c r="A10" s="2" t="s">
        <v>21</v>
      </c>
      <c r="B10" s="3">
        <v>44428</v>
      </c>
      <c r="C10" s="4" t="s">
        <v>16</v>
      </c>
      <c r="D10" s="4" t="s">
        <v>22</v>
      </c>
      <c r="E10" s="4">
        <v>100</v>
      </c>
      <c r="F10" s="4">
        <v>5</v>
      </c>
      <c r="G10" s="4">
        <f t="shared" si="0"/>
        <v>500</v>
      </c>
      <c r="H10" s="44"/>
    </row>
    <row r="11" spans="1:20">
      <c r="A11" s="2" t="s">
        <v>23</v>
      </c>
      <c r="B11" s="3">
        <v>44433</v>
      </c>
      <c r="C11" s="4" t="s">
        <v>9</v>
      </c>
      <c r="D11" s="4" t="s">
        <v>24</v>
      </c>
      <c r="E11" s="4">
        <v>500</v>
      </c>
      <c r="F11" s="4">
        <v>6</v>
      </c>
      <c r="G11" s="4">
        <f t="shared" si="0"/>
        <v>3000</v>
      </c>
      <c r="H11" s="42">
        <f>SUBTOTAL(9,G11:G16)</f>
        <v>9300</v>
      </c>
    </row>
    <row r="12" spans="1:20">
      <c r="A12" s="2" t="s">
        <v>23</v>
      </c>
      <c r="B12" s="3">
        <v>44433</v>
      </c>
      <c r="C12" s="4" t="s">
        <v>11</v>
      </c>
      <c r="D12" s="4" t="s">
        <v>25</v>
      </c>
      <c r="E12" s="4">
        <v>200</v>
      </c>
      <c r="F12" s="4">
        <v>6</v>
      </c>
      <c r="G12" s="4">
        <f t="shared" si="0"/>
        <v>1200</v>
      </c>
      <c r="H12" s="43"/>
    </row>
    <row r="13" spans="1:20">
      <c r="A13" s="2" t="s">
        <v>23</v>
      </c>
      <c r="B13" s="3">
        <v>44433</v>
      </c>
      <c r="C13" s="4" t="s">
        <v>16</v>
      </c>
      <c r="D13" s="4" t="s">
        <v>17</v>
      </c>
      <c r="E13" s="4">
        <v>100</v>
      </c>
      <c r="F13" s="4">
        <v>6</v>
      </c>
      <c r="G13" s="4">
        <f t="shared" si="0"/>
        <v>600</v>
      </c>
      <c r="H13" s="43"/>
    </row>
    <row r="14" spans="1:20">
      <c r="A14" s="2" t="s">
        <v>23</v>
      </c>
      <c r="B14" s="3">
        <v>44433</v>
      </c>
      <c r="C14" s="4" t="s">
        <v>16</v>
      </c>
      <c r="D14" s="4" t="s">
        <v>26</v>
      </c>
      <c r="E14" s="4">
        <v>50</v>
      </c>
      <c r="F14" s="4">
        <v>6</v>
      </c>
      <c r="G14" s="4">
        <f t="shared" si="0"/>
        <v>300</v>
      </c>
      <c r="H14" s="43"/>
    </row>
    <row r="15" spans="1:20">
      <c r="A15" s="2" t="s">
        <v>23</v>
      </c>
      <c r="B15" s="3">
        <v>44433</v>
      </c>
      <c r="C15" s="4" t="s">
        <v>16</v>
      </c>
      <c r="D15" s="4" t="s">
        <v>22</v>
      </c>
      <c r="E15" s="4">
        <v>100</v>
      </c>
      <c r="F15" s="4">
        <v>6</v>
      </c>
      <c r="G15" s="4">
        <f t="shared" si="0"/>
        <v>600</v>
      </c>
      <c r="H15" s="43"/>
    </row>
    <row r="16" spans="1:20">
      <c r="A16" s="2" t="s">
        <v>23</v>
      </c>
      <c r="B16" s="3">
        <v>44433</v>
      </c>
      <c r="C16" s="4" t="s">
        <v>13</v>
      </c>
      <c r="D16" s="4" t="s">
        <v>19</v>
      </c>
      <c r="E16" s="4">
        <v>600</v>
      </c>
      <c r="F16" s="4">
        <v>6</v>
      </c>
      <c r="G16" s="4">
        <f t="shared" si="0"/>
        <v>3600</v>
      </c>
      <c r="H16" s="44"/>
    </row>
    <row r="17" spans="1:8">
      <c r="A17" s="2" t="s">
        <v>27</v>
      </c>
      <c r="B17" s="3">
        <v>44438</v>
      </c>
      <c r="C17" s="4" t="s">
        <v>9</v>
      </c>
      <c r="D17" s="4" t="s">
        <v>24</v>
      </c>
      <c r="E17" s="4">
        <v>500</v>
      </c>
      <c r="F17" s="4">
        <v>4</v>
      </c>
      <c r="G17" s="4">
        <f t="shared" si="0"/>
        <v>2000</v>
      </c>
      <c r="H17" s="42">
        <f>SUBTOTAL(9,G17:G21)</f>
        <v>3800</v>
      </c>
    </row>
    <row r="18" spans="1:8">
      <c r="A18" s="2" t="s">
        <v>27</v>
      </c>
      <c r="B18" s="3">
        <v>44438</v>
      </c>
      <c r="C18" s="4" t="s">
        <v>11</v>
      </c>
      <c r="D18" s="4" t="s">
        <v>25</v>
      </c>
      <c r="E18" s="4">
        <v>200</v>
      </c>
      <c r="F18" s="4">
        <v>4</v>
      </c>
      <c r="G18" s="4">
        <f t="shared" si="0"/>
        <v>800</v>
      </c>
      <c r="H18" s="43"/>
    </row>
    <row r="19" spans="1:8">
      <c r="A19" s="2" t="s">
        <v>27</v>
      </c>
      <c r="B19" s="3">
        <v>44438</v>
      </c>
      <c r="C19" s="4" t="s">
        <v>16</v>
      </c>
      <c r="D19" s="4" t="s">
        <v>17</v>
      </c>
      <c r="E19" s="4">
        <v>100</v>
      </c>
      <c r="F19" s="4">
        <v>4</v>
      </c>
      <c r="G19" s="4">
        <f t="shared" si="0"/>
        <v>400</v>
      </c>
      <c r="H19" s="43"/>
    </row>
    <row r="20" spans="1:8">
      <c r="A20" s="2" t="s">
        <v>27</v>
      </c>
      <c r="B20" s="3">
        <v>44438</v>
      </c>
      <c r="C20" s="4" t="s">
        <v>16</v>
      </c>
      <c r="D20" s="4" t="s">
        <v>26</v>
      </c>
      <c r="E20" s="4">
        <v>50</v>
      </c>
      <c r="F20" s="4">
        <v>4</v>
      </c>
      <c r="G20" s="4">
        <f t="shared" si="0"/>
        <v>200</v>
      </c>
      <c r="H20" s="43"/>
    </row>
    <row r="21" spans="1:8">
      <c r="A21" s="2" t="s">
        <v>27</v>
      </c>
      <c r="B21" s="3">
        <v>44438</v>
      </c>
      <c r="C21" s="4" t="s">
        <v>16</v>
      </c>
      <c r="D21" s="4" t="s">
        <v>22</v>
      </c>
      <c r="E21" s="4">
        <v>100</v>
      </c>
      <c r="F21" s="4">
        <v>4</v>
      </c>
      <c r="G21" s="4">
        <f t="shared" si="0"/>
        <v>400</v>
      </c>
      <c r="H21" s="50"/>
    </row>
    <row r="22" spans="1:8">
      <c r="G22" s="33"/>
    </row>
    <row r="23" spans="1:8">
      <c r="G23" s="34">
        <f>SUBTOTAL(9,G2:G21)</f>
        <v>22200</v>
      </c>
    </row>
  </sheetData>
  <autoFilter ref="A1:H21" xr:uid="{00000000-0009-0000-0000-000000000000}"/>
  <mergeCells count="5">
    <mergeCell ref="H17:H21"/>
    <mergeCell ref="K4:P4"/>
    <mergeCell ref="H2:H5"/>
    <mergeCell ref="H8:H10"/>
    <mergeCell ref="H11:H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A1:Q9"/>
  <sheetViews>
    <sheetView zoomScale="175" zoomScaleNormal="175" workbookViewId="0">
      <selection activeCell="G13" sqref="G13"/>
    </sheetView>
  </sheetViews>
  <sheetFormatPr defaultRowHeight="15"/>
  <cols>
    <col min="1" max="2" width="23.85546875" customWidth="1"/>
  </cols>
  <sheetData>
    <row r="1" spans="1:17" ht="30.75">
      <c r="A1" s="7" t="s">
        <v>28</v>
      </c>
      <c r="B1" s="1" t="s">
        <v>29</v>
      </c>
    </row>
    <row r="2" spans="1:17">
      <c r="A2" s="8" t="s">
        <v>30</v>
      </c>
      <c r="B2" s="4" t="s">
        <v>9</v>
      </c>
    </row>
    <row r="3" spans="1:17">
      <c r="A3" s="8" t="s">
        <v>31</v>
      </c>
      <c r="B3" s="4" t="s">
        <v>11</v>
      </c>
      <c r="G3" s="45">
        <v>1</v>
      </c>
      <c r="H3" s="45"/>
      <c r="I3" s="45"/>
      <c r="J3" s="45"/>
      <c r="K3" s="45"/>
      <c r="O3" t="s">
        <v>15</v>
      </c>
    </row>
    <row r="4" spans="1:17">
      <c r="A4" s="8" t="s">
        <v>32</v>
      </c>
      <c r="B4" s="4" t="s">
        <v>13</v>
      </c>
      <c r="H4" s="14"/>
      <c r="I4" s="14"/>
      <c r="J4" s="14"/>
      <c r="K4" s="14"/>
      <c r="L4" s="14"/>
    </row>
    <row r="5" spans="1:17">
      <c r="A5" s="8" t="s">
        <v>33</v>
      </c>
      <c r="B5" s="4" t="s">
        <v>16</v>
      </c>
      <c r="G5" s="15">
        <v>1.1000000000000001</v>
      </c>
      <c r="H5" s="14"/>
      <c r="I5" s="14"/>
      <c r="J5" s="14"/>
      <c r="K5" s="14"/>
      <c r="L5" s="14"/>
    </row>
    <row r="6" spans="1:17"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</sheetData>
  <sortState xmlns:xlrd2="http://schemas.microsoft.com/office/spreadsheetml/2017/richdata2" ref="A2:B5">
    <sortCondition ref="A2"/>
  </sortState>
  <mergeCells count="1">
    <mergeCell ref="G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Q12"/>
  <sheetViews>
    <sheetView zoomScale="205" zoomScaleNormal="205" workbookViewId="0">
      <selection activeCell="F9" sqref="F9"/>
    </sheetView>
  </sheetViews>
  <sheetFormatPr defaultRowHeight="15"/>
  <cols>
    <col min="1" max="2" width="9.42578125" customWidth="1"/>
    <col min="3" max="3" width="22.7109375" customWidth="1"/>
    <col min="4" max="4" width="12" customWidth="1"/>
  </cols>
  <sheetData>
    <row r="1" spans="1:17" ht="53.25">
      <c r="A1" s="38" t="s">
        <v>28</v>
      </c>
      <c r="B1" s="39" t="s">
        <v>34</v>
      </c>
      <c r="C1" s="40" t="s">
        <v>3</v>
      </c>
      <c r="D1" s="40" t="s">
        <v>4</v>
      </c>
    </row>
    <row r="2" spans="1:17">
      <c r="A2" s="10" t="s">
        <v>30</v>
      </c>
      <c r="B2" s="11" t="s">
        <v>8</v>
      </c>
      <c r="C2" s="4" t="s">
        <v>10</v>
      </c>
      <c r="D2" s="4">
        <v>700</v>
      </c>
    </row>
    <row r="3" spans="1:17">
      <c r="A3" s="10" t="s">
        <v>30</v>
      </c>
      <c r="B3" s="11" t="s">
        <v>18</v>
      </c>
      <c r="C3" s="4" t="s">
        <v>24</v>
      </c>
      <c r="D3" s="4">
        <v>500</v>
      </c>
      <c r="I3" s="45">
        <v>1</v>
      </c>
      <c r="J3" s="45"/>
      <c r="K3" s="45"/>
      <c r="L3" s="45"/>
      <c r="M3" s="45"/>
      <c r="Q3" t="s">
        <v>15</v>
      </c>
    </row>
    <row r="4" spans="1:17">
      <c r="A4" s="10" t="s">
        <v>31</v>
      </c>
      <c r="B4" s="11" t="s">
        <v>20</v>
      </c>
      <c r="C4" s="4" t="s">
        <v>25</v>
      </c>
      <c r="D4" s="4">
        <v>200</v>
      </c>
      <c r="J4" s="14"/>
      <c r="K4" s="14"/>
      <c r="L4" s="14"/>
      <c r="M4" s="14"/>
      <c r="N4" s="14"/>
    </row>
    <row r="5" spans="1:17">
      <c r="A5" s="10" t="s">
        <v>31</v>
      </c>
      <c r="B5" s="11" t="s">
        <v>21</v>
      </c>
      <c r="C5" s="4" t="s">
        <v>12</v>
      </c>
      <c r="D5" s="4">
        <v>200</v>
      </c>
      <c r="I5" s="15">
        <v>1.1000000000000001</v>
      </c>
      <c r="J5" s="14"/>
      <c r="K5" s="14"/>
      <c r="L5" s="14"/>
      <c r="M5" s="14"/>
      <c r="N5" s="14"/>
    </row>
    <row r="6" spans="1:17">
      <c r="A6" s="10" t="s">
        <v>32</v>
      </c>
      <c r="B6" s="11" t="s">
        <v>23</v>
      </c>
      <c r="C6" s="4" t="s">
        <v>14</v>
      </c>
      <c r="D6" s="4">
        <v>500</v>
      </c>
      <c r="I6" s="18">
        <v>1</v>
      </c>
      <c r="J6" s="14"/>
      <c r="K6" s="14"/>
      <c r="L6" s="14"/>
      <c r="M6" s="14"/>
      <c r="N6" s="14"/>
      <c r="O6" s="14"/>
      <c r="P6" s="14"/>
      <c r="Q6" s="14"/>
    </row>
    <row r="7" spans="1:17">
      <c r="A7" s="10" t="s">
        <v>32</v>
      </c>
      <c r="B7" s="11" t="s">
        <v>27</v>
      </c>
      <c r="C7" s="4" t="s">
        <v>35</v>
      </c>
      <c r="D7" s="4">
        <v>600</v>
      </c>
      <c r="I7" s="16"/>
      <c r="J7" s="16"/>
      <c r="K7" s="16"/>
      <c r="L7" s="16"/>
      <c r="M7" s="16"/>
      <c r="N7" s="14"/>
      <c r="O7" s="14"/>
      <c r="P7" s="14"/>
      <c r="Q7" s="14"/>
    </row>
    <row r="8" spans="1:17">
      <c r="A8" s="10" t="s">
        <v>33</v>
      </c>
      <c r="B8" s="11" t="s">
        <v>36</v>
      </c>
      <c r="C8" s="4" t="s">
        <v>17</v>
      </c>
      <c r="D8" s="4">
        <v>100</v>
      </c>
      <c r="H8" s="14"/>
      <c r="I8" t="s">
        <v>37</v>
      </c>
      <c r="J8" s="14"/>
      <c r="K8" s="14"/>
      <c r="L8" s="14"/>
      <c r="M8" s="14"/>
      <c r="N8" s="14"/>
      <c r="O8" s="14"/>
      <c r="P8" s="14"/>
      <c r="Q8" s="14"/>
    </row>
    <row r="9" spans="1:17">
      <c r="A9" s="10" t="s">
        <v>33</v>
      </c>
      <c r="B9" s="11" t="s">
        <v>38</v>
      </c>
      <c r="C9" s="4" t="s">
        <v>22</v>
      </c>
      <c r="D9" s="4">
        <v>100</v>
      </c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>
      <c r="A10" s="10" t="s">
        <v>33</v>
      </c>
      <c r="B10" s="11" t="s">
        <v>39</v>
      </c>
      <c r="C10" s="4" t="s">
        <v>40</v>
      </c>
      <c r="D10" s="4">
        <v>50</v>
      </c>
      <c r="H10" s="14"/>
    </row>
    <row r="11" spans="1:17">
      <c r="I11" s="19" t="s">
        <v>41</v>
      </c>
    </row>
    <row r="12" spans="1:17">
      <c r="I12" s="17">
        <v>1.2</v>
      </c>
    </row>
  </sheetData>
  <autoFilter ref="A1:D10" xr:uid="{00000000-0009-0000-0000-000002000000}"/>
  <sortState xmlns:xlrd2="http://schemas.microsoft.com/office/spreadsheetml/2017/richdata2" ref="A2:B34">
    <sortCondition ref="A2"/>
  </sortState>
  <mergeCells count="1">
    <mergeCell ref="I3:M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P12"/>
  <sheetViews>
    <sheetView zoomScale="250" zoomScaleNormal="250" workbookViewId="0">
      <selection activeCell="D2" sqref="D2"/>
    </sheetView>
  </sheetViews>
  <sheetFormatPr defaultRowHeight="15"/>
  <cols>
    <col min="1" max="1" width="15.5703125" customWidth="1"/>
    <col min="2" max="2" width="15.7109375" customWidth="1"/>
  </cols>
  <sheetData>
    <row r="1" spans="1:16" ht="45.75">
      <c r="A1" s="7" t="s">
        <v>0</v>
      </c>
      <c r="B1" s="1" t="s">
        <v>42</v>
      </c>
    </row>
    <row r="2" spans="1:16">
      <c r="A2" s="8" t="s">
        <v>8</v>
      </c>
      <c r="B2" s="3">
        <v>44425</v>
      </c>
    </row>
    <row r="3" spans="1:16">
      <c r="A3" s="8" t="s">
        <v>18</v>
      </c>
      <c r="B3" s="3">
        <v>44427</v>
      </c>
      <c r="H3" s="45">
        <v>1</v>
      </c>
      <c r="I3" s="45"/>
      <c r="J3" s="45"/>
      <c r="K3" s="45"/>
      <c r="L3" s="45"/>
      <c r="P3" t="s">
        <v>15</v>
      </c>
    </row>
    <row r="4" spans="1:16">
      <c r="A4" s="8" t="s">
        <v>20</v>
      </c>
      <c r="B4" s="3">
        <v>44428</v>
      </c>
      <c r="I4" s="14"/>
      <c r="J4" s="14"/>
      <c r="K4" s="14"/>
      <c r="L4" s="14"/>
      <c r="M4" s="14"/>
    </row>
    <row r="5" spans="1:16">
      <c r="A5" s="8" t="s">
        <v>21</v>
      </c>
      <c r="B5" s="3">
        <v>44433</v>
      </c>
      <c r="H5" s="20">
        <v>1.1000000000000001</v>
      </c>
      <c r="I5" s="14"/>
      <c r="J5" s="14"/>
      <c r="K5" s="21">
        <v>1.3</v>
      </c>
      <c r="L5" s="14"/>
      <c r="M5" s="14"/>
    </row>
    <row r="6" spans="1:16">
      <c r="A6" s="8" t="s">
        <v>23</v>
      </c>
      <c r="B6" s="3">
        <v>44438</v>
      </c>
      <c r="H6" s="18">
        <v>1</v>
      </c>
      <c r="I6" s="14"/>
      <c r="J6" s="14"/>
      <c r="K6" s="14"/>
      <c r="L6" s="14"/>
      <c r="M6" s="14"/>
      <c r="N6" s="14"/>
      <c r="O6" s="14"/>
      <c r="P6" s="14"/>
    </row>
    <row r="7" spans="1:16">
      <c r="F7" s="14"/>
      <c r="H7" s="16"/>
      <c r="I7" s="16"/>
      <c r="J7" s="16"/>
      <c r="K7" s="16"/>
      <c r="L7" s="16"/>
      <c r="M7" s="14"/>
      <c r="N7" s="14"/>
      <c r="O7" s="14"/>
      <c r="P7" s="14"/>
    </row>
    <row r="8" spans="1:16">
      <c r="H8" t="s">
        <v>37</v>
      </c>
      <c r="I8" s="14"/>
      <c r="J8" s="14"/>
      <c r="K8" s="14"/>
      <c r="L8" s="14"/>
      <c r="M8" s="14"/>
      <c r="N8" s="14"/>
      <c r="O8" s="14"/>
      <c r="P8" s="14"/>
    </row>
    <row r="9" spans="1:16">
      <c r="H9" s="14"/>
      <c r="I9" s="14"/>
      <c r="J9" s="14"/>
      <c r="K9" s="14"/>
      <c r="L9" s="14"/>
      <c r="M9" s="14"/>
      <c r="N9" s="14"/>
      <c r="O9" s="14"/>
      <c r="P9" s="14"/>
    </row>
    <row r="11" spans="1:16">
      <c r="H11" s="19" t="s">
        <v>41</v>
      </c>
    </row>
    <row r="12" spans="1:16">
      <c r="H12" s="22">
        <v>1.2</v>
      </c>
    </row>
  </sheetData>
  <mergeCells count="1">
    <mergeCell ref="H3:L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59999389629810485"/>
  </sheetPr>
  <dimension ref="A1:Q21"/>
  <sheetViews>
    <sheetView zoomScale="145" zoomScaleNormal="145" workbookViewId="0">
      <selection activeCell="P25" sqref="P25"/>
    </sheetView>
  </sheetViews>
  <sheetFormatPr defaultRowHeight="15"/>
  <cols>
    <col min="1" max="1" width="16.5703125" style="12" customWidth="1"/>
    <col min="2" max="2" width="19.28515625" customWidth="1"/>
    <col min="3" max="3" width="23" style="9" customWidth="1"/>
    <col min="4" max="4" width="22.5703125" customWidth="1"/>
  </cols>
  <sheetData>
    <row r="1" spans="1:17" ht="30.75">
      <c r="A1" s="6" t="s">
        <v>43</v>
      </c>
      <c r="B1" s="23" t="s">
        <v>44</v>
      </c>
      <c r="C1" s="25" t="s">
        <v>45</v>
      </c>
      <c r="D1" s="1" t="s">
        <v>46</v>
      </c>
    </row>
    <row r="2" spans="1:17">
      <c r="A2" s="13">
        <v>1</v>
      </c>
      <c r="B2" s="24" t="s">
        <v>8</v>
      </c>
      <c r="C2" s="26" t="s">
        <v>8</v>
      </c>
      <c r="D2" s="4">
        <v>1</v>
      </c>
    </row>
    <row r="3" spans="1:17">
      <c r="A3" s="13">
        <v>2</v>
      </c>
      <c r="B3" s="24" t="s">
        <v>8</v>
      </c>
      <c r="C3" s="26" t="s">
        <v>21</v>
      </c>
      <c r="D3" s="4">
        <v>1</v>
      </c>
    </row>
    <row r="4" spans="1:17">
      <c r="A4" s="13">
        <v>3</v>
      </c>
      <c r="B4" s="24" t="s">
        <v>8</v>
      </c>
      <c r="C4" s="26" t="s">
        <v>23</v>
      </c>
      <c r="D4" s="4">
        <v>3</v>
      </c>
    </row>
    <row r="5" spans="1:17">
      <c r="A5" s="13">
        <v>4</v>
      </c>
      <c r="B5" s="24" t="s">
        <v>8</v>
      </c>
      <c r="C5" s="26" t="s">
        <v>36</v>
      </c>
      <c r="D5" s="4">
        <v>3</v>
      </c>
      <c r="I5" s="41">
        <v>1</v>
      </c>
      <c r="J5" s="41"/>
      <c r="K5" s="41"/>
      <c r="L5" s="41"/>
      <c r="M5" s="41"/>
      <c r="Q5" t="s">
        <v>15</v>
      </c>
    </row>
    <row r="6" spans="1:17">
      <c r="A6" s="13">
        <v>5</v>
      </c>
      <c r="B6" s="24" t="s">
        <v>18</v>
      </c>
      <c r="C6" s="26" t="s">
        <v>27</v>
      </c>
      <c r="D6" s="4">
        <v>3</v>
      </c>
      <c r="J6" s="14"/>
      <c r="K6" s="14"/>
      <c r="L6" s="14"/>
      <c r="M6" s="14"/>
      <c r="N6" s="14"/>
    </row>
    <row r="7" spans="1:17">
      <c r="A7" s="13">
        <v>6</v>
      </c>
      <c r="B7" s="24" t="s">
        <v>20</v>
      </c>
      <c r="C7" s="26" t="s">
        <v>36</v>
      </c>
      <c r="D7" s="4">
        <v>1</v>
      </c>
      <c r="I7" s="20">
        <v>1.1000000000000001</v>
      </c>
      <c r="J7" s="14"/>
      <c r="K7" s="14"/>
      <c r="M7" s="21">
        <v>1.3</v>
      </c>
      <c r="N7" s="14"/>
    </row>
    <row r="8" spans="1:17">
      <c r="A8" s="13">
        <v>7</v>
      </c>
      <c r="B8" s="24" t="s">
        <v>21</v>
      </c>
      <c r="C8" s="26" t="s">
        <v>8</v>
      </c>
      <c r="D8" s="4">
        <v>5</v>
      </c>
      <c r="I8" s="18">
        <v>1</v>
      </c>
      <c r="J8" s="14"/>
      <c r="K8" s="14"/>
      <c r="L8" s="14"/>
      <c r="M8" s="14">
        <v>1</v>
      </c>
      <c r="N8" s="14"/>
      <c r="O8" s="14"/>
      <c r="P8" s="14"/>
      <c r="Q8" s="14"/>
    </row>
    <row r="9" spans="1:17">
      <c r="A9" s="13">
        <v>8</v>
      </c>
      <c r="B9" s="24" t="s">
        <v>21</v>
      </c>
      <c r="C9" s="26" t="s">
        <v>36</v>
      </c>
      <c r="D9" s="4">
        <v>5</v>
      </c>
      <c r="I9" s="16"/>
      <c r="J9" s="16"/>
      <c r="K9" s="16"/>
      <c r="L9" s="16"/>
      <c r="M9" s="16"/>
      <c r="N9" s="14"/>
      <c r="O9" s="14"/>
      <c r="P9" s="14"/>
      <c r="Q9" s="14"/>
    </row>
    <row r="10" spans="1:17">
      <c r="A10" s="13">
        <v>9</v>
      </c>
      <c r="B10" s="24" t="s">
        <v>21</v>
      </c>
      <c r="C10" s="26" t="s">
        <v>38</v>
      </c>
      <c r="D10" s="4">
        <v>5</v>
      </c>
      <c r="I10" t="s">
        <v>47</v>
      </c>
      <c r="J10" s="14"/>
      <c r="K10" s="14"/>
      <c r="L10" s="14"/>
      <c r="M10" s="14" t="s">
        <v>48</v>
      </c>
      <c r="N10" s="14"/>
      <c r="O10" s="14"/>
      <c r="P10" s="14"/>
      <c r="Q10" s="14"/>
    </row>
    <row r="11" spans="1:17">
      <c r="A11" s="13">
        <v>10</v>
      </c>
      <c r="B11" s="24" t="s">
        <v>23</v>
      </c>
      <c r="C11" s="26" t="s">
        <v>18</v>
      </c>
      <c r="D11" s="4">
        <v>6</v>
      </c>
      <c r="I11" s="14"/>
      <c r="J11" s="14"/>
      <c r="K11" s="14"/>
      <c r="L11" s="14"/>
      <c r="M11" s="14"/>
      <c r="N11" s="14"/>
      <c r="O11" s="14"/>
      <c r="P11" s="14"/>
      <c r="Q11" s="14"/>
    </row>
    <row r="12" spans="1:17">
      <c r="A12" s="13">
        <v>11</v>
      </c>
      <c r="B12" s="24" t="s">
        <v>23</v>
      </c>
      <c r="C12" s="26" t="s">
        <v>20</v>
      </c>
      <c r="D12" s="4">
        <v>6</v>
      </c>
    </row>
    <row r="13" spans="1:17">
      <c r="A13" s="13">
        <v>12</v>
      </c>
      <c r="B13" s="24" t="s">
        <v>23</v>
      </c>
      <c r="C13" s="26" t="s">
        <v>36</v>
      </c>
      <c r="D13" s="4">
        <v>6</v>
      </c>
      <c r="I13" s="19" t="s">
        <v>41</v>
      </c>
      <c r="J13" s="48" t="s">
        <v>49</v>
      </c>
      <c r="K13" s="48"/>
      <c r="L13" s="48"/>
      <c r="M13" t="s">
        <v>41</v>
      </c>
    </row>
    <row r="14" spans="1:17">
      <c r="A14" s="13">
        <v>13</v>
      </c>
      <c r="B14" s="24" t="s">
        <v>23</v>
      </c>
      <c r="C14" s="26" t="s">
        <v>39</v>
      </c>
      <c r="D14" s="4">
        <v>6</v>
      </c>
      <c r="I14" s="22">
        <v>1.2</v>
      </c>
      <c r="M14" s="28">
        <v>1.4</v>
      </c>
      <c r="N14" s="27"/>
    </row>
    <row r="15" spans="1:17">
      <c r="A15" s="13">
        <v>14</v>
      </c>
      <c r="B15" s="24" t="s">
        <v>23</v>
      </c>
      <c r="C15" s="26" t="s">
        <v>38</v>
      </c>
      <c r="D15" s="4">
        <v>6</v>
      </c>
      <c r="J15">
        <v>1</v>
      </c>
      <c r="K15" s="19" t="s">
        <v>41</v>
      </c>
    </row>
    <row r="16" spans="1:17">
      <c r="A16" s="13">
        <v>15</v>
      </c>
      <c r="B16" s="24" t="s">
        <v>23</v>
      </c>
      <c r="C16" s="26" t="s">
        <v>27</v>
      </c>
      <c r="D16" s="4">
        <v>6</v>
      </c>
    </row>
    <row r="17" spans="1:4">
      <c r="A17" s="13">
        <v>16</v>
      </c>
      <c r="B17" s="24" t="s">
        <v>27</v>
      </c>
      <c r="C17" s="26" t="s">
        <v>18</v>
      </c>
      <c r="D17" s="4">
        <v>4</v>
      </c>
    </row>
    <row r="18" spans="1:4">
      <c r="A18" s="13">
        <v>17</v>
      </c>
      <c r="B18" s="24" t="s">
        <v>27</v>
      </c>
      <c r="C18" s="26" t="s">
        <v>20</v>
      </c>
      <c r="D18" s="4">
        <v>4</v>
      </c>
    </row>
    <row r="19" spans="1:4">
      <c r="A19" s="13">
        <v>18</v>
      </c>
      <c r="B19" s="24" t="s">
        <v>27</v>
      </c>
      <c r="C19" s="26" t="s">
        <v>36</v>
      </c>
      <c r="D19" s="4">
        <v>4</v>
      </c>
    </row>
    <row r="20" spans="1:4">
      <c r="A20" s="13">
        <v>19</v>
      </c>
      <c r="B20" s="24" t="s">
        <v>27</v>
      </c>
      <c r="C20" s="26" t="s">
        <v>39</v>
      </c>
      <c r="D20" s="4">
        <v>4</v>
      </c>
    </row>
    <row r="21" spans="1:4">
      <c r="A21" s="13">
        <v>20</v>
      </c>
      <c r="B21" s="24" t="s">
        <v>27</v>
      </c>
      <c r="C21" s="26" t="s">
        <v>38</v>
      </c>
      <c r="D21" s="4">
        <v>4</v>
      </c>
    </row>
  </sheetData>
  <mergeCells count="1">
    <mergeCell ref="J13:L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S23"/>
  <sheetViews>
    <sheetView tabSelected="1" workbookViewId="0">
      <selection activeCell="H23" sqref="H23"/>
    </sheetView>
  </sheetViews>
  <sheetFormatPr defaultRowHeight="15"/>
  <cols>
    <col min="1" max="1" width="11.140625" customWidth="1"/>
    <col min="2" max="3" width="20.5703125" customWidth="1"/>
    <col min="4" max="4" width="16.140625" customWidth="1"/>
    <col min="5" max="5" width="14.140625" customWidth="1"/>
    <col min="6" max="6" width="20.5703125" customWidth="1"/>
    <col min="7" max="7" width="15.7109375" customWidth="1"/>
    <col min="8" max="8" width="19.7109375" customWidth="1"/>
  </cols>
  <sheetData>
    <row r="1" spans="1:19" ht="30.75">
      <c r="A1" s="1" t="s">
        <v>50</v>
      </c>
      <c r="B1" s="1" t="s">
        <v>1</v>
      </c>
      <c r="C1" s="1" t="s">
        <v>51</v>
      </c>
      <c r="D1" s="1" t="s">
        <v>52</v>
      </c>
      <c r="E1" s="1" t="s">
        <v>53</v>
      </c>
      <c r="F1" s="1" t="s">
        <v>54</v>
      </c>
      <c r="G1" s="35" t="s">
        <v>6</v>
      </c>
      <c r="H1" s="36" t="s">
        <v>55</v>
      </c>
    </row>
    <row r="2" spans="1:19">
      <c r="A2" s="2" t="s">
        <v>8</v>
      </c>
      <c r="B2" s="3">
        <v>44425</v>
      </c>
      <c r="C2" s="4" t="s">
        <v>9</v>
      </c>
      <c r="D2" s="4" t="s">
        <v>10</v>
      </c>
      <c r="E2" s="4">
        <v>700</v>
      </c>
      <c r="F2" s="4">
        <v>1</v>
      </c>
      <c r="G2" s="60">
        <f>E2*F2</f>
        <v>700</v>
      </c>
      <c r="H2" s="63">
        <f>SUM(G2:G5)</f>
        <v>2700</v>
      </c>
      <c r="K2" s="41">
        <v>1</v>
      </c>
      <c r="L2" s="41"/>
      <c r="M2" s="41"/>
      <c r="N2" s="41"/>
      <c r="O2" s="41"/>
      <c r="S2" t="s">
        <v>15</v>
      </c>
    </row>
    <row r="3" spans="1:19">
      <c r="A3" s="2" t="s">
        <v>8</v>
      </c>
      <c r="B3" s="3">
        <v>44425</v>
      </c>
      <c r="C3" s="4" t="s">
        <v>11</v>
      </c>
      <c r="D3" s="4" t="s">
        <v>12</v>
      </c>
      <c r="E3" s="4">
        <v>200</v>
      </c>
      <c r="F3" s="57">
        <v>1</v>
      </c>
      <c r="G3" s="59">
        <f t="shared" ref="G3:G21" si="0">E3*F3</f>
        <v>200</v>
      </c>
      <c r="H3" s="55"/>
      <c r="L3" s="14"/>
      <c r="M3" s="14"/>
      <c r="N3" s="14"/>
      <c r="O3" s="14"/>
      <c r="P3" s="14"/>
    </row>
    <row r="4" spans="1:19">
      <c r="A4" s="2" t="s">
        <v>8</v>
      </c>
      <c r="B4" s="3">
        <v>44425</v>
      </c>
      <c r="C4" s="4" t="s">
        <v>13</v>
      </c>
      <c r="D4" s="4" t="s">
        <v>14</v>
      </c>
      <c r="E4" s="4">
        <v>500</v>
      </c>
      <c r="F4" s="57">
        <v>3</v>
      </c>
      <c r="G4" s="59">
        <f t="shared" si="0"/>
        <v>1500</v>
      </c>
      <c r="H4" s="55"/>
      <c r="K4" s="20">
        <v>1.1000000000000001</v>
      </c>
      <c r="L4" s="14"/>
      <c r="M4" s="14"/>
      <c r="O4" s="21">
        <v>1.3</v>
      </c>
      <c r="P4" s="14"/>
    </row>
    <row r="5" spans="1:19">
      <c r="A5" s="2" t="s">
        <v>8</v>
      </c>
      <c r="B5" s="3">
        <v>44425</v>
      </c>
      <c r="C5" s="4" t="s">
        <v>16</v>
      </c>
      <c r="D5" s="4" t="s">
        <v>17</v>
      </c>
      <c r="E5" s="4">
        <v>100</v>
      </c>
      <c r="F5" s="57">
        <v>3</v>
      </c>
      <c r="G5" s="56">
        <f t="shared" si="0"/>
        <v>300</v>
      </c>
      <c r="H5" s="67"/>
      <c r="K5" s="18">
        <v>1</v>
      </c>
      <c r="L5" s="14"/>
      <c r="M5" s="14"/>
      <c r="N5" s="14"/>
      <c r="O5" s="14">
        <v>1</v>
      </c>
      <c r="P5" s="14"/>
      <c r="Q5" s="14"/>
      <c r="R5" s="14"/>
      <c r="S5" s="14"/>
    </row>
    <row r="6" spans="1:19">
      <c r="A6" s="2" t="s">
        <v>18</v>
      </c>
      <c r="B6" s="3">
        <v>44427</v>
      </c>
      <c r="C6" s="4" t="s">
        <v>13</v>
      </c>
      <c r="D6" s="4" t="s">
        <v>19</v>
      </c>
      <c r="E6" s="4">
        <v>600</v>
      </c>
      <c r="F6" s="4">
        <v>3</v>
      </c>
      <c r="G6" s="58">
        <f t="shared" si="0"/>
        <v>1800</v>
      </c>
      <c r="H6" s="66">
        <f>SUM(G6)</f>
        <v>1800</v>
      </c>
      <c r="K6" s="16"/>
      <c r="L6" s="16"/>
      <c r="M6" s="16"/>
      <c r="N6" s="16"/>
      <c r="O6" s="16"/>
      <c r="P6" s="14"/>
      <c r="Q6" s="14"/>
      <c r="R6" s="14"/>
      <c r="S6" s="14"/>
    </row>
    <row r="7" spans="1:19">
      <c r="A7" s="2" t="s">
        <v>20</v>
      </c>
      <c r="B7" s="3">
        <v>44428</v>
      </c>
      <c r="C7" s="4" t="s">
        <v>16</v>
      </c>
      <c r="D7" s="4" t="s">
        <v>17</v>
      </c>
      <c r="E7" s="4">
        <v>100</v>
      </c>
      <c r="F7" s="4">
        <v>1</v>
      </c>
      <c r="G7" s="51">
        <f t="shared" si="0"/>
        <v>100</v>
      </c>
      <c r="H7" s="52">
        <f>G7</f>
        <v>100</v>
      </c>
      <c r="K7" t="s">
        <v>47</v>
      </c>
      <c r="L7" s="14"/>
      <c r="M7" s="14"/>
      <c r="N7" s="14"/>
      <c r="O7" s="14" t="s">
        <v>48</v>
      </c>
      <c r="P7" s="14"/>
      <c r="Q7" s="14"/>
      <c r="R7" s="14"/>
      <c r="S7" s="14"/>
    </row>
    <row r="8" spans="1:19">
      <c r="A8" s="2" t="s">
        <v>21</v>
      </c>
      <c r="B8" s="3">
        <v>44428</v>
      </c>
      <c r="C8" s="4" t="s">
        <v>9</v>
      </c>
      <c r="D8" s="4" t="s">
        <v>10</v>
      </c>
      <c r="E8" s="4">
        <v>700</v>
      </c>
      <c r="F8" s="4">
        <v>5</v>
      </c>
      <c r="G8" s="53">
        <f t="shared" si="0"/>
        <v>3500</v>
      </c>
      <c r="H8" s="54">
        <f>SUM(G8:G10)</f>
        <v>4500</v>
      </c>
      <c r="K8" s="14"/>
      <c r="L8" s="14"/>
      <c r="M8" s="14"/>
      <c r="N8" s="14"/>
      <c r="O8" s="14"/>
      <c r="P8" s="14"/>
      <c r="Q8" s="14"/>
      <c r="R8" s="14"/>
      <c r="S8" s="14"/>
    </row>
    <row r="9" spans="1:19">
      <c r="A9" s="2" t="s">
        <v>21</v>
      </c>
      <c r="B9" s="3">
        <v>44428</v>
      </c>
      <c r="C9" s="4" t="s">
        <v>16</v>
      </c>
      <c r="D9" s="4" t="s">
        <v>17</v>
      </c>
      <c r="E9" s="4">
        <v>100</v>
      </c>
      <c r="F9" s="4">
        <v>5</v>
      </c>
      <c r="G9" s="37">
        <f t="shared" si="0"/>
        <v>500</v>
      </c>
      <c r="H9" s="55"/>
    </row>
    <row r="10" spans="1:19">
      <c r="A10" s="2" t="s">
        <v>21</v>
      </c>
      <c r="B10" s="3">
        <v>44428</v>
      </c>
      <c r="C10" s="4" t="s">
        <v>16</v>
      </c>
      <c r="D10" s="4" t="s">
        <v>22</v>
      </c>
      <c r="E10" s="4">
        <v>100</v>
      </c>
      <c r="F10" s="4">
        <v>5</v>
      </c>
      <c r="G10" s="37">
        <f t="shared" si="0"/>
        <v>500</v>
      </c>
      <c r="H10" s="55"/>
      <c r="K10" s="19" t="s">
        <v>41</v>
      </c>
      <c r="L10" s="48" t="s">
        <v>49</v>
      </c>
      <c r="M10" s="48"/>
      <c r="N10" s="48"/>
      <c r="O10" t="s">
        <v>41</v>
      </c>
    </row>
    <row r="11" spans="1:19">
      <c r="A11" s="2" t="s">
        <v>23</v>
      </c>
      <c r="B11" s="3">
        <v>44433</v>
      </c>
      <c r="C11" s="4" t="s">
        <v>9</v>
      </c>
      <c r="D11" s="4" t="s">
        <v>24</v>
      </c>
      <c r="E11" s="4">
        <v>500</v>
      </c>
      <c r="F11" s="4">
        <v>6</v>
      </c>
      <c r="G11" s="60">
        <f t="shared" si="0"/>
        <v>3000</v>
      </c>
      <c r="H11" s="63">
        <f>SUM(G11:G16)</f>
        <v>9300</v>
      </c>
      <c r="K11" s="22">
        <v>1.2</v>
      </c>
      <c r="O11" s="28">
        <v>1.4</v>
      </c>
      <c r="P11" s="27"/>
    </row>
    <row r="12" spans="1:19">
      <c r="A12" s="2" t="s">
        <v>23</v>
      </c>
      <c r="B12" s="3">
        <v>44433</v>
      </c>
      <c r="C12" s="4" t="s">
        <v>11</v>
      </c>
      <c r="D12" s="4" t="s">
        <v>25</v>
      </c>
      <c r="E12" s="4">
        <v>200</v>
      </c>
      <c r="F12" s="57">
        <v>6</v>
      </c>
      <c r="G12" s="61">
        <f t="shared" si="0"/>
        <v>1200</v>
      </c>
      <c r="H12" s="64"/>
      <c r="L12">
        <v>1</v>
      </c>
      <c r="M12" s="19" t="s">
        <v>41</v>
      </c>
    </row>
    <row r="13" spans="1:19">
      <c r="A13" s="2" t="s">
        <v>23</v>
      </c>
      <c r="B13" s="3">
        <v>44433</v>
      </c>
      <c r="C13" s="4" t="s">
        <v>16</v>
      </c>
      <c r="D13" s="4" t="s">
        <v>17</v>
      </c>
      <c r="E13" s="4">
        <v>100</v>
      </c>
      <c r="F13" s="57">
        <v>6</v>
      </c>
      <c r="G13" s="62">
        <f t="shared" si="0"/>
        <v>600</v>
      </c>
      <c r="H13" s="64"/>
    </row>
    <row r="14" spans="1:19">
      <c r="A14" s="2" t="s">
        <v>23</v>
      </c>
      <c r="B14" s="3">
        <v>44433</v>
      </c>
      <c r="C14" s="4" t="s">
        <v>16</v>
      </c>
      <c r="D14" s="4" t="s">
        <v>26</v>
      </c>
      <c r="E14" s="4">
        <v>50</v>
      </c>
      <c r="F14" s="4">
        <v>6</v>
      </c>
      <c r="G14" s="58">
        <f t="shared" si="0"/>
        <v>300</v>
      </c>
      <c r="H14" s="64"/>
    </row>
    <row r="15" spans="1:19">
      <c r="A15" s="2" t="s">
        <v>23</v>
      </c>
      <c r="B15" s="3">
        <v>44433</v>
      </c>
      <c r="C15" s="4" t="s">
        <v>16</v>
      </c>
      <c r="D15" s="4" t="s">
        <v>22</v>
      </c>
      <c r="E15" s="4">
        <v>100</v>
      </c>
      <c r="F15" s="4">
        <v>6</v>
      </c>
      <c r="G15" s="60">
        <f t="shared" si="0"/>
        <v>600</v>
      </c>
      <c r="H15" s="64"/>
      <c r="K15" s="49">
        <v>2</v>
      </c>
      <c r="L15" s="49"/>
      <c r="M15" s="49"/>
      <c r="N15" s="49"/>
      <c r="O15" s="49"/>
      <c r="S15" t="s">
        <v>56</v>
      </c>
    </row>
    <row r="16" spans="1:19">
      <c r="A16" s="2" t="s">
        <v>23</v>
      </c>
      <c r="B16" s="3">
        <v>44433</v>
      </c>
      <c r="C16" s="4" t="s">
        <v>13</v>
      </c>
      <c r="D16" s="4" t="s">
        <v>19</v>
      </c>
      <c r="E16" s="4">
        <v>600</v>
      </c>
      <c r="F16" s="57">
        <v>6</v>
      </c>
      <c r="G16" s="62">
        <f t="shared" si="0"/>
        <v>3600</v>
      </c>
      <c r="H16" s="64"/>
    </row>
    <row r="17" spans="1:13">
      <c r="A17" s="2" t="s">
        <v>27</v>
      </c>
      <c r="B17" s="3">
        <v>44438</v>
      </c>
      <c r="C17" s="4" t="s">
        <v>9</v>
      </c>
      <c r="D17" s="4" t="s">
        <v>24</v>
      </c>
      <c r="E17" s="4">
        <v>500</v>
      </c>
      <c r="F17" s="4">
        <v>4</v>
      </c>
      <c r="G17" s="58">
        <f t="shared" si="0"/>
        <v>2000</v>
      </c>
      <c r="H17" s="63">
        <f>SUM(G17:G21)</f>
        <v>3800</v>
      </c>
    </row>
    <row r="18" spans="1:13">
      <c r="A18" s="2" t="s">
        <v>27</v>
      </c>
      <c r="B18" s="3">
        <v>44438</v>
      </c>
      <c r="C18" s="4" t="s">
        <v>11</v>
      </c>
      <c r="D18" s="4" t="s">
        <v>25</v>
      </c>
      <c r="E18" s="4">
        <v>200</v>
      </c>
      <c r="F18" s="4">
        <v>4</v>
      </c>
      <c r="G18" s="51">
        <f t="shared" si="0"/>
        <v>800</v>
      </c>
      <c r="H18" s="64"/>
    </row>
    <row r="19" spans="1:13">
      <c r="A19" s="2" t="s">
        <v>27</v>
      </c>
      <c r="B19" s="3">
        <v>44438</v>
      </c>
      <c r="C19" s="4" t="s">
        <v>16</v>
      </c>
      <c r="D19" s="4" t="s">
        <v>17</v>
      </c>
      <c r="E19" s="4">
        <v>100</v>
      </c>
      <c r="F19" s="4">
        <v>4</v>
      </c>
      <c r="G19" s="51">
        <f t="shared" si="0"/>
        <v>400</v>
      </c>
      <c r="H19" s="64"/>
    </row>
    <row r="20" spans="1:13">
      <c r="A20" s="2" t="s">
        <v>27</v>
      </c>
      <c r="B20" s="3">
        <v>44438</v>
      </c>
      <c r="C20" s="4" t="s">
        <v>16</v>
      </c>
      <c r="D20" s="4" t="s">
        <v>26</v>
      </c>
      <c r="E20" s="4">
        <v>50</v>
      </c>
      <c r="F20" s="4">
        <v>4</v>
      </c>
      <c r="G20" s="51">
        <f t="shared" si="0"/>
        <v>200</v>
      </c>
      <c r="H20" s="64"/>
      <c r="K20" s="5"/>
      <c r="M20" t="s">
        <v>57</v>
      </c>
    </row>
    <row r="21" spans="1:13">
      <c r="A21" s="2" t="s">
        <v>27</v>
      </c>
      <c r="B21" s="3">
        <v>44438</v>
      </c>
      <c r="C21" s="4" t="s">
        <v>16</v>
      </c>
      <c r="D21" s="4" t="s">
        <v>22</v>
      </c>
      <c r="E21" s="4">
        <v>100</v>
      </c>
      <c r="F21" s="4">
        <v>4</v>
      </c>
      <c r="G21" s="51">
        <f t="shared" si="0"/>
        <v>400</v>
      </c>
      <c r="H21" s="65"/>
    </row>
    <row r="22" spans="1:13">
      <c r="A22" s="31"/>
      <c r="B22" s="32"/>
      <c r="C22" s="33"/>
      <c r="D22" s="33"/>
      <c r="E22" s="33"/>
      <c r="F22" s="33"/>
      <c r="G22" s="33"/>
    </row>
    <row r="23" spans="1:13">
      <c r="F23" t="s">
        <v>7</v>
      </c>
      <c r="G23" s="34">
        <f>SUBTOTAL(9,G2:G21)</f>
        <v>22200</v>
      </c>
    </row>
  </sheetData>
  <autoFilter ref="A1:G21" xr:uid="{00000000-0009-0000-0000-000005000000}"/>
  <mergeCells count="6">
    <mergeCell ref="H2:H5"/>
    <mergeCell ref="H8:H10"/>
    <mergeCell ref="H11:H16"/>
    <mergeCell ref="H17:H21"/>
    <mergeCell ref="L10:N10"/>
    <mergeCell ref="K15:O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WS</dc:creator>
  <cp:keywords/>
  <dc:description/>
  <cp:lastModifiedBy/>
  <cp:revision/>
  <dcterms:created xsi:type="dcterms:W3CDTF">2021-10-09T05:10:27Z</dcterms:created>
  <dcterms:modified xsi:type="dcterms:W3CDTF">2024-10-17T12:59:11Z</dcterms:modified>
  <cp:category/>
  <cp:contentStatus/>
</cp:coreProperties>
</file>