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365" activeTab="6"/>
  </bookViews>
  <sheets>
    <sheet name="COVER PAGE" sheetId="21" r:id="rId1"/>
    <sheet name="Preliminaries" sheetId="1" r:id="rId2"/>
    <sheet name="1st Lift (FINISHING)" sheetId="15" r:id="rId3"/>
    <sheet name="2nd Lift (FINISHING)" sheetId="23" r:id="rId4"/>
    <sheet name="3rd Lift " sheetId="14" r:id="rId5"/>
    <sheet name="4th Lift" sheetId="9" r:id="rId6"/>
    <sheet name="MAIN SUMMARY" sheetId="20" r:id="rId7"/>
    <sheet name="Final Summary" sheetId="11" state="hidden" r:id="rId8"/>
  </sheets>
  <externalReferences>
    <externalReference r:id="rId9"/>
    <externalReference r:id="rId10"/>
    <externalReference r:id="rId11"/>
  </externalReferences>
  <definedNames>
    <definedName name="_B1" localSheetId="0">#REF!</definedName>
    <definedName name="_B100" localSheetId="3">#REF!</definedName>
    <definedName name="_B100">#REF!</definedName>
    <definedName name="_B100000" localSheetId="0">#REF!</definedName>
    <definedName name="_B1000000" localSheetId="0">#REF!</definedName>
    <definedName name="_B2" localSheetId="0">#REF!</definedName>
    <definedName name="_B990000" localSheetId="0">#REF!</definedName>
    <definedName name="aa" localSheetId="0">#REF!</definedName>
    <definedName name="AB" localSheetId="0">#REF!</definedName>
    <definedName name="ablution" localSheetId="3">#REF!</definedName>
    <definedName name="ablution">#REF!</definedName>
    <definedName name="asd" localSheetId="3">#REF!</definedName>
    <definedName name="asd">#REF!</definedName>
    <definedName name="aserr" localSheetId="3">#REF!</definedName>
    <definedName name="aserr">#REF!</definedName>
    <definedName name="asfd" localSheetId="3">#REF!</definedName>
    <definedName name="asfd">#REF!</definedName>
    <definedName name="b" localSheetId="0">#REF!</definedName>
    <definedName name="bb" localSheetId="3">#REF!</definedName>
    <definedName name="bb">#REF!</definedName>
    <definedName name="BDXX" localSheetId="0">#REF!</definedName>
    <definedName name="bill5" localSheetId="3">#REF!</definedName>
    <definedName name="bill5">#REF!</definedName>
    <definedName name="BKLH" localSheetId="3">#REF!</definedName>
    <definedName name="BKLH">#REF!</definedName>
    <definedName name="Bl." localSheetId="3">#REF!</definedName>
    <definedName name="Bl.">#REF!</definedName>
    <definedName name="block" localSheetId="3">#REF!</definedName>
    <definedName name="block">#REF!</definedName>
    <definedName name="cafetaria" localSheetId="0">#REF!</definedName>
    <definedName name="CCC" localSheetId="3">#REF!</definedName>
    <definedName name="CCC">#REF!</definedName>
    <definedName name="contract_factor">direct_labour</definedName>
    <definedName name="COVER" localSheetId="3">#REF!</definedName>
    <definedName name="COVER">#REF!</definedName>
    <definedName name="D" localSheetId="3">#REF!</definedName>
    <definedName name="D">#REF!</definedName>
    <definedName name="dan" localSheetId="3">#REF!</definedName>
    <definedName name="dan">#REF!</definedName>
    <definedName name="dcew" localSheetId="3">#REF!</definedName>
    <definedName name="dcew">#REF!</definedName>
    <definedName name="DDD" localSheetId="0">#REF!</definedName>
    <definedName name="dfr" localSheetId="3">#REF!</definedName>
    <definedName name="dfr">#REF!</definedName>
    <definedName name="direct_labour">1</definedName>
    <definedName name="Disaster" localSheetId="0">#REF!</definedName>
    <definedName name="dollar_rate">1800</definedName>
    <definedName name="eew" localSheetId="3">#REF!</definedName>
    <definedName name="eew">#REF!</definedName>
    <definedName name="ER" localSheetId="3">#REF!</definedName>
    <definedName name="ER">#REF!</definedName>
    <definedName name="erwe" localSheetId="3">#REF!</definedName>
    <definedName name="erwe">#REF!</definedName>
    <definedName name="fac" localSheetId="0">#REF!</definedName>
    <definedName name="fact" localSheetId="0">#REF!</definedName>
    <definedName name="facto" localSheetId="0">#REF!</definedName>
    <definedName name="factor" localSheetId="0">#REF!</definedName>
    <definedName name="factors" localSheetId="0">#REF!</definedName>
    <definedName name="fde" localSheetId="3">#REF!</definedName>
    <definedName name="fde">#REF!</definedName>
    <definedName name="FF" localSheetId="3">#REF!</definedName>
    <definedName name="FF">#REF!</definedName>
    <definedName name="FLY" localSheetId="0">#REF!</definedName>
    <definedName name="frgd" localSheetId="3">#REF!</definedName>
    <definedName name="frgd">#REF!</definedName>
    <definedName name="ft" localSheetId="3">#REF!</definedName>
    <definedName name="ft">#REF!</definedName>
    <definedName name="G" localSheetId="3">#REF!</definedName>
    <definedName name="G">#REF!</definedName>
    <definedName name="gfd" localSheetId="3">#REF!</definedName>
    <definedName name="gfd">#REF!</definedName>
    <definedName name="ggr" localSheetId="3">#REF!</definedName>
    <definedName name="ggr">#REF!</definedName>
    <definedName name="gh" localSheetId="3">#REF!</definedName>
    <definedName name="gh">#REF!</definedName>
    <definedName name="GHANA34" localSheetId="3">#REF!</definedName>
    <definedName name="GHANA34">#REF!</definedName>
    <definedName name="GHJKLDR77" localSheetId="3">#REF!</definedName>
    <definedName name="GHJKLDR77">#REF!</definedName>
    <definedName name="ght" localSheetId="3">#REF!</definedName>
    <definedName name="ght">#REF!</definedName>
    <definedName name="gt" localSheetId="3">#REF!</definedName>
    <definedName name="gt">#REF!</definedName>
    <definedName name="GTY" localSheetId="3">#REF!</definedName>
    <definedName name="GTY">#REF!</definedName>
    <definedName name="guy" localSheetId="3">#REF!</definedName>
    <definedName name="guy">#REF!</definedName>
    <definedName name="h" localSheetId="3">#REF!</definedName>
    <definedName name="h">#REF!</definedName>
    <definedName name="hghgh" localSheetId="0">#REF!</definedName>
    <definedName name="hgu" localSheetId="3">#REF!</definedName>
    <definedName name="hgu">#REF!</definedName>
    <definedName name="HH" localSheetId="3">#REF!</definedName>
    <definedName name="HH">#REF!</definedName>
    <definedName name="hju" localSheetId="3">#REF!</definedName>
    <definedName name="hju">#REF!</definedName>
    <definedName name="HSHSHSHS" localSheetId="0">#REF!</definedName>
    <definedName name="I" localSheetId="3">#REF!</definedName>
    <definedName name="I">#REF!</definedName>
    <definedName name="iou" localSheetId="3">#REF!</definedName>
    <definedName name="iou">#REF!</definedName>
    <definedName name="K" localSheetId="3">#REF!</definedName>
    <definedName name="K">#REF!</definedName>
    <definedName name="KIO" localSheetId="3">#REF!</definedName>
    <definedName name="KIO">#REF!</definedName>
    <definedName name="KIU" localSheetId="0">#REF!</definedName>
    <definedName name="KK" localSheetId="3">#REF!</definedName>
    <definedName name="KK">#REF!</definedName>
    <definedName name="kl" localSheetId="3">#REF!</definedName>
    <definedName name="kl">#REF!</definedName>
    <definedName name="KLO" localSheetId="3">#REF!</definedName>
    <definedName name="KLO">#REF!</definedName>
    <definedName name="KOP" localSheetId="3">#REF!</definedName>
    <definedName name="KOP">#REF!</definedName>
    <definedName name="L" localSheetId="3">#REF!</definedName>
    <definedName name="L">#REF!</definedName>
    <definedName name="LKI" localSheetId="3">#REF!</definedName>
    <definedName name="LKI">#REF!</definedName>
    <definedName name="lo" localSheetId="3">#REF!</definedName>
    <definedName name="lo">#REF!</definedName>
    <definedName name="lop" localSheetId="3">#REF!</definedName>
    <definedName name="lop">#REF!</definedName>
    <definedName name="mjkh" localSheetId="3">#REF!</definedName>
    <definedName name="mjkh">#REF!</definedName>
    <definedName name="name" localSheetId="0">#REF!</definedName>
    <definedName name="nh" localSheetId="3">#REF!</definedName>
    <definedName name="nh">#REF!</definedName>
    <definedName name="NM" localSheetId="3">#REF!</definedName>
    <definedName name="NM">#REF!</definedName>
    <definedName name="nuy" localSheetId="3">#REF!</definedName>
    <definedName name="nuy">#REF!</definedName>
    <definedName name="POL" localSheetId="3">#REF!</definedName>
    <definedName name="POL">#REF!</definedName>
    <definedName name="PP" localSheetId="3">#REF!</definedName>
    <definedName name="PP">#REF!</definedName>
    <definedName name="pre" localSheetId="3">#REF!</definedName>
    <definedName name="pre">#REF!</definedName>
    <definedName name="_xlnm.Print_Area" localSheetId="2">'1st Lift (FINISHING)'!$A$1:$F$84</definedName>
    <definedName name="_xlnm.Print_Area" localSheetId="3">'2nd Lift (FINISHING)'!$A$1:$F$83</definedName>
    <definedName name="_xlnm.Print_Area" localSheetId="4">'3rd Lift '!$A$1:$F$148</definedName>
    <definedName name="_xlnm.Print_Area" localSheetId="5">'4th Lift'!$A$1:$F$317</definedName>
    <definedName name="_xlnm.Print_Area" localSheetId="0">'COVER PAGE'!$A$1:$U$41</definedName>
    <definedName name="_xlnm.Print_Area" localSheetId="7">'Final Summary'!$A$1:$G$48</definedName>
    <definedName name="_xlnm.Print_Area" localSheetId="6">'MAIN SUMMARY'!$A$1:$F$43</definedName>
    <definedName name="_xlnm.Print_Area" localSheetId="1">Preliminaries!$A$1:$F$384</definedName>
    <definedName name="Print_Area1" localSheetId="0">#REF!</definedName>
    <definedName name="Print_Area2" localSheetId="0">#REF!</definedName>
    <definedName name="Print_Area3" localSheetId="0">#REF!</definedName>
    <definedName name="Print_area5" localSheetId="0">#REF!</definedName>
    <definedName name="_xlnm.Print_Titles" localSheetId="1">Preliminaries!$2:$2</definedName>
    <definedName name="qw" localSheetId="3">#REF!</definedName>
    <definedName name="qw">#REF!</definedName>
    <definedName name="Rate_ii">45%</definedName>
    <definedName name="red" localSheetId="3">#REF!</definedName>
    <definedName name="red">#REF!</definedName>
    <definedName name="rer" localSheetId="3">#REF!</definedName>
    <definedName name="rer">#REF!</definedName>
    <definedName name="Rf">direct_labour</definedName>
    <definedName name="RR" localSheetId="3">#REF!</definedName>
    <definedName name="RR">#REF!</definedName>
    <definedName name="RT" localSheetId="3">#REF!</definedName>
    <definedName name="RT">#REF!</definedName>
    <definedName name="S" localSheetId="3">#REF!</definedName>
    <definedName name="S">#REF!</definedName>
    <definedName name="sdfg" localSheetId="3">#REF!</definedName>
    <definedName name="sdfg">#REF!</definedName>
    <definedName name="sdfg0" localSheetId="3">#REF!</definedName>
    <definedName name="sdfg0">#REF!</definedName>
    <definedName name="Section" localSheetId="0">#REF!</definedName>
    <definedName name="Ser" localSheetId="3">#REF!</definedName>
    <definedName name="Ser">#REF!</definedName>
    <definedName name="shower">335000</definedName>
    <definedName name="SOROTINEW" localSheetId="0">#REF!</definedName>
    <definedName name="Stairs" localSheetId="3">#REF!</definedName>
    <definedName name="Stairs">#REF!</definedName>
    <definedName name="Summaryx" localSheetId="3">#REF!</definedName>
    <definedName name="Summaryx">#REF!</definedName>
    <definedName name="TREW" localSheetId="3">#REF!</definedName>
    <definedName name="TREW">#REF!</definedName>
    <definedName name="U" localSheetId="3">#REF!</definedName>
    <definedName name="U">#REF!</definedName>
    <definedName name="UIYTTR" localSheetId="3">#REF!</definedName>
    <definedName name="UIYTTR">#REF!</definedName>
    <definedName name="UY" localSheetId="3">#REF!</definedName>
    <definedName name="UY">#REF!</definedName>
    <definedName name="vcd" localSheetId="3">#REF!</definedName>
    <definedName name="vcd">#REF!</definedName>
    <definedName name="XX" localSheetId="3">#REF!</definedName>
    <definedName name="XX">#REF!</definedName>
    <definedName name="XXX" localSheetId="0">#REF!</definedName>
    <definedName name="y" localSheetId="0">#REF!</definedName>
    <definedName name="ytr" localSheetId="3">#REF!</definedName>
    <definedName name="ytr">#REF!</definedName>
    <definedName name="yuo" localSheetId="3">#REF!</definedName>
    <definedName name="yuo">#REF!</definedName>
    <definedName name="Z" localSheetId="3">#REF!</definedName>
    <definedName name="Z">#REF!</definedName>
  </definedNames>
  <calcPr calcId="124519" iterate="1" iterateCount="1" iterateDelta="0"/>
</workbook>
</file>

<file path=xl/calcChain.xml><?xml version="1.0" encoding="utf-8"?>
<calcChain xmlns="http://schemas.openxmlformats.org/spreadsheetml/2006/main">
  <c r="F211" i="9"/>
  <c r="F183"/>
  <c r="F384" i="1"/>
  <c r="F350"/>
  <c r="F309"/>
  <c r="F253"/>
  <c r="F216"/>
  <c r="F128"/>
  <c r="F81"/>
  <c r="F42"/>
  <c r="F34" i="11"/>
  <c r="F31"/>
  <c r="H22"/>
  <c r="H19"/>
  <c r="F13"/>
  <c r="F9"/>
  <c r="F6"/>
  <c r="B20" i="20"/>
  <c r="B28" i="11" s="1"/>
  <c r="B16" i="20"/>
  <c r="B25" i="11" s="1"/>
  <c r="B12" i="20"/>
  <c r="B22" i="11" s="1"/>
  <c r="B8" i="20"/>
  <c r="B19" i="11" s="1"/>
  <c r="B4" i="20"/>
  <c r="F222" i="9"/>
  <c r="F221"/>
  <c r="F220"/>
  <c r="F219"/>
  <c r="F218"/>
  <c r="F217"/>
  <c r="F229" s="1"/>
  <c r="F236" s="1"/>
  <c r="F216"/>
  <c r="F184"/>
  <c r="F182"/>
  <c r="F181"/>
  <c r="F178"/>
  <c r="F177"/>
  <c r="F176"/>
  <c r="F173"/>
  <c r="F172"/>
  <c r="F171"/>
  <c r="F168"/>
  <c r="F167"/>
  <c r="F166"/>
  <c r="F234" s="1"/>
  <c r="F146"/>
  <c r="F145"/>
  <c r="F144"/>
  <c r="F141"/>
  <c r="F140"/>
  <c r="F139"/>
  <c r="F136"/>
  <c r="F135"/>
  <c r="F134"/>
  <c r="F131"/>
  <c r="F130"/>
  <c r="F129"/>
  <c r="F126"/>
  <c r="F125"/>
  <c r="F124"/>
  <c r="B82"/>
  <c r="F79"/>
  <c r="F78"/>
  <c r="F75"/>
  <c r="F74"/>
  <c r="B73"/>
  <c r="F70"/>
  <c r="F69"/>
  <c r="F68"/>
  <c r="F116" s="1"/>
  <c r="F280" s="1"/>
  <c r="B68"/>
  <c r="B66"/>
  <c r="F21"/>
  <c r="F20"/>
  <c r="F19"/>
  <c r="F18"/>
  <c r="F15"/>
  <c r="F14"/>
  <c r="F13"/>
  <c r="B12"/>
  <c r="F9"/>
  <c r="F8"/>
  <c r="F62" s="1"/>
  <c r="F278" s="1"/>
  <c r="F7"/>
  <c r="B6"/>
  <c r="F75" i="14"/>
  <c r="B74"/>
  <c r="F71"/>
  <c r="F68"/>
  <c r="B67"/>
  <c r="F64"/>
  <c r="F63"/>
  <c r="F62"/>
  <c r="F110" s="1"/>
  <c r="F117" s="1"/>
  <c r="B61"/>
  <c r="F44"/>
  <c r="F43"/>
  <c r="F42"/>
  <c r="F39"/>
  <c r="F38"/>
  <c r="F37"/>
  <c r="F36"/>
  <c r="F35"/>
  <c r="F34"/>
  <c r="F33"/>
  <c r="F32"/>
  <c r="F31"/>
  <c r="F30"/>
  <c r="F29"/>
  <c r="F28"/>
  <c r="F25"/>
  <c r="F24"/>
  <c r="F23"/>
  <c r="F22"/>
  <c r="F21"/>
  <c r="F20"/>
  <c r="B19"/>
  <c r="F17"/>
  <c r="F14"/>
  <c r="F11"/>
  <c r="F10"/>
  <c r="F9"/>
  <c r="F8"/>
  <c r="F7"/>
  <c r="F6"/>
  <c r="F19" i="23"/>
  <c r="F15"/>
  <c r="F12"/>
  <c r="F8"/>
  <c r="F7"/>
  <c r="F54" s="1"/>
  <c r="F59" s="1"/>
  <c r="F82" s="1"/>
  <c r="F12" i="20" s="1"/>
  <c r="F22" i="11" s="1"/>
  <c r="F18" i="15"/>
  <c r="F14"/>
  <c r="F11"/>
  <c r="F7"/>
  <c r="F6"/>
  <c r="F163" i="9" l="1"/>
  <c r="F232" s="1"/>
  <c r="F273" s="1"/>
  <c r="F282" s="1"/>
  <c r="F317" s="1"/>
  <c r="F20" i="20" s="1"/>
  <c r="F28" i="11" s="1"/>
  <c r="F57" i="14"/>
  <c r="F115" s="1"/>
  <c r="F147" s="1"/>
  <c r="F16" i="20" s="1"/>
  <c r="F25" i="11" s="1"/>
  <c r="F54" i="15"/>
  <c r="F59" s="1"/>
  <c r="F83" s="1"/>
  <c r="F8" i="20" s="1"/>
  <c r="F19" i="11" s="1"/>
  <c r="F16" l="1"/>
  <c r="F36" s="1"/>
  <c r="F39" s="1"/>
  <c r="F41" s="1"/>
  <c r="I43" s="1"/>
  <c r="F32" i="20"/>
  <c r="F34" s="1"/>
  <c r="F36" s="1"/>
  <c r="F38" s="1"/>
  <c r="F40" s="1"/>
  <c r="G36" i="11" l="1"/>
  <c r="I31"/>
  <c r="G13"/>
  <c r="F43"/>
  <c r="F47" s="1"/>
  <c r="I48" s="1"/>
  <c r="F45" l="1"/>
</calcChain>
</file>

<file path=xl/sharedStrings.xml><?xml version="1.0" encoding="utf-8"?>
<sst xmlns="http://schemas.openxmlformats.org/spreadsheetml/2006/main" count="685" uniqueCount="324">
  <si>
    <t>CONSTRUCTION OF THE PROPOSED SCIENCE LABORATORY STRUCTURE AT BISHOP STUART UNIVERSITY - MBARARA</t>
  </si>
  <si>
    <t>PRICED BILL OF QUANTITIES</t>
  </si>
  <si>
    <t>CLIENT:</t>
  </si>
  <si>
    <t>BISHOP STUART UNIVERSITY</t>
  </si>
  <si>
    <t>CONSULTANT:</t>
  </si>
  <si>
    <t>SOUTHGATE CONSULTING LTD</t>
  </si>
  <si>
    <t xml:space="preserve">Plot 824, Block 215, </t>
  </si>
  <si>
    <t>Kulambiro Ring Road,</t>
  </si>
  <si>
    <t>P.O.Box 5793, Kampala</t>
  </si>
  <si>
    <t>2022</t>
  </si>
  <si>
    <t>BILL NO.1: PRELIMINARIES</t>
  </si>
  <si>
    <t>Item</t>
  </si>
  <si>
    <t>Description</t>
  </si>
  <si>
    <t>Unit</t>
  </si>
  <si>
    <t>Qty</t>
  </si>
  <si>
    <t>Rate</t>
  </si>
  <si>
    <t>Amount Ushs</t>
  </si>
  <si>
    <t>GENERAL PROVISIONS</t>
  </si>
  <si>
    <t xml:space="preserve">WELFARE REGULATIONS </t>
  </si>
  <si>
    <t>A</t>
  </si>
  <si>
    <t>Regulations covering building works in uganda  are covered under the occupational Safety and Health Act 2006. The contractor shall conform with the requirements of the act and use all reasonable endeavours to comply withecological, environmental and Health and Safety standards relevant to the  works. The contractor shall prepare a Healthy and Safty plan for the operation of the site . Site safety will be reviewed on a monthly basis to ensure compliance with the rules set.</t>
  </si>
  <si>
    <t>item</t>
  </si>
  <si>
    <t>SAFETY AND HEALTH</t>
  </si>
  <si>
    <t>B</t>
  </si>
  <si>
    <t>Due precautions shall be taken by the contractor, at his own cost, for the safety of his labour and personnel. In collaboration with and to the requirements of the local health Authourities he must ensure that staff, first aid equipements and stores persons are available at the camps housing and on the site at all the times throughout period of the contract suitable arrangements are to bre made by the contractor for anti malaria precations and for prevention of epidemics and all necccesary welfare and hyggien requirements.</t>
  </si>
  <si>
    <t>C</t>
  </si>
  <si>
    <t>A warning sign to the effect  that safety helements are to be wornshould be clearly displayed at the works the contractor shall ensure that personnel working in areas where falling debris may occur shall wear  safety helmets.</t>
  </si>
  <si>
    <t>D</t>
  </si>
  <si>
    <t xml:space="preserve">The contractor shall be required to hold monthly HIV/AIDS sensitization for all his workers </t>
  </si>
  <si>
    <t>EPIDEMICS</t>
  </si>
  <si>
    <t>E</t>
  </si>
  <si>
    <t>In the event of any outbreak of iilness of an epidemic nature the contractor shall complly with and carry or sanitary authorities, for the purpose of dealing  with overcoming the same.</t>
  </si>
  <si>
    <t xml:space="preserve">SAFETY OFFICER; ACCIDENTS </t>
  </si>
  <si>
    <t>F</t>
  </si>
  <si>
    <t xml:space="preserve">The contractor shall have on his staff at the site an officer dealing with the questions regarding the safety and protection against accidents of all staff labour. This officer shall be qaulified for the work and shall have authority to isssue appropriate instructions and shall take protective measures to prevent accidents </t>
  </si>
  <si>
    <t>Total CF to COLLECTION</t>
  </si>
  <si>
    <t xml:space="preserve">STATUTORY OBLIGATIONS, NOTICE FEES AND CHARGES </t>
  </si>
  <si>
    <t>The contractor shall conform to and give notice in accordance with the provision or any regulationsor Bye - Laws of the water, electricity and telephone  or any other local Authourity. The contractor shall pay all fee and rates legality demandable and charges for making such connection and he shall be reibursed such charges as are allowed in the bills of Quantities.</t>
  </si>
  <si>
    <t>LEVELS AND SETTINGS OUT OF THE WORKS</t>
  </si>
  <si>
    <t>The Contractor shall accurately set out the works and detremine levels from the drawings provided; he is to provide all necessary instruments, pegs, templates and attendence necessary for the project manager to check his work</t>
  </si>
  <si>
    <t>HOLIDAYS AND TRANSPORT FOR WORKPEOPLE</t>
  </si>
  <si>
    <t>The  contractor shall allow for providing holidays and transport for workpeople  and for complying with any relevant Ordinances, regulations or Union Agrement</t>
  </si>
  <si>
    <t xml:space="preserve">item </t>
  </si>
  <si>
    <t xml:space="preserve">POLICE / SECURITY REGULATIONS. </t>
  </si>
  <si>
    <t>The contractor shall for complying with any relevant police and security regulations of the Employer or local Authorities applicable to the location of the site.</t>
  </si>
  <si>
    <t xml:space="preserve">FOREMAN IN CHARGE </t>
  </si>
  <si>
    <t>The contractor shall ensure that his foreman in charge is able to speak and read and understand the English language</t>
  </si>
  <si>
    <t xml:space="preserve">TOOLS AND PLANTS </t>
  </si>
  <si>
    <t xml:space="preserve">Provide all neccesary excavation equipment, hoists concrete mixures and other plant including ladders staging , access gangways, tackle tarpalins, tools, moulds,tempelates and other requisites  reinstating and adapting from time to time as maybe necessary and amaintaining all plants and equipment during the course of the contract </t>
  </si>
  <si>
    <t xml:space="preserve">SCAFFOLDING </t>
  </si>
  <si>
    <t>G</t>
  </si>
  <si>
    <t xml:space="preserve">Allowance for providing and adapting from time to time as maybe necessary and maintaing all scaffolding, scaffolding boards and temporary shuttering necessary for the excecution of works. </t>
  </si>
  <si>
    <t xml:space="preserve">WATER  FOR THE WORKS </t>
  </si>
  <si>
    <t>H</t>
  </si>
  <si>
    <t xml:space="preserve">The contractor shall allow for the providing all  temporary water supplies required for the works, including sub-contract works together with necessary storage tanks and distribution system for  the same and must allow for the bearing all expenses incurred and paying for the water consumed without charge to any sub-contractor. No guarantee or waranty is given as the availability or suitability of the existing water supplies and as such the contractor should make adequate provission for water </t>
  </si>
  <si>
    <t xml:space="preserve">LIGHTING  AND POWER FOR THE WORKS </t>
  </si>
  <si>
    <t xml:space="preserve">The contractor shall allow for providing all temporary lighting and power supplies required for the works; including sub Contract works, together with all necessary distribution systems for the same and must allow for bearing all expenses incured and paying for all current consumend without charge to any sub-Contractor. No guaraqntee is given as to the availability or sufficiency of the existing power supplies and the contractor must allow for alternative power back up.  </t>
  </si>
  <si>
    <t xml:space="preserve">TEMPORARY WORKS </t>
  </si>
  <si>
    <t xml:space="preserve">PROVISION OF ACCESS TO SITE </t>
  </si>
  <si>
    <t xml:space="preserve">Allow for providing, forming and maintaining all temporary crossings and access roads on to site , removing same on completion and making good any damaged or disturbed surfaces to the satisfaction of the Local Authourity </t>
  </si>
  <si>
    <t xml:space="preserve"> </t>
  </si>
  <si>
    <t xml:space="preserve">HOARDING </t>
  </si>
  <si>
    <t>The Contractor shall maintain the protective hearding on all sides of the site together with lockable gates as required. The Hoarding shall consist of pre-coated corrugated steel sheeting on stout timber or steel framing 2400mm high withoverhead protective gantries and vovered walkways with framed handrails adjacent to road all to the approval of the Project manager and Local Authourity. Provide all necessary watching and lighting at points around the site, obtain any necessary permits and pay any charges. Dismantal on completion of the contract and finally remove from site. The Contractor should note that the different buildings are located within different locations on the college campus</t>
  </si>
  <si>
    <t>SITE OFFICES</t>
  </si>
  <si>
    <t xml:space="preserve">The contractor must allow for erecting and maintaining on the site, in such position as maybe directed, approved weathertight locable office of atkeast 30square metres gross floor area for the soul use use of the sole use of the project manager and hus staff. The office shall be constructed with the concrete or wooded floor and the walls and ceilings shall be lined with fireboard. Glazed windows of atleast 1mx1m and a door with a strong lock shall be provided. The contractor must allow light and power supplies to the ofice and an atttendant fo r cleaning and removing at completion and making good all disturbed surfaces.  </t>
  </si>
  <si>
    <t>The office is to be furnished with the following:</t>
  </si>
  <si>
    <t xml:space="preserve">(i) 1 No. 20 seated table and chairs </t>
  </si>
  <si>
    <t xml:space="preserve">(ii)1 No. Drawing hangers. </t>
  </si>
  <si>
    <t xml:space="preserve">(iii)1 No. plan chest to accomadate AO drawings </t>
  </si>
  <si>
    <t>(iv)1 No. filling cabinet with four drawers.</t>
  </si>
  <si>
    <t>(v) 2 No. pin boards of atleast 2square metres each.</t>
  </si>
  <si>
    <t>The contractor must allow for the erecting and maintaining on site in such position as maybe directed approved weather tight lockable office for the sole use of clerk of works. The office shall be  at least 9 square metres and shall be of construction similar to that of the  projectmanager.The office is to be  furnished with the following:</t>
  </si>
  <si>
    <t xml:space="preserve">Item </t>
  </si>
  <si>
    <t>(i)1 No. office desk lockable drawers.</t>
  </si>
  <si>
    <t>(ii) 1 No. drawing hunger.</t>
  </si>
  <si>
    <t>(iii) 1 No. plan chest to accommodate Aodrawings.</t>
  </si>
  <si>
    <t xml:space="preserve">(iv) 1 No. pin board of atleast 2square metres </t>
  </si>
  <si>
    <t xml:space="preserve">(v)1 No.  personal desktop computer infel ( R )  Core  ( TM ) 13-2100 CPU;3.10GHz 4.00GB RM; 80GB HDD;CD/DVD Drive 4No USB ports,complete with key board, mouse mouse pad, 17-inch flat screen; as manufactured by Dell or other similar approved. </t>
  </si>
  <si>
    <t xml:space="preserve">(vi) 1 No. combined printer and photocopier for up to A3 paper size </t>
  </si>
  <si>
    <t xml:space="preserve">(vii) Full time internet connections </t>
  </si>
  <si>
    <t xml:space="preserve">(viii)1 No. 10 mega pixel digital camera complete  with 2GB Memory card ;as manufacture d by samsung or similar approved product. </t>
  </si>
  <si>
    <t>The contractor shall also allow for the providing , erecting and maintaining where diricted. Lockup hut containing a pedestal type water closet and wash hand basin for sole use of the project manager and other consultants including making temporary  connections to drains water supplies and paying all charges.</t>
  </si>
  <si>
    <t>The contractor shall also allow for the keeping the lockup clean and at all times.</t>
  </si>
  <si>
    <t xml:space="preserve">TELEPHONE </t>
  </si>
  <si>
    <t xml:space="preserve">The contructor shall, upon award of the contract arrange to have the telephone installed in his site office and the project managers office, allow for payment of all fees charges  rentals and calls made throughout the period of the contract. </t>
  </si>
  <si>
    <t xml:space="preserve">SHEDS  FOR STORAGE OF MATERIALS </t>
  </si>
  <si>
    <t>The contractor  shall provide, erect and maintain on the site, in such positions as maybe directed, ample temporary watertight, lockup, sheds for the proper starage and protection of cement and other materials liable to damage and shall emove the same at completion and make good all surfaces  disturbed</t>
  </si>
  <si>
    <t xml:space="preserve">SANITATION OF WORKS </t>
  </si>
  <si>
    <t xml:space="preserve">The contractor shall allow for the providing the necessary toilet facilities to the labour employed on the works, including labour employed by sub -contractors to the satification of the health and medical  Authorities and for maintaining the same thoroughly clean and sanitary condition </t>
  </si>
  <si>
    <t xml:space="preserve">TEMPORARY STAFF ACCOMODATION </t>
  </si>
  <si>
    <t xml:space="preserve">The contractor shall provide suitable temporary accommodation off-ste for his  staff for his staff and pay all the charges in connection thereof. </t>
  </si>
  <si>
    <t xml:space="preserve">EXISTING SERVICES </t>
  </si>
  <si>
    <t xml:space="preserve">The contractor shall be responsible for protecting and maintainig the existing services such as water, electricity , telephone , sewage, etc that are to be found in the building works areas. The contractor shall also be responsible for the relevant service Board or corporation to carry out any work required of them and pay all charges in connection therewith. The contractor must , therefore allow here or in his rates for making good damages or diversions of such services and necessitiated by the contractor`s building operations </t>
  </si>
  <si>
    <t xml:space="preserve">DISTURBANCE OR NUISANCE </t>
  </si>
  <si>
    <t xml:space="preserve">The contractor shall allow for taking all necessary precaautions in the order and executionof the works so as to avoid causing disturbance or nuisance to the occupants of the adjacent existing buildings and for complying with the project manager`s instruction in this respect.  </t>
  </si>
  <si>
    <t xml:space="preserve">RECORDS </t>
  </si>
  <si>
    <t>The contractor shall allow for the providing site Diaries, site instruction books and files necessary for keeping proper records appertaining to the works and shall keep on the site of a daily recording of weather conditions, visitors etc all at hus own cost .</t>
  </si>
  <si>
    <t>SIGNBOARD</t>
  </si>
  <si>
    <t>The contructor must allow for providing, erecting and maintaining a site sign board overall size 7550mm longx47000mmhigh comprising top 500mm wide x18gauge galvanised mild steel top board for clients name to bee written and 6No bottom 400mmwide x3200mmlongx18gauge galvanised mild steel boards for consultants and contracts names to be written on and supported on 50x50x3mm thick mild steel hollow section framing including 18gauge mild steel side board size 400mm long x2700mm high with printed artist impression of the building and all constructed and painted. An additional notice board will be rquired on the site to read;</t>
  </si>
  <si>
    <t>"NO UNAUTHORISED PERSONS ARE ALLOWED  TO ENTER THESE WORKS . PERSONS ENTERING THE WORKS DO</t>
  </si>
  <si>
    <t xml:space="preserve">No  other sign voard or adversing will be permitted. On completion of the works the sign boars shall be removed and making good shall be carried out as necessary . </t>
  </si>
  <si>
    <t xml:space="preserve">SECURITY </t>
  </si>
  <si>
    <t>The contractor shall be entirely responsible for all the security of the works, stores, materials, plant and equipment for his own and for sub-contractors.The contractor shall allow for providing and maintaing any barriers, watching, lighting which must comply with bye-laws or requirement for the local authority  and police regulations and the contractor must give all requisite notices to these authorities  and provide everything necessary to protect the general punlic, workmen, plant, materials  and the whole works from injury or damage.</t>
  </si>
  <si>
    <t xml:space="preserve">PROTECTION OF THE WORKS </t>
  </si>
  <si>
    <t xml:space="preserve">Adquently protect all types of work and all the parts of the works including work carried out by others, throughout the contract where work is off especially valnerable nature or exposed to abnormal risks provide special protection to ensure that damage doesn’t occur The contractor shall make allowance for all necessary temporally damage or diversions necessary to keep the works  free as as possible from storm water  </t>
  </si>
  <si>
    <t xml:space="preserve">MAINTANANCE OF PUBLIC AND PRIVATE ROADS </t>
  </si>
  <si>
    <t>The contractor will be required to make good, at his own expense, any damage he may cause to the present road surfaces and pavement during the period of works in particular all existing lawns, gardens storm water channels,hedges, fences, etc which maybe destroyed or damagedduring the progressof works are to be made good by the contractor to the approval of the project  manager .</t>
  </si>
  <si>
    <t xml:space="preserve">PROGRAMME AND PROGRESS </t>
  </si>
  <si>
    <t>The contractors attention is drawn to cluase 27of the conditions of the contract regarding the programme and progress of the works.</t>
  </si>
  <si>
    <t xml:space="preserve">The contractor shall be required to prepare monthly progress reports to be submitted to the projectmanager untill the cerficate of the practical work completion has been issue by the project manager </t>
  </si>
  <si>
    <t>The progress reports  shall be submitted three(3 ) days prior to the subsquent site meeting in ten (10 ) copies. Each report shall cover the following information as a minimum;</t>
  </si>
  <si>
    <t>(i) project summary clearly indicating reporting period, commencement date completion date, revised completion date, estimated completion date, consruction week no, actual period wise progress, original contract sum, revised contract sum, estimated cost at completion, payment made to date .</t>
  </si>
  <si>
    <t xml:space="preserve">(ii)Comparison of works plnned to be executed againt actual work done in percentage  during reporting period </t>
  </si>
  <si>
    <t xml:space="preserve">(iii) planned activities for thr next reporting period </t>
  </si>
  <si>
    <t xml:space="preserve">(iv) Updated programme clearly indicating the critical path. </t>
  </si>
  <si>
    <t xml:space="preserve">(v) Major events or circumstances that may jeopardise completion in accordance with the contract and measure taken to overcome and /or mitigate the circumstances </t>
  </si>
  <si>
    <t xml:space="preserve">(vi)Up to date procurement shedule clearly indicating the item latest date  approval of sample date of arrival on site, latest date required on site </t>
  </si>
  <si>
    <t xml:space="preserve">(vii)Tests carried out clearly indicating item tested, sample number, date of preparation of sample,date of testing .Expected results as per specifications. Results as tested and laboratory where tested </t>
  </si>
  <si>
    <t>(viii) Payment certificates clearly indicating date submission of claim, date of cerficate, date of payment, delay in days .</t>
  </si>
  <si>
    <t xml:space="preserve">(ix) Information requiered, date required, Number of days information is outsatnding since date required </t>
  </si>
  <si>
    <t xml:space="preserve">(x) Health and safety report clearly indicating date of HIV/AIDS Sensitization, date of health and safety training, number and date of occurance of minor and and serious / fatal accidents measures taken to manage accidents and mitigation measures to avoid similar accidents occuring </t>
  </si>
  <si>
    <t xml:space="preserve">(xi) coloured progress photographs with a maximum of 6 photos per A4sheet </t>
  </si>
  <si>
    <t>(xii) The contractor shall be required to submit two copies ( in both electronic and print version ) of site progress photographs every fourteen calender days to the project manager.one copy shall be forwarded the employer while the other copy  will be retained by the project manager .</t>
  </si>
  <si>
    <t xml:space="preserve">PROTECTION OF TREES AND SHRUBS </t>
  </si>
  <si>
    <t>Protect all tress and shrubs designated for protection by the project manager. Any protected shrubs which are damaged or removed shall be replaced at the contractors expense</t>
  </si>
  <si>
    <t xml:space="preserve">REMOVAL OF PLANT, RUBBISH, ETC </t>
  </si>
  <si>
    <t xml:space="preserve">The contractor must allow removing and clearing  way all  plant, rubbish and unused materials and leaving the whole of the site of the works in a clean and tid state at completion to the satisfaction of the project  manager. He must allow for the removing all rubbish and dirt from the site as it accumulates during the perfomance of the contract . </t>
  </si>
  <si>
    <t xml:space="preserve">WORKS TO BE DELIVERED UP CLEAN </t>
  </si>
  <si>
    <t xml:space="preserve">On completion of the contract, the site and the works shall be cleared of all plant, scafolding rubbish and unused materials shall be delivered up clean and in perfect condition in every respect to the satisfaction of the project manager. Particular attention is to be paid to leave all windows and floors clean and removing all cement and paint stains </t>
  </si>
  <si>
    <t xml:space="preserve">AS BUILT DRAWINGS ' </t>
  </si>
  <si>
    <t xml:space="preserve">The contractor shall furnish to the projet manager ONE soft copy and FOUR  sets of dimensioned "as  built drawings" of architectural, structural, electrical, plumbing and mechanical installation including operating manuals and manufactures data all at his own cost. The practical completion certificate for the works will not be issued untill such record is submitted to the satisfaction of the projcet manager </t>
  </si>
  <si>
    <t xml:space="preserve">TESTING MATERIALS </t>
  </si>
  <si>
    <t xml:space="preserve">Allow all expenses in connection with the testing of materials as required by the project manager including the supply and preparations of materials to be tested, the cost of materials and their packing and conveyence to the nearest approved testing, laboratory. </t>
  </si>
  <si>
    <t xml:space="preserve">SAMPLES </t>
  </si>
  <si>
    <t xml:space="preserve">The contractor shall furnish the earliest possible opportunity but within two months of the commencement of works and at his own cost. Any samples of materials of workmanship that maybe called for by the project manager for his approval or rejection and any further samples of materials incase of rejection until such samples are approved by the project manager and such samples when approved shall be the minimum standard for the work to which they apply. </t>
  </si>
  <si>
    <t>BILL NO.2: FIRST LIFT:- GROUND TO 1ST FLOOR SLAB (FINISHING)</t>
  </si>
  <si>
    <t>Amount</t>
  </si>
  <si>
    <t xml:space="preserve">ELEMENT NO.3 - WALLING FRAME </t>
  </si>
  <si>
    <t xml:space="preserve">Precast concrete units. Grade 20; reinforced as necessary and finished fairface on  all exposed surface including  hoisting and fixing in position </t>
  </si>
  <si>
    <t xml:space="preserve">75x285mm sunk weathered and throated  window cills </t>
  </si>
  <si>
    <t>m</t>
  </si>
  <si>
    <t xml:space="preserve">200X250mm thick lintol </t>
  </si>
  <si>
    <t xml:space="preserve">WALLING </t>
  </si>
  <si>
    <t>Solid concrete block walling  BS 6073 (compressive strength of 3.5mpa) with 25mm wide strip of 2mm thickhoop iron into alternate horizontal joints  in the wall centre: bedded and jointed cement and sand (1:4) mortar in;</t>
  </si>
  <si>
    <t xml:space="preserve">250mm thick walling </t>
  </si>
  <si>
    <t>m²</t>
  </si>
  <si>
    <t>Damp proof course to BS 743 under walling with 200mm end laps under:-</t>
  </si>
  <si>
    <t xml:space="preserve">250mm wide wall </t>
  </si>
  <si>
    <r>
      <t xml:space="preserve">CURTAIN WALLING  </t>
    </r>
    <r>
      <rPr>
        <b/>
        <i/>
        <u/>
        <sz val="11"/>
        <color rgb="FFFF0000"/>
        <rFont val="Calibri"/>
        <charset val="134"/>
      </rPr>
      <t>(add rate only)</t>
    </r>
  </si>
  <si>
    <t xml:space="preserve">Supply and fix an anodized aluminium curtain walling as supplied and fixed by approved manufacturer Comprising of SHA1990 mullions SHA 1991 Transom cleats, spandel profile 3003, 75x75x6mm steel angel brackets, 8mm reflective structual glazing including all fixing accessories, sillicon, horizontal </t>
  </si>
  <si>
    <t xml:space="preserve">top and bottom curtain wall frame cover strip profiles to architects approval. </t>
  </si>
  <si>
    <t>COLLECTION FOR 1ST LIFT (FINISHING)</t>
  </si>
  <si>
    <t xml:space="preserve">ELEMENT NO.3 WALLING  AND FRAME </t>
  </si>
  <si>
    <t xml:space="preserve">ELEMENT NO.4  WINDOWS </t>
  </si>
  <si>
    <t xml:space="preserve">ELEMENT NO.5 DOORS </t>
  </si>
  <si>
    <t xml:space="preserve">ELEMENT NO.6 EXTERNAL FINISHES </t>
  </si>
  <si>
    <t xml:space="preserve">ELEMENT NO.7 INTERNAL FINISHES </t>
  </si>
  <si>
    <t xml:space="preserve">ELEMENT NO.8 FITTINGS </t>
  </si>
  <si>
    <t>Total CF to Main Summary</t>
  </si>
  <si>
    <t>BILL NO.3: SECOND LIFT:- 1ST TO 2ND FLOOR SLAB (FINISHING)</t>
  </si>
  <si>
    <r>
      <t xml:space="preserve">CURTAIN WALLING </t>
    </r>
    <r>
      <rPr>
        <b/>
        <i/>
        <u/>
        <sz val="11"/>
        <color rgb="FFFF0000"/>
        <rFont val="Calibri"/>
        <charset val="134"/>
      </rPr>
      <t>(add rate only)</t>
    </r>
  </si>
  <si>
    <t>COLLECTION FOR 2ND LIFT (FINISHING)</t>
  </si>
  <si>
    <t>BILL NO. 4: THIRD LIFT:- 2ND FLR SLAB TO 3RD FLR SLAB</t>
  </si>
  <si>
    <t xml:space="preserve">ELEMENT NO.1. R.C FRAME </t>
  </si>
  <si>
    <t xml:space="preserve">In-situ concrete grade 25/20mm: vibrated, reinforced as described in; </t>
  </si>
  <si>
    <t xml:space="preserve">Columns </t>
  </si>
  <si>
    <t>m³</t>
  </si>
  <si>
    <t xml:space="preserve">Beams </t>
  </si>
  <si>
    <t>Ramp</t>
  </si>
  <si>
    <t xml:space="preserve">Stairs </t>
  </si>
  <si>
    <t xml:space="preserve">250mm Ramp landing </t>
  </si>
  <si>
    <t xml:space="preserve">225mm staircase landing  </t>
  </si>
  <si>
    <t xml:space="preserve">HOLLOW SUSPENDED SLAB </t>
  </si>
  <si>
    <t xml:space="preserve">225mm thick composite maxspan suspended floor slab comprising of 300x300x175mm well burnt clay hollow maxipan blocks, reinforced concrete ( grade 25) in 150mm ribs at 450mm centres and 50mm  concrete topping  </t>
  </si>
  <si>
    <t>REINFORCEMENT.</t>
  </si>
  <si>
    <t>Reference A142;mesh size 200mmx200mm; weighing 2.22kg/sq.m with minimum 200mm end and side laps.</t>
  </si>
  <si>
    <t>I</t>
  </si>
  <si>
    <t xml:space="preserve">8mm. </t>
  </si>
  <si>
    <t>Kg</t>
  </si>
  <si>
    <t>J</t>
  </si>
  <si>
    <t>10mm .</t>
  </si>
  <si>
    <t>K</t>
  </si>
  <si>
    <t>12mm.</t>
  </si>
  <si>
    <t>L</t>
  </si>
  <si>
    <t>16mm.</t>
  </si>
  <si>
    <t>M</t>
  </si>
  <si>
    <t>20mm.</t>
  </si>
  <si>
    <t>N</t>
  </si>
  <si>
    <t>25mm.</t>
  </si>
  <si>
    <t xml:space="preserve">SAWN FRAME WORK TO. </t>
  </si>
  <si>
    <t>O</t>
  </si>
  <si>
    <t xml:space="preserve">Sides and soffits of beams </t>
  </si>
  <si>
    <t>P</t>
  </si>
  <si>
    <t xml:space="preserve">vertical sides of columns </t>
  </si>
  <si>
    <t>Q</t>
  </si>
  <si>
    <t xml:space="preserve">sides of circular columns </t>
  </si>
  <si>
    <t>R</t>
  </si>
  <si>
    <t xml:space="preserve">Horizontal soffits of hollow slab </t>
  </si>
  <si>
    <t>S</t>
  </si>
  <si>
    <t xml:space="preserve">Ditto Ramp  landing </t>
  </si>
  <si>
    <t>T</t>
  </si>
  <si>
    <t xml:space="preserve">Ditto staircase landing </t>
  </si>
  <si>
    <t>U</t>
  </si>
  <si>
    <t xml:space="preserve">Slopping soffits of ramp </t>
  </si>
  <si>
    <t>V</t>
  </si>
  <si>
    <t xml:space="preserve">Slopping soffits of Staircase </t>
  </si>
  <si>
    <t>W</t>
  </si>
  <si>
    <t xml:space="preserve">Edge of slab over 150mm; not exceeding 225mm girth </t>
  </si>
  <si>
    <t>X</t>
  </si>
  <si>
    <t xml:space="preserve">Risers 150mm high </t>
  </si>
  <si>
    <t>Y</t>
  </si>
  <si>
    <t xml:space="preserve">Raking edges of ramp 250mm girth </t>
  </si>
  <si>
    <t>Z</t>
  </si>
  <si>
    <t xml:space="preserve">Raking edges of staircase  230mm girth </t>
  </si>
  <si>
    <t xml:space="preserve">CONSRUCTION, CONTRACTION &amp; EXPANSION JOINTS </t>
  </si>
  <si>
    <t>AA</t>
  </si>
  <si>
    <t xml:space="preserve">Saw cut construction joint 6mmx25mm deep as directed by the engineer. </t>
  </si>
  <si>
    <t>BB</t>
  </si>
  <si>
    <t xml:space="preserve">15x25mm Approved polysulphide sealant </t>
  </si>
  <si>
    <t xml:space="preserve">ELEMENT NO.2-WALLING  AND FRAME </t>
  </si>
  <si>
    <t xml:space="preserve">75x285mm sunk watherd and throated window cills </t>
  </si>
  <si>
    <t xml:space="preserve">200x250mm thick lintol </t>
  </si>
  <si>
    <t xml:space="preserve">200x150mm thick lintol </t>
  </si>
  <si>
    <t xml:space="preserve">D </t>
  </si>
  <si>
    <t xml:space="preserve">Damp proof course to Bs 743 underwalling with 200mm end laps under:- </t>
  </si>
  <si>
    <t>250mm wide wall.</t>
  </si>
  <si>
    <r>
      <t xml:space="preserve">CURTAIN WALLING </t>
    </r>
    <r>
      <rPr>
        <b/>
        <i/>
        <sz val="11"/>
        <color rgb="FFFF0000"/>
        <rFont val="Calibri"/>
        <charset val="134"/>
      </rPr>
      <t>(add rate only)</t>
    </r>
  </si>
  <si>
    <t xml:space="preserve">bottom curtain wall frame cover strip profiles to architects approval. </t>
  </si>
  <si>
    <t>THIRD LIFT COLLECTION</t>
  </si>
  <si>
    <t>ELEMENT NO. 1 - RC FRAME</t>
  </si>
  <si>
    <t xml:space="preserve">ELEMENT NO.1- WALLING  AND FRAME </t>
  </si>
  <si>
    <t xml:space="preserve">ELEMENT NO.2- WINDOWS </t>
  </si>
  <si>
    <t xml:space="preserve">ELEMENT NO.3- DOORS </t>
  </si>
  <si>
    <t xml:space="preserve">ELEMENT NO. 4-EXTERNAL FINISHES </t>
  </si>
  <si>
    <t xml:space="preserve">ELEMENT NO.5- INTERNAL FINISHES </t>
  </si>
  <si>
    <t xml:space="preserve">ELEMENT NO.6- FITTINGS </t>
  </si>
  <si>
    <t>Total CF to MAIN SUMMARY</t>
  </si>
  <si>
    <t>BILL NO.5: FOURTH LIFT:- 3RD FLR SLAB TO ROOF</t>
  </si>
  <si>
    <t xml:space="preserve">THIRD FLOOR </t>
  </si>
  <si>
    <t xml:space="preserve">Ring beams </t>
  </si>
  <si>
    <t>Tank Slab</t>
  </si>
  <si>
    <t>kg</t>
  </si>
  <si>
    <t>SAWN FORMWORK to:</t>
  </si>
  <si>
    <t>Soffits of tank slab</t>
  </si>
  <si>
    <t xml:space="preserve">200mm thick walling </t>
  </si>
  <si>
    <t xml:space="preserve"> 150mm thick ditto </t>
  </si>
  <si>
    <t xml:space="preserve">Damp proof course to BS 743 underwalling with 200mm end laps under:- </t>
  </si>
  <si>
    <t xml:space="preserve">150mm wide wall. </t>
  </si>
  <si>
    <t>200mm wide wall.</t>
  </si>
  <si>
    <t xml:space="preserve">CURTAIN WALLING </t>
  </si>
  <si>
    <t>top and bottom curtain wall frame cover strip profiles to to architect's approval.</t>
  </si>
  <si>
    <t xml:space="preserve">ELEMENT NO. 3- ROOFING AND RAIN WATER DISPOSAL  </t>
  </si>
  <si>
    <t xml:space="preserve">The following in mild steel trusses </t>
  </si>
  <si>
    <t xml:space="preserve">INCLUDING ALLOWANCES FOR PROVISION OF ALL FIXING ACCESSORIES INCLUDING, MILD STEEL BOLTS, ANTI- SAG RODSMILD STEEL BOLTS, WELDABLE INTERCONNECTING NODES etc  THAT ARE REQUIRED TO EXECUTE THE WORKS.NO CLAIM WILL BE ALLOWED ALLOWED AS A RESULT THE TENDER NOT HAVING INCLUDED IN HIS RATES ALL THE REQUIRED FIXING ACCESSORIES. </t>
  </si>
  <si>
    <t xml:space="preserve">STEELWORK TO BS 4360 FOR WELDABLE STRUCTURAL STEEL. </t>
  </si>
  <si>
    <t xml:space="preserve">Truss 1(16No) </t>
  </si>
  <si>
    <t>75x75x6mm thick square hollow section section top chord; over 10gk/m not exceeding 15kg/m.</t>
  </si>
  <si>
    <t>75X75X6mm thick square hollow section bottom chord; over 10kg/m not exceeding 15kg/m.</t>
  </si>
  <si>
    <t xml:space="preserve">45x45x6mm thick square hollow section struts and ties; not exceeding 5kg/m. </t>
  </si>
  <si>
    <t>Truss 1B</t>
  </si>
  <si>
    <t xml:space="preserve">75X75X6mm thick square hallow section top chord; over 10kgs/m not exceeding 15kg/m </t>
  </si>
  <si>
    <t xml:space="preserve">75X75X6mm thick square hallow section bottom chord; over 10kgs/m not exceeding 15kg/m </t>
  </si>
  <si>
    <t xml:space="preserve">45x45x6mm thick square hallow section struts and ties; not exceeding 5kg/m. </t>
  </si>
  <si>
    <t>Truss 1C</t>
  </si>
  <si>
    <t xml:space="preserve">Truss 2 6NO. </t>
  </si>
  <si>
    <t xml:space="preserve">Truss 2B </t>
  </si>
  <si>
    <t xml:space="preserve">Truss 2C </t>
  </si>
  <si>
    <t xml:space="preserve">75X75X6mm thick square hollow section top chord; over 10kgs/m not exceeding 15kg/m </t>
  </si>
  <si>
    <t xml:space="preserve">75X75X6mm thick square hollow section bottom chord; over 10kgs/m not exceeding 15kg/m </t>
  </si>
  <si>
    <t xml:space="preserve">Truss 3( 12NO) </t>
  </si>
  <si>
    <t>Other members</t>
  </si>
  <si>
    <t>150X50X2mm Thick Z-purlins bolted to steel rafters (m/s ); not exceeding 5kg/m.</t>
  </si>
  <si>
    <t xml:space="preserve">200x200x6mm Base plate fixed into concrete with 4NO. Bolts </t>
  </si>
  <si>
    <t xml:space="preserve">210x2mm thick pre- formed m.s fascia board welded to angle cleats at 1000mm centers </t>
  </si>
  <si>
    <t xml:space="preserve">ROOF COVERING </t>
  </si>
  <si>
    <t xml:space="preserve">26Gauge pre- painted IT4 Harvey tiles sheet and fixing accessories as manufactured by messrs Roofing Ltd or other approved manufacturers lapped and fixed to steel purlins in accordance with the manufacturers instructions using approved 8mm diameter j- hook bolts and nuts complete with washers to details. </t>
  </si>
  <si>
    <t xml:space="preserve">26 Guage standard pre- painted ridge coping dress over roofing sheets </t>
  </si>
  <si>
    <t xml:space="preserve">26 Guage standard pre- painted  valley coping dress over roofing sheets </t>
  </si>
  <si>
    <t xml:space="preserve">600mm girth galvanised steel wall flushing to march IT4 Pre - coated roofing sheets; one side dressed over roofing sheets and the other plugged into brick work. </t>
  </si>
  <si>
    <t xml:space="preserve">RAINWATER DISPOSAL </t>
  </si>
  <si>
    <t>Rainwater disposal uplasticed PVC rain water pipes abd fittings as "marley" or other equal and approved with all necessary accessories</t>
  </si>
  <si>
    <t xml:space="preserve">110mm streamline gutter complete with gutter unions facia clips for fixing to steel fascia. </t>
  </si>
  <si>
    <t xml:space="preserve">Extra over gutters for universal connectors </t>
  </si>
  <si>
    <t>No</t>
  </si>
  <si>
    <t xml:space="preserve">Extra over gutters for bends </t>
  </si>
  <si>
    <t xml:space="preserve">Extra over gutters for outlet to suit 100mm down pipe </t>
  </si>
  <si>
    <t xml:space="preserve">100mm diameter rainwater down pipe fixed and clipped  to walls with approved holder bats </t>
  </si>
  <si>
    <t xml:space="preserve">Exrta over bends </t>
  </si>
  <si>
    <t xml:space="preserve">Extra over shoe </t>
  </si>
  <si>
    <t xml:space="preserve"> Collection for Roof</t>
  </si>
  <si>
    <t>Total 1</t>
  </si>
  <si>
    <t>Total 2</t>
  </si>
  <si>
    <t>Total 3</t>
  </si>
  <si>
    <t>FOURTH LIFT COLLECTION</t>
  </si>
  <si>
    <t xml:space="preserve">ELEMENT NO.1. RC FRAME </t>
  </si>
  <si>
    <t xml:space="preserve">ELEMENT NO.2- WALLING  AND FRAME </t>
  </si>
  <si>
    <t xml:space="preserve">ELEMENT NO.3- ROOFING AND RAIN WATER DISPOSAL </t>
  </si>
  <si>
    <t xml:space="preserve">ELEMENT NO.4- WINDOWS </t>
  </si>
  <si>
    <t>ELEMENT NO.5-DOORS</t>
  </si>
  <si>
    <t xml:space="preserve">ELEMENT NO. 6-EXTERNAL FINISHES </t>
  </si>
  <si>
    <t xml:space="preserve">ELEMENT NO.7- INTERNAL FINISHES </t>
  </si>
  <si>
    <t xml:space="preserve">ELEMENT NO.8- FITTINGS </t>
  </si>
  <si>
    <t>PROPOSED RESEARCH AND WORKSHOP LABORATORY BLOCK AT BISHOP STUART UNIVERSITY MBARARA DISTRICT</t>
  </si>
  <si>
    <t>NO.</t>
  </si>
  <si>
    <t>SUMMARY FOR WORKS</t>
  </si>
  <si>
    <t>AMOUNT (UGX)</t>
  </si>
  <si>
    <t>(for continuing works)</t>
  </si>
  <si>
    <t>ELECTRICAL INSTALLATIONS</t>
  </si>
  <si>
    <t>MECHANICAL INSTALLATIONS</t>
  </si>
  <si>
    <t>Sub Total 1</t>
  </si>
  <si>
    <t>ADD Contingencies (5%)</t>
  </si>
  <si>
    <t>Sub Total 2</t>
  </si>
  <si>
    <t>ALLOW FOR VAT @18%</t>
  </si>
  <si>
    <t xml:space="preserve">TOTAL SUM </t>
  </si>
  <si>
    <t xml:space="preserve">OVERAL SUMMARY </t>
  </si>
  <si>
    <t>COMPLETED WORKS</t>
  </si>
  <si>
    <t>IST LIFT</t>
  </si>
  <si>
    <t>2ND LIFT</t>
  </si>
  <si>
    <t>PENDING WORKS</t>
  </si>
  <si>
    <t>BILL NO.6: ELECTRICAL INSTALLATIONS</t>
  </si>
  <si>
    <t>BILL NO. 7: MECHANICAL INSTALLATIONS</t>
  </si>
  <si>
    <t xml:space="preserve">WORKS TOTAL </t>
  </si>
  <si>
    <t>Sub Total 3</t>
  </si>
  <si>
    <t xml:space="preserve">TOTAL CONTRACT SUM </t>
  </si>
</sst>
</file>

<file path=xl/styles.xml><?xml version="1.0" encoding="utf-8"?>
<styleSheet xmlns="http://schemas.openxmlformats.org/spreadsheetml/2006/main">
  <numFmts count="10">
    <numFmt numFmtId="43" formatCode="_(* #,##0.00_);_(* \(#,##0.00\);_(* &quot;-&quot;??_);_(@_)"/>
    <numFmt numFmtId="164" formatCode="_(* #,##0_);_(* \(#,##0\);_(* &quot;-&quot;??_);_(@_)"/>
    <numFmt numFmtId="165" formatCode="_-* #,##0_-;\-* #,##0_-;_-* &quot;-&quot;_-;_-@_-"/>
    <numFmt numFmtId="166" formatCode="_ * #,##0.00_ ;_ * \-#,##0.00_ ;_ * &quot;-&quot;??_ ;_ @_ "/>
    <numFmt numFmtId="167" formatCode="_-* #,##0.00_-;\-* #,##0.00_-;_-* &quot;-&quot;??_-;_-@_-"/>
    <numFmt numFmtId="168" formatCode="_-* #,##0.0_-;\-* #,##0.0_-;_-* &quot;-&quot;?_-;_-@_-"/>
    <numFmt numFmtId="169" formatCode="_ * #,##0_ ;_ * \-#,##0_ ;_ * &quot;-&quot;??_ ;_ @_ "/>
    <numFmt numFmtId="170" formatCode="_-* #,##0_-;\-* #,##0_-;_-* &quot;-&quot;??_-;_-@_-"/>
    <numFmt numFmtId="171" formatCode="#,##0_ ;\-#,##0\ "/>
    <numFmt numFmtId="172" formatCode="#,##0;[Red]#,##0"/>
  </numFmts>
  <fonts count="50">
    <font>
      <sz val="11"/>
      <color theme="1"/>
      <name val="Calibri"/>
      <charset val="134"/>
      <scheme val="minor"/>
    </font>
    <font>
      <sz val="11"/>
      <color theme="1"/>
      <name val="Calibri"/>
      <charset val="134"/>
      <scheme val="minor"/>
    </font>
    <font>
      <b/>
      <sz val="11"/>
      <color theme="1"/>
      <name val="Calibri"/>
      <charset val="134"/>
      <scheme val="minor"/>
    </font>
    <font>
      <sz val="11"/>
      <color theme="0"/>
      <name val="Calibri"/>
      <charset val="134"/>
      <scheme val="minor"/>
    </font>
    <font>
      <sz val="11"/>
      <name val="Calibri"/>
      <charset val="134"/>
      <scheme val="minor"/>
    </font>
    <font>
      <b/>
      <sz val="14"/>
      <color theme="1"/>
      <name val="Calibri"/>
      <charset val="134"/>
      <scheme val="minor"/>
    </font>
    <font>
      <b/>
      <sz val="12"/>
      <color theme="1"/>
      <name val="Calibri"/>
      <charset val="134"/>
      <scheme val="minor"/>
    </font>
    <font>
      <sz val="12"/>
      <color theme="1"/>
      <name val="Calibri"/>
      <charset val="134"/>
      <scheme val="minor"/>
    </font>
    <font>
      <b/>
      <sz val="11"/>
      <color theme="0"/>
      <name val="Calibri"/>
      <charset val="134"/>
      <scheme val="minor"/>
    </font>
    <font>
      <b/>
      <sz val="11"/>
      <name val="Calibri"/>
      <charset val="134"/>
      <scheme val="minor"/>
    </font>
    <font>
      <i/>
      <sz val="12"/>
      <color theme="1"/>
      <name val="Calibri"/>
      <charset val="134"/>
      <scheme val="minor"/>
    </font>
    <font>
      <sz val="12"/>
      <name val="Calibri"/>
      <charset val="134"/>
      <scheme val="minor"/>
    </font>
    <font>
      <sz val="12"/>
      <color theme="1"/>
      <name val="Times New Roman"/>
      <charset val="134"/>
    </font>
    <font>
      <sz val="11"/>
      <name val="Calibri"/>
      <charset val="134"/>
    </font>
    <font>
      <b/>
      <sz val="11"/>
      <name val="Calibri"/>
      <charset val="134"/>
    </font>
    <font>
      <b/>
      <u/>
      <sz val="11"/>
      <name val="Calibri"/>
      <charset val="134"/>
    </font>
    <font>
      <b/>
      <sz val="12"/>
      <name val="Calibri"/>
      <charset val="134"/>
      <scheme val="minor"/>
    </font>
    <font>
      <u/>
      <sz val="10"/>
      <name val="Calibri"/>
      <charset val="134"/>
    </font>
    <font>
      <sz val="11"/>
      <color theme="1"/>
      <name val="Calibri"/>
      <charset val="134"/>
    </font>
    <font>
      <b/>
      <sz val="11"/>
      <color theme="1"/>
      <name val="Calibri"/>
      <charset val="134"/>
    </font>
    <font>
      <b/>
      <u/>
      <sz val="11"/>
      <color theme="1"/>
      <name val="Calibri"/>
      <charset val="134"/>
    </font>
    <font>
      <b/>
      <sz val="11"/>
      <name val="Cambria"/>
      <charset val="134"/>
    </font>
    <font>
      <sz val="11"/>
      <name val="Cambria"/>
      <charset val="134"/>
    </font>
    <font>
      <sz val="10"/>
      <name val="Cambria"/>
      <charset val="134"/>
    </font>
    <font>
      <b/>
      <sz val="18"/>
      <name val="Cambria"/>
      <charset val="134"/>
    </font>
    <font>
      <b/>
      <u/>
      <sz val="22"/>
      <color indexed="12"/>
      <name val="Cambria"/>
      <charset val="134"/>
    </font>
    <font>
      <sz val="6"/>
      <name val="Cambria"/>
      <charset val="134"/>
    </font>
    <font>
      <b/>
      <sz val="12"/>
      <name val="Cambria"/>
      <charset val="134"/>
    </font>
    <font>
      <b/>
      <sz val="14"/>
      <name val="Cambria"/>
      <charset val="134"/>
    </font>
    <font>
      <sz val="14"/>
      <name val="Cambria"/>
      <charset val="134"/>
    </font>
    <font>
      <b/>
      <u/>
      <sz val="14"/>
      <name val="Cambria"/>
      <charset val="134"/>
    </font>
    <font>
      <b/>
      <sz val="16"/>
      <name val="Cambria"/>
      <charset val="134"/>
    </font>
    <font>
      <b/>
      <sz val="22"/>
      <name val="Cambria"/>
      <charset val="134"/>
    </font>
    <font>
      <b/>
      <sz val="20"/>
      <name val="Cambria"/>
      <charset val="134"/>
    </font>
    <font>
      <b/>
      <u val="double"/>
      <sz val="22"/>
      <color indexed="12"/>
      <name val="Cambria"/>
      <charset val="134"/>
    </font>
    <font>
      <b/>
      <i/>
      <sz val="12"/>
      <name val="Cambria"/>
      <charset val="134"/>
    </font>
    <font>
      <u/>
      <sz val="6"/>
      <name val="Cambria"/>
      <charset val="134"/>
    </font>
    <font>
      <b/>
      <sz val="14"/>
      <color indexed="10"/>
      <name val="Cambria"/>
      <charset val="134"/>
    </font>
    <font>
      <b/>
      <sz val="12"/>
      <color indexed="12"/>
      <name val="Cambria"/>
      <charset val="134"/>
    </font>
    <font>
      <b/>
      <sz val="14"/>
      <color indexed="12"/>
      <name val="Cambria"/>
      <charset val="134"/>
    </font>
    <font>
      <b/>
      <i/>
      <sz val="10"/>
      <name val="Cambria"/>
      <charset val="134"/>
    </font>
    <font>
      <b/>
      <sz val="10"/>
      <name val="Cambria"/>
      <charset val="134"/>
    </font>
    <font>
      <b/>
      <sz val="10"/>
      <color indexed="12"/>
      <name val="Cambria"/>
      <charset val="134"/>
    </font>
    <font>
      <sz val="7"/>
      <name val="Cambria"/>
      <charset val="134"/>
    </font>
    <font>
      <sz val="11"/>
      <color indexed="8"/>
      <name val="Calibri"/>
      <charset val="134"/>
    </font>
    <font>
      <sz val="10"/>
      <name val="Arial"/>
      <charset val="134"/>
    </font>
    <font>
      <sz val="10"/>
      <color indexed="8"/>
      <name val="Arial"/>
      <charset val="134"/>
    </font>
    <font>
      <sz val="12"/>
      <name val="Arial"/>
      <charset val="134"/>
    </font>
    <font>
      <b/>
      <i/>
      <sz val="11"/>
      <color rgb="FFFF0000"/>
      <name val="Calibri"/>
      <charset val="134"/>
    </font>
    <font>
      <b/>
      <i/>
      <u/>
      <sz val="11"/>
      <color rgb="FFFF0000"/>
      <name val="Calibri"/>
      <charset val="134"/>
    </font>
  </fonts>
  <fills count="6">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indexed="23"/>
        <bgColor indexed="64"/>
      </patternFill>
    </fill>
  </fills>
  <borders count="6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style="medium">
        <color auto="1"/>
      </left>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double">
        <color auto="1"/>
      </top>
      <bottom/>
      <diagonal/>
    </border>
    <border>
      <left/>
      <right style="thin">
        <color auto="1"/>
      </right>
      <top style="double">
        <color auto="1"/>
      </top>
      <bottom/>
      <diagonal/>
    </border>
    <border>
      <left style="medium">
        <color auto="1"/>
      </left>
      <right/>
      <top style="double">
        <color auto="1"/>
      </top>
      <bottom style="medium">
        <color auto="1"/>
      </bottom>
      <diagonal/>
    </border>
    <border>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double">
        <color auto="1"/>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s>
  <cellStyleXfs count="23">
    <xf numFmtId="0" fontId="0" fillId="0" borderId="0"/>
    <xf numFmtId="166" fontId="1" fillId="0" borderId="0" applyFont="0" applyFill="0" applyBorder="0" applyAlignment="0" applyProtection="0">
      <alignment vertical="center"/>
    </xf>
    <xf numFmtId="165" fontId="1" fillId="0" borderId="0" applyFont="0" applyFill="0" applyBorder="0" applyAlignment="0" applyProtection="0"/>
    <xf numFmtId="9" fontId="1" fillId="0" borderId="0" applyFont="0" applyFill="0" applyBorder="0" applyAlignment="0" applyProtection="0">
      <alignment vertical="center"/>
    </xf>
    <xf numFmtId="0" fontId="45" fillId="0" borderId="0">
      <alignment horizontal="justify" vertical="top" wrapText="1"/>
    </xf>
    <xf numFmtId="0" fontId="1" fillId="0" borderId="0"/>
    <xf numFmtId="0" fontId="44" fillId="0" borderId="0"/>
    <xf numFmtId="0" fontId="45" fillId="0" borderId="0"/>
    <xf numFmtId="43" fontId="45" fillId="0" borderId="0" applyFont="0" applyFill="0" applyBorder="0" applyProtection="0">
      <alignment vertical="top"/>
    </xf>
    <xf numFmtId="43" fontId="45" fillId="0" borderId="0" applyFont="0" applyFill="0" applyBorder="0" applyAlignment="0" applyProtection="0"/>
    <xf numFmtId="168" fontId="45" fillId="0" borderId="0" applyFill="0" applyBorder="0" applyAlignment="0" applyProtection="0"/>
    <xf numFmtId="164" fontId="45" fillId="0" borderId="0" applyFill="0" applyBorder="0" applyAlignment="0" applyProtection="0"/>
    <xf numFmtId="43" fontId="45" fillId="0" borderId="0" applyFont="0" applyFill="0" applyBorder="0" applyAlignment="0" applyProtection="0"/>
    <xf numFmtId="0" fontId="46" fillId="0" borderId="0">
      <alignment vertical="center"/>
    </xf>
    <xf numFmtId="43" fontId="44" fillId="0" borderId="0" applyFont="0" applyFill="0" applyBorder="0" applyAlignment="0" applyProtection="0"/>
    <xf numFmtId="167" fontId="45" fillId="0" borderId="0" applyFont="0" applyFill="0" applyBorder="0" applyAlignment="0" applyProtection="0"/>
    <xf numFmtId="43" fontId="44" fillId="0" borderId="0" applyFont="0" applyFill="0" applyBorder="0" applyAlignment="0" applyProtection="0"/>
    <xf numFmtId="0" fontId="45" fillId="0" borderId="0"/>
    <xf numFmtId="0" fontId="47" fillId="0" borderId="0"/>
    <xf numFmtId="0" fontId="45" fillId="0" borderId="0">
      <alignment horizontal="justify" vertical="top" wrapText="1"/>
    </xf>
    <xf numFmtId="0" fontId="47" fillId="0" borderId="0"/>
    <xf numFmtId="0" fontId="45" fillId="0" borderId="0">
      <alignment horizontal="justify" vertical="top" wrapText="1"/>
    </xf>
    <xf numFmtId="0" fontId="45" fillId="0" borderId="0">
      <alignment horizontal="justify" wrapText="1"/>
    </xf>
  </cellStyleXfs>
  <cellXfs count="379">
    <xf numFmtId="0" fontId="0" fillId="0" borderId="0" xfId="0"/>
    <xf numFmtId="0" fontId="1" fillId="0" borderId="0" xfId="0" applyFont="1"/>
    <xf numFmtId="0" fontId="2" fillId="0" borderId="0" xfId="0" applyFont="1"/>
    <xf numFmtId="0" fontId="0" fillId="0" borderId="0" xfId="0" applyFont="1"/>
    <xf numFmtId="169" fontId="0" fillId="0" borderId="0" xfId="1" applyNumberFormat="1" applyFont="1" applyAlignment="1"/>
    <xf numFmtId="169" fontId="3" fillId="0" borderId="0" xfId="1" applyNumberFormat="1" applyFont="1" applyAlignment="1"/>
    <xf numFmtId="0" fontId="4" fillId="0" borderId="0" xfId="0" applyFont="1"/>
    <xf numFmtId="0" fontId="3" fillId="0" borderId="0" xfId="0" applyFont="1"/>
    <xf numFmtId="0" fontId="0" fillId="0" borderId="4" xfId="0" applyFont="1" applyBorder="1" applyAlignment="1">
      <alignment horizontal="center"/>
    </xf>
    <xf numFmtId="0" fontId="0" fillId="0" borderId="7" xfId="0" applyFont="1" applyBorder="1" applyAlignment="1">
      <alignment horizontal="center"/>
    </xf>
    <xf numFmtId="0" fontId="7" fillId="0" borderId="10" xfId="0" applyFont="1" applyBorder="1" applyAlignment="1">
      <alignment horizontal="center"/>
    </xf>
    <xf numFmtId="0" fontId="7" fillId="0" borderId="13" xfId="0" applyFont="1" applyBorder="1"/>
    <xf numFmtId="169" fontId="7" fillId="0" borderId="13" xfId="1" applyNumberFormat="1" applyFont="1" applyBorder="1" applyAlignment="1"/>
    <xf numFmtId="169" fontId="7" fillId="2" borderId="14" xfId="0" applyNumberFormat="1" applyFont="1" applyFill="1" applyBorder="1"/>
    <xf numFmtId="0" fontId="7" fillId="0" borderId="11" xfId="0" applyFont="1" applyBorder="1" applyAlignment="1">
      <alignment horizontal="right"/>
    </xf>
    <xf numFmtId="0" fontId="7" fillId="0" borderId="0" xfId="0" applyFont="1" applyBorder="1" applyAlignment="1">
      <alignment horizontal="right"/>
    </xf>
    <xf numFmtId="0" fontId="7" fillId="0" borderId="15" xfId="0" applyFont="1" applyBorder="1" applyAlignment="1">
      <alignment horizontal="right"/>
    </xf>
    <xf numFmtId="0" fontId="7" fillId="0" borderId="16" xfId="0" applyFont="1" applyBorder="1"/>
    <xf numFmtId="169" fontId="7" fillId="0" borderId="16" xfId="1" applyNumberFormat="1" applyFont="1" applyBorder="1" applyAlignment="1"/>
    <xf numFmtId="0" fontId="7" fillId="2" borderId="14" xfId="0" applyFont="1" applyFill="1" applyBorder="1"/>
    <xf numFmtId="0" fontId="7" fillId="0" borderId="16" xfId="0" applyFont="1" applyBorder="1" applyAlignment="1">
      <alignment horizontal="right"/>
    </xf>
    <xf numFmtId="0" fontId="7" fillId="0" borderId="0" xfId="0" applyFont="1" applyAlignment="1">
      <alignment horizontal="right"/>
    </xf>
    <xf numFmtId="0" fontId="7" fillId="0" borderId="20" xfId="0" applyFont="1" applyBorder="1"/>
    <xf numFmtId="169" fontId="6" fillId="0" borderId="8" xfId="1" applyNumberFormat="1" applyFont="1" applyBorder="1" applyAlignment="1"/>
    <xf numFmtId="9" fontId="6" fillId="2" borderId="14" xfId="3" applyFont="1" applyFill="1" applyBorder="1" applyAlignment="1"/>
    <xf numFmtId="0" fontId="6" fillId="3"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21" xfId="0" applyFont="1" applyFill="1" applyBorder="1" applyAlignment="1">
      <alignment horizontal="left" vertical="center"/>
    </xf>
    <xf numFmtId="0" fontId="7" fillId="0" borderId="22" xfId="0" applyFont="1" applyFill="1" applyBorder="1" applyAlignment="1">
      <alignment horizontal="left" vertical="center"/>
    </xf>
    <xf numFmtId="165" fontId="7" fillId="0" borderId="23" xfId="2" applyFont="1" applyFill="1" applyBorder="1" applyAlignment="1">
      <alignment horizontal="right" vertical="center"/>
    </xf>
    <xf numFmtId="0" fontId="7" fillId="3" borderId="12" xfId="0" applyFont="1" applyFill="1" applyBorder="1" applyAlignment="1">
      <alignment horizontal="left" vertical="center"/>
    </xf>
    <xf numFmtId="0" fontId="6" fillId="0" borderId="10" xfId="0" applyFont="1" applyFill="1" applyBorder="1" applyAlignment="1">
      <alignment horizontal="center" vertical="center"/>
    </xf>
    <xf numFmtId="0" fontId="6" fillId="0" borderId="11" xfId="0" applyFont="1" applyFill="1" applyBorder="1" applyAlignment="1">
      <alignment horizontal="left" vertical="center"/>
    </xf>
    <xf numFmtId="0" fontId="6" fillId="0" borderId="0" xfId="0" applyFont="1" applyFill="1" applyBorder="1" applyAlignment="1">
      <alignment horizontal="left" vertical="center"/>
    </xf>
    <xf numFmtId="0" fontId="6" fillId="0" borderId="10" xfId="0" applyFont="1" applyFill="1" applyBorder="1" applyAlignment="1">
      <alignment horizontal="left" vertical="center"/>
    </xf>
    <xf numFmtId="169" fontId="7" fillId="3" borderId="14" xfId="0" applyNumberFormat="1" applyFont="1" applyFill="1" applyBorder="1"/>
    <xf numFmtId="0" fontId="7" fillId="0" borderId="11" xfId="0" applyFont="1" applyBorder="1" applyAlignment="1">
      <alignment horizontal="left"/>
    </xf>
    <xf numFmtId="0" fontId="7" fillId="0" borderId="0" xfId="0" applyFont="1" applyBorder="1" applyAlignment="1">
      <alignment horizontal="left"/>
    </xf>
    <xf numFmtId="0" fontId="7" fillId="0" borderId="15" xfId="0" applyFont="1" applyBorder="1" applyAlignment="1">
      <alignment horizontal="left"/>
    </xf>
    <xf numFmtId="0" fontId="7" fillId="0" borderId="11" xfId="0" applyFont="1" applyBorder="1"/>
    <xf numFmtId="0" fontId="7" fillId="0" borderId="0" xfId="0" applyFont="1" applyBorder="1" applyAlignment="1">
      <alignment horizontal="center"/>
    </xf>
    <xf numFmtId="0" fontId="7" fillId="0" borderId="15" xfId="0" applyFont="1" applyBorder="1"/>
    <xf numFmtId="0" fontId="7" fillId="3" borderId="14" xfId="0" applyFont="1" applyFill="1" applyBorder="1"/>
    <xf numFmtId="0" fontId="6" fillId="0" borderId="10" xfId="0" applyFont="1" applyBorder="1" applyAlignment="1">
      <alignment horizontal="center"/>
    </xf>
    <xf numFmtId="0" fontId="6" fillId="0" borderId="11" xfId="0" applyFont="1" applyBorder="1"/>
    <xf numFmtId="9" fontId="6" fillId="3" borderId="14" xfId="3" applyFont="1" applyFill="1" applyBorder="1" applyAlignment="1"/>
    <xf numFmtId="169" fontId="6" fillId="0" borderId="13" xfId="1" applyNumberFormat="1" applyFont="1" applyBorder="1" applyAlignment="1"/>
    <xf numFmtId="0" fontId="7" fillId="0" borderId="17" xfId="0" applyFont="1" applyBorder="1"/>
    <xf numFmtId="0" fontId="7" fillId="0" borderId="18" xfId="0" applyFont="1" applyBorder="1" applyAlignment="1">
      <alignment horizontal="center"/>
    </xf>
    <xf numFmtId="0" fontId="7" fillId="0" borderId="19" xfId="0" applyFont="1" applyBorder="1"/>
    <xf numFmtId="169" fontId="6" fillId="0" borderId="20" xfId="1" applyNumberFormat="1" applyFont="1" applyBorder="1" applyAlignment="1"/>
    <xf numFmtId="169" fontId="6" fillId="0" borderId="14" xfId="0" applyNumberFormat="1" applyFont="1" applyBorder="1"/>
    <xf numFmtId="0" fontId="7" fillId="0" borderId="16" xfId="0" applyFont="1" applyBorder="1" applyAlignment="1">
      <alignment horizontal="center"/>
    </xf>
    <xf numFmtId="0" fontId="7" fillId="0" borderId="14" xfId="0" applyFont="1" applyBorder="1"/>
    <xf numFmtId="9" fontId="7" fillId="0" borderId="16" xfId="3" applyNumberFormat="1" applyFont="1" applyBorder="1" applyAlignment="1"/>
    <xf numFmtId="9" fontId="6" fillId="0" borderId="14" xfId="3" applyFont="1" applyBorder="1" applyAlignment="1"/>
    <xf numFmtId="169" fontId="7" fillId="0" borderId="8" xfId="1" applyNumberFormat="1" applyFont="1" applyBorder="1" applyAlignment="1"/>
    <xf numFmtId="169" fontId="7" fillId="0" borderId="14" xfId="0" applyNumberFormat="1" applyFont="1" applyBorder="1"/>
    <xf numFmtId="0" fontId="6" fillId="0" borderId="24" xfId="0" applyFont="1" applyBorder="1" applyAlignment="1">
      <alignment horizontal="center"/>
    </xf>
    <xf numFmtId="0" fontId="6" fillId="4" borderId="28" xfId="0" applyFont="1" applyFill="1" applyBorder="1"/>
    <xf numFmtId="169" fontId="6" fillId="4" borderId="29" xfId="1" applyNumberFormat="1" applyFont="1" applyFill="1" applyBorder="1" applyAlignment="1"/>
    <xf numFmtId="169" fontId="6" fillId="0" borderId="30" xfId="0" applyNumberFormat="1" applyFont="1" applyBorder="1"/>
    <xf numFmtId="169" fontId="8" fillId="0" borderId="0" xfId="0" applyNumberFormat="1" applyFont="1"/>
    <xf numFmtId="0" fontId="0" fillId="0" borderId="0" xfId="0" applyNumberFormat="1" applyFont="1"/>
    <xf numFmtId="9" fontId="4" fillId="0" borderId="0" xfId="3" applyFont="1" applyAlignment="1"/>
    <xf numFmtId="169" fontId="4" fillId="0" borderId="0" xfId="0" applyNumberFormat="1" applyFont="1"/>
    <xf numFmtId="0" fontId="9" fillId="0" borderId="0" xfId="0" applyFont="1"/>
    <xf numFmtId="0" fontId="8" fillId="0" borderId="0" xfId="0" applyFont="1"/>
    <xf numFmtId="0" fontId="0" fillId="0" borderId="0" xfId="0" applyAlignment="1">
      <alignment vertical="center"/>
    </xf>
    <xf numFmtId="0" fontId="1" fillId="0" borderId="31" xfId="0" applyFont="1" applyBorder="1" applyAlignment="1">
      <alignment horizontal="center"/>
    </xf>
    <xf numFmtId="0" fontId="2" fillId="0" borderId="31" xfId="0" applyFont="1" applyBorder="1" applyAlignment="1">
      <alignment horizontal="center" wrapText="1"/>
    </xf>
    <xf numFmtId="169" fontId="2" fillId="0" borderId="31" xfId="1" applyNumberFormat="1" applyFont="1" applyBorder="1" applyAlignment="1">
      <alignment horizontal="center" wrapText="1"/>
    </xf>
    <xf numFmtId="0" fontId="6" fillId="0" borderId="32" xfId="0" applyFont="1" applyBorder="1" applyAlignment="1">
      <alignment horizontal="center" vertical="center"/>
    </xf>
    <xf numFmtId="0" fontId="6" fillId="0" borderId="34" xfId="0" applyFont="1" applyBorder="1" applyAlignment="1">
      <alignment vertical="center" wrapText="1"/>
    </xf>
    <xf numFmtId="169" fontId="6" fillId="0" borderId="35" xfId="1" applyNumberFormat="1" applyFont="1" applyBorder="1" applyAlignment="1">
      <alignment vertical="center" wrapText="1"/>
    </xf>
    <xf numFmtId="0" fontId="7" fillId="0" borderId="36" xfId="0" applyFont="1" applyBorder="1" applyAlignment="1">
      <alignment horizontal="center"/>
    </xf>
    <xf numFmtId="0" fontId="7" fillId="0" borderId="0" xfId="0" applyFont="1" applyBorder="1"/>
    <xf numFmtId="170" fontId="7" fillId="0" borderId="12" xfId="1" applyNumberFormat="1" applyFont="1" applyBorder="1" applyAlignment="1"/>
    <xf numFmtId="0" fontId="10" fillId="0" borderId="11" xfId="0" applyFont="1" applyBorder="1"/>
    <xf numFmtId="169" fontId="7" fillId="0" borderId="12" xfId="1" applyNumberFormat="1" applyFont="1" applyBorder="1" applyAlignment="1"/>
    <xf numFmtId="169" fontId="11" fillId="0" borderId="12" xfId="1" applyNumberFormat="1" applyFont="1" applyBorder="1" applyAlignment="1"/>
    <xf numFmtId="0" fontId="7" fillId="4" borderId="37" xfId="0" applyFont="1" applyFill="1" applyBorder="1" applyAlignment="1">
      <alignment horizontal="center"/>
    </xf>
    <xf numFmtId="0" fontId="7" fillId="4" borderId="40" xfId="0" applyFont="1" applyFill="1" applyBorder="1"/>
    <xf numFmtId="169" fontId="6" fillId="4" borderId="41" xfId="1" applyNumberFormat="1" applyFont="1" applyFill="1" applyBorder="1" applyAlignment="1"/>
    <xf numFmtId="0" fontId="6" fillId="0" borderId="11" xfId="0" applyFont="1" applyBorder="1" applyAlignment="1">
      <alignment horizontal="right"/>
    </xf>
    <xf numFmtId="0" fontId="6" fillId="0" borderId="0" xfId="0" applyFont="1" applyBorder="1" applyAlignment="1">
      <alignment horizontal="right"/>
    </xf>
    <xf numFmtId="169" fontId="6" fillId="0" borderId="14" xfId="1" applyNumberFormat="1" applyFont="1" applyBorder="1" applyAlignment="1"/>
    <xf numFmtId="9" fontId="7" fillId="0" borderId="15" xfId="3" applyNumberFormat="1" applyFont="1" applyBorder="1" applyAlignment="1"/>
    <xf numFmtId="169" fontId="7" fillId="0" borderId="14" xfId="1" applyNumberFormat="1" applyFont="1" applyBorder="1" applyAlignment="1"/>
    <xf numFmtId="9" fontId="6" fillId="0" borderId="0" xfId="3" applyFont="1" applyBorder="1" applyAlignment="1"/>
    <xf numFmtId="169" fontId="3" fillId="0" borderId="0" xfId="1" applyNumberFormat="1" applyFont="1" applyBorder="1" applyAlignment="1"/>
    <xf numFmtId="0" fontId="6" fillId="4" borderId="42" xfId="0" applyFont="1" applyFill="1" applyBorder="1" applyAlignment="1">
      <alignment horizontal="center"/>
    </xf>
    <xf numFmtId="0" fontId="6" fillId="4" borderId="43" xfId="0" applyFont="1" applyFill="1" applyBorder="1"/>
    <xf numFmtId="169" fontId="7" fillId="0" borderId="0" xfId="0" applyNumberFormat="1" applyFont="1" applyBorder="1"/>
    <xf numFmtId="0" fontId="7" fillId="0" borderId="44" xfId="0" applyFont="1" applyBorder="1" applyAlignment="1">
      <alignment horizontal="center"/>
    </xf>
    <xf numFmtId="0" fontId="7" fillId="0" borderId="45" xfId="0" applyFont="1" applyBorder="1"/>
    <xf numFmtId="170" fontId="7" fillId="0" borderId="14" xfId="1" applyNumberFormat="1" applyFont="1" applyBorder="1" applyAlignment="1"/>
    <xf numFmtId="169" fontId="6" fillId="0" borderId="0" xfId="0" applyNumberFormat="1" applyFont="1" applyBorder="1"/>
    <xf numFmtId="169" fontId="8" fillId="0" borderId="0" xfId="0" applyNumberFormat="1" applyFont="1" applyBorder="1"/>
    <xf numFmtId="0" fontId="12" fillId="0" borderId="46" xfId="0" applyFont="1" applyBorder="1" applyAlignment="1">
      <alignment horizontal="center"/>
    </xf>
    <xf numFmtId="0" fontId="12" fillId="0" borderId="47" xfId="0" applyFont="1" applyBorder="1"/>
    <xf numFmtId="0" fontId="12" fillId="0" borderId="47" xfId="0" applyFont="1" applyBorder="1" applyAlignment="1">
      <alignment horizontal="center"/>
    </xf>
    <xf numFmtId="169" fontId="12" fillId="0" borderId="48" xfId="1" applyNumberFormat="1" applyFont="1" applyBorder="1" applyAlignment="1"/>
    <xf numFmtId="0" fontId="13" fillId="0" borderId="0" xfId="0" applyFont="1"/>
    <xf numFmtId="0" fontId="11" fillId="0" borderId="0" xfId="0" applyFont="1" applyFill="1" applyBorder="1" applyAlignment="1">
      <alignment vertical="center"/>
    </xf>
    <xf numFmtId="0" fontId="11" fillId="0" borderId="0" xfId="0" applyFont="1" applyFill="1" applyAlignment="1">
      <alignment vertical="center"/>
    </xf>
    <xf numFmtId="0" fontId="13" fillId="0" borderId="0" xfId="0" applyFont="1" applyAlignment="1">
      <alignment vertical="center"/>
    </xf>
    <xf numFmtId="0" fontId="13" fillId="0" borderId="0" xfId="0" applyFont="1" applyAlignment="1">
      <alignment wrapText="1"/>
    </xf>
    <xf numFmtId="0" fontId="13" fillId="0" borderId="0" xfId="0" applyFont="1" applyAlignment="1">
      <alignment horizontal="center" vertical="center"/>
    </xf>
    <xf numFmtId="169" fontId="13" fillId="0" borderId="0" xfId="1" applyNumberFormat="1" applyFont="1" applyAlignment="1">
      <alignment horizontal="center" vertical="center"/>
    </xf>
    <xf numFmtId="0" fontId="14" fillId="0" borderId="32" xfId="0" applyFont="1" applyBorder="1" applyAlignment="1">
      <alignment horizontal="center" vertical="center"/>
    </xf>
    <xf numFmtId="0" fontId="14" fillId="0" borderId="49" xfId="0" applyFont="1" applyBorder="1" applyAlignment="1">
      <alignment wrapText="1"/>
    </xf>
    <xf numFmtId="0" fontId="14" fillId="0" borderId="49" xfId="0" applyFont="1" applyBorder="1" applyAlignment="1">
      <alignment horizontal="center" vertical="center"/>
    </xf>
    <xf numFmtId="169" fontId="14" fillId="0" borderId="49" xfId="1" applyNumberFormat="1" applyFont="1" applyBorder="1" applyAlignment="1">
      <alignment horizontal="center" vertical="center"/>
    </xf>
    <xf numFmtId="169" fontId="14" fillId="0" borderId="35" xfId="1" applyNumberFormat="1" applyFont="1" applyBorder="1" applyAlignment="1">
      <alignment horizontal="center" vertical="center"/>
    </xf>
    <xf numFmtId="0" fontId="13" fillId="0" borderId="10" xfId="0" applyFont="1" applyBorder="1" applyAlignment="1">
      <alignment horizontal="center" vertical="center"/>
    </xf>
    <xf numFmtId="0" fontId="15" fillId="0" borderId="16" xfId="0" applyFont="1" applyBorder="1" applyAlignment="1">
      <alignment wrapText="1"/>
    </xf>
    <xf numFmtId="0" fontId="13" fillId="0" borderId="16" xfId="0" applyFont="1" applyBorder="1" applyAlignment="1">
      <alignment horizontal="center" vertical="center"/>
    </xf>
    <xf numFmtId="169" fontId="13" fillId="0" borderId="16" xfId="1" applyNumberFormat="1" applyFont="1" applyBorder="1" applyAlignment="1">
      <alignment horizontal="center" vertical="center"/>
    </xf>
    <xf numFmtId="169" fontId="13" fillId="0" borderId="14" xfId="1" applyNumberFormat="1" applyFont="1" applyBorder="1" applyAlignment="1">
      <alignment horizontal="center" vertical="center"/>
    </xf>
    <xf numFmtId="0" fontId="14" fillId="0" borderId="16" xfId="0" applyFont="1" applyBorder="1" applyAlignment="1">
      <alignment wrapText="1"/>
    </xf>
    <xf numFmtId="0" fontId="13" fillId="0" borderId="16" xfId="0" applyFont="1" applyBorder="1" applyAlignment="1">
      <alignment wrapText="1"/>
    </xf>
    <xf numFmtId="0" fontId="14" fillId="0" borderId="16" xfId="0" applyFont="1" applyBorder="1" applyAlignment="1">
      <alignment vertical="center" wrapText="1"/>
    </xf>
    <xf numFmtId="0" fontId="11" fillId="0" borderId="50" xfId="0" applyFont="1" applyFill="1" applyBorder="1" applyAlignment="1">
      <alignment horizontal="center" vertical="center"/>
    </xf>
    <xf numFmtId="0" fontId="16" fillId="0" borderId="29" xfId="0" applyFont="1" applyFill="1" applyBorder="1" applyAlignment="1">
      <alignment horizontal="right" vertical="center" wrapText="1"/>
    </xf>
    <xf numFmtId="37" fontId="11" fillId="0" borderId="29" xfId="1" applyNumberFormat="1" applyFont="1" applyFill="1" applyBorder="1" applyAlignment="1">
      <alignment horizontal="center" vertical="center"/>
    </xf>
    <xf numFmtId="169" fontId="11" fillId="0" borderId="29" xfId="1" applyNumberFormat="1" applyFont="1" applyFill="1" applyBorder="1" applyAlignment="1">
      <alignment horizontal="center" vertical="center"/>
    </xf>
    <xf numFmtId="169" fontId="16" fillId="0" borderId="51" xfId="1" applyNumberFormat="1" applyFont="1" applyFill="1" applyBorder="1" applyAlignment="1">
      <alignment horizontal="center" vertical="center"/>
    </xf>
    <xf numFmtId="4" fontId="11" fillId="0" borderId="0" xfId="0" applyNumberFormat="1" applyFont="1" applyFill="1" applyBorder="1" applyAlignment="1">
      <alignment vertical="center"/>
    </xf>
    <xf numFmtId="0" fontId="17" fillId="0" borderId="16" xfId="0" applyFont="1" applyBorder="1" applyAlignment="1">
      <alignment wrapText="1"/>
    </xf>
    <xf numFmtId="0" fontId="11" fillId="0" borderId="10" xfId="0" applyFont="1" applyFill="1" applyBorder="1" applyAlignment="1">
      <alignment horizontal="center" vertical="center"/>
    </xf>
    <xf numFmtId="0" fontId="16" fillId="0" borderId="8" xfId="0" applyFont="1" applyFill="1" applyBorder="1" applyAlignment="1">
      <alignment horizontal="right" vertical="center" wrapText="1"/>
    </xf>
    <xf numFmtId="37" fontId="11" fillId="0" borderId="8" xfId="1" applyNumberFormat="1" applyFont="1" applyFill="1" applyBorder="1" applyAlignment="1">
      <alignment horizontal="center" vertical="center"/>
    </xf>
    <xf numFmtId="169" fontId="11" fillId="0" borderId="8" xfId="1" applyNumberFormat="1" applyFont="1" applyFill="1" applyBorder="1" applyAlignment="1">
      <alignment horizontal="center" vertical="center"/>
    </xf>
    <xf numFmtId="169" fontId="16" fillId="0" borderId="9" xfId="1" applyNumberFormat="1" applyFont="1" applyFill="1" applyBorder="1" applyAlignment="1">
      <alignment horizontal="center" vertical="center"/>
    </xf>
    <xf numFmtId="0" fontId="16" fillId="0" borderId="16" xfId="0" applyFont="1" applyFill="1" applyBorder="1" applyAlignment="1">
      <alignment horizontal="right" vertical="center" wrapText="1"/>
    </xf>
    <xf numFmtId="37" fontId="11" fillId="0" borderId="16" xfId="1" applyNumberFormat="1" applyFont="1" applyFill="1" applyBorder="1" applyAlignment="1">
      <alignment horizontal="center" vertical="center"/>
    </xf>
    <xf numFmtId="169" fontId="11" fillId="0" borderId="16" xfId="1" applyNumberFormat="1" applyFont="1" applyFill="1" applyBorder="1" applyAlignment="1">
      <alignment horizontal="center" vertical="center"/>
    </xf>
    <xf numFmtId="169" fontId="16" fillId="0" borderId="14" xfId="1" applyNumberFormat="1" applyFont="1" applyFill="1" applyBorder="1" applyAlignment="1">
      <alignment horizontal="center" vertical="center"/>
    </xf>
    <xf numFmtId="4" fontId="11" fillId="0" borderId="0" xfId="0" applyNumberFormat="1" applyFont="1" applyFill="1" applyAlignment="1">
      <alignment vertical="center"/>
    </xf>
    <xf numFmtId="0" fontId="13" fillId="0" borderId="16" xfId="0" applyFont="1" applyBorder="1" applyAlignment="1">
      <alignment horizontal="right" wrapText="1"/>
    </xf>
    <xf numFmtId="0" fontId="18" fillId="0" borderId="0" xfId="0" applyFont="1" applyAlignment="1">
      <alignment vertical="center"/>
    </xf>
    <xf numFmtId="0" fontId="18" fillId="0" borderId="0" xfId="0" applyFont="1"/>
    <xf numFmtId="169" fontId="18" fillId="0" borderId="0" xfId="1" applyNumberFormat="1" applyFont="1" applyAlignment="1">
      <alignment vertical="center"/>
    </xf>
    <xf numFmtId="0" fontId="19" fillId="0" borderId="32" xfId="0" applyFont="1" applyBorder="1" applyAlignment="1">
      <alignment horizontal="center"/>
    </xf>
    <xf numFmtId="0" fontId="19" fillId="0" borderId="49" xfId="0" applyFont="1" applyBorder="1" applyAlignment="1">
      <alignment wrapText="1"/>
    </xf>
    <xf numFmtId="0" fontId="14" fillId="0" borderId="49" xfId="0" applyFont="1" applyBorder="1" applyAlignment="1">
      <alignment horizontal="center"/>
    </xf>
    <xf numFmtId="169" fontId="19" fillId="0" borderId="49" xfId="1" applyNumberFormat="1" applyFont="1" applyBorder="1" applyAlignment="1"/>
    <xf numFmtId="0" fontId="19" fillId="0" borderId="49" xfId="0" applyFont="1" applyBorder="1"/>
    <xf numFmtId="169" fontId="19" fillId="0" borderId="35" xfId="1" applyNumberFormat="1" applyFont="1" applyBorder="1" applyAlignment="1"/>
    <xf numFmtId="0" fontId="18" fillId="0" borderId="10" xfId="0" applyFont="1" applyBorder="1" applyAlignment="1">
      <alignment horizontal="center"/>
    </xf>
    <xf numFmtId="0" fontId="19" fillId="0" borderId="16" xfId="0" applyFont="1" applyBorder="1" applyAlignment="1">
      <alignment wrapText="1"/>
    </xf>
    <xf numFmtId="0" fontId="13" fillId="0" borderId="16" xfId="0" applyFont="1" applyBorder="1" applyAlignment="1">
      <alignment horizontal="center"/>
    </xf>
    <xf numFmtId="169" fontId="18" fillId="0" borderId="16" xfId="1" applyNumberFormat="1" applyFont="1" applyBorder="1" applyAlignment="1"/>
    <xf numFmtId="0" fontId="18" fillId="0" borderId="16" xfId="0" applyFont="1" applyBorder="1"/>
    <xf numFmtId="169" fontId="18" fillId="0" borderId="14" xfId="1" applyNumberFormat="1" applyFont="1" applyBorder="1" applyAlignment="1"/>
    <xf numFmtId="0" fontId="18" fillId="0" borderId="16" xfId="0" applyFont="1" applyBorder="1" applyAlignment="1">
      <alignment wrapText="1"/>
    </xf>
    <xf numFmtId="169" fontId="18" fillId="0" borderId="16" xfId="0" applyNumberFormat="1" applyFont="1" applyBorder="1"/>
    <xf numFmtId="171" fontId="13" fillId="0" borderId="14" xfId="14" applyNumberFormat="1" applyFont="1" applyFill="1" applyBorder="1" applyAlignment="1">
      <alignment horizontal="right" vertical="center"/>
    </xf>
    <xf numFmtId="164" fontId="18" fillId="0" borderId="16" xfId="0" applyNumberFormat="1" applyFont="1" applyBorder="1"/>
    <xf numFmtId="0" fontId="11" fillId="0" borderId="50" xfId="0" applyFont="1" applyFill="1" applyBorder="1" applyAlignment="1">
      <alignment horizontal="center" vertical="top"/>
    </xf>
    <xf numFmtId="169" fontId="11" fillId="0" borderId="29" xfId="1" applyNumberFormat="1" applyFont="1" applyFill="1" applyBorder="1" applyAlignment="1">
      <alignment horizontal="right" vertical="center"/>
    </xf>
    <xf numFmtId="169" fontId="16" fillId="0" borderId="51" xfId="1" applyNumberFormat="1" applyFont="1" applyFill="1" applyBorder="1" applyAlignment="1">
      <alignment horizontal="right" vertical="center"/>
    </xf>
    <xf numFmtId="0" fontId="19" fillId="0" borderId="32" xfId="0" applyFont="1" applyBorder="1" applyAlignment="1">
      <alignment horizontal="center" vertical="center"/>
    </xf>
    <xf numFmtId="169" fontId="19" fillId="0" borderId="49" xfId="1" applyNumberFormat="1" applyFont="1" applyBorder="1" applyAlignment="1">
      <alignment vertical="center"/>
    </xf>
    <xf numFmtId="0" fontId="19" fillId="0" borderId="49" xfId="0" applyFont="1" applyBorder="1" applyAlignment="1">
      <alignment vertical="center"/>
    </xf>
    <xf numFmtId="169" fontId="19" fillId="0" borderId="35" xfId="1" applyNumberFormat="1" applyFont="1" applyBorder="1" applyAlignment="1">
      <alignment vertical="center"/>
    </xf>
    <xf numFmtId="0" fontId="18" fillId="0" borderId="10" xfId="0" applyFont="1" applyBorder="1" applyAlignment="1">
      <alignment horizontal="center" vertical="center"/>
    </xf>
    <xf numFmtId="169" fontId="18" fillId="0" borderId="16" xfId="1" applyNumberFormat="1" applyFont="1" applyBorder="1" applyAlignment="1">
      <alignment vertical="center"/>
    </xf>
    <xf numFmtId="0" fontId="18" fillId="0" borderId="16" xfId="0" applyFont="1" applyBorder="1" applyAlignment="1">
      <alignment vertical="center"/>
    </xf>
    <xf numFmtId="169" fontId="18" fillId="0" borderId="14" xfId="1" applyNumberFormat="1" applyFont="1" applyBorder="1" applyAlignment="1">
      <alignment vertical="center"/>
    </xf>
    <xf numFmtId="169" fontId="18" fillId="0" borderId="16" xfId="0" applyNumberFormat="1" applyFont="1" applyBorder="1" applyAlignment="1">
      <alignment vertical="center"/>
    </xf>
    <xf numFmtId="0" fontId="19" fillId="0" borderId="16" xfId="0" applyFont="1" applyBorder="1" applyAlignment="1">
      <alignment vertical="center" wrapText="1"/>
    </xf>
    <xf numFmtId="0" fontId="18" fillId="0" borderId="52" xfId="0" applyFont="1" applyBorder="1" applyAlignment="1">
      <alignment horizontal="center" vertical="center"/>
    </xf>
    <xf numFmtId="0" fontId="19" fillId="0" borderId="10" xfId="0" applyFont="1" applyBorder="1" applyAlignment="1">
      <alignment horizontal="center" vertical="center"/>
    </xf>
    <xf numFmtId="0" fontId="19" fillId="0" borderId="0" xfId="0" applyFont="1" applyBorder="1" applyAlignment="1">
      <alignment wrapText="1"/>
    </xf>
    <xf numFmtId="0" fontId="14" fillId="0" borderId="16" xfId="0" applyFont="1" applyBorder="1" applyAlignment="1">
      <alignment horizontal="center" vertical="center"/>
    </xf>
    <xf numFmtId="169" fontId="19" fillId="0" borderId="0" xfId="1" applyNumberFormat="1" applyFont="1" applyBorder="1" applyAlignment="1">
      <alignment vertical="center"/>
    </xf>
    <xf numFmtId="0" fontId="19" fillId="0" borderId="11" xfId="0" applyFont="1" applyBorder="1" applyAlignment="1">
      <alignment vertical="center"/>
    </xf>
    <xf numFmtId="169" fontId="19" fillId="0" borderId="14" xfId="1" applyNumberFormat="1" applyFont="1" applyBorder="1" applyAlignment="1">
      <alignment vertical="center"/>
    </xf>
    <xf numFmtId="0" fontId="19" fillId="0" borderId="0" xfId="0" applyFont="1" applyAlignment="1">
      <alignment wrapText="1"/>
    </xf>
    <xf numFmtId="169" fontId="18" fillId="0" borderId="11" xfId="1" applyNumberFormat="1" applyFont="1" applyBorder="1" applyAlignment="1">
      <alignment vertical="center"/>
    </xf>
    <xf numFmtId="0" fontId="18" fillId="0" borderId="0" xfId="0" applyFont="1" applyAlignment="1">
      <alignment wrapText="1"/>
    </xf>
    <xf numFmtId="169" fontId="18" fillId="0" borderId="0" xfId="1" applyNumberFormat="1" applyFont="1" applyAlignment="1"/>
    <xf numFmtId="0" fontId="20" fillId="0" borderId="0" xfId="0" applyFont="1" applyAlignment="1">
      <alignment wrapText="1"/>
    </xf>
    <xf numFmtId="0" fontId="11" fillId="0" borderId="42" xfId="0" applyFont="1" applyFill="1" applyBorder="1" applyAlignment="1">
      <alignment horizontal="center" vertical="center"/>
    </xf>
    <xf numFmtId="0" fontId="16" fillId="0" borderId="43" xfId="0" applyFont="1" applyFill="1" applyBorder="1" applyAlignment="1">
      <alignment horizontal="right" vertical="center" wrapText="1"/>
    </xf>
    <xf numFmtId="37" fontId="11" fillId="0" borderId="43" xfId="1" applyNumberFormat="1" applyFont="1" applyFill="1" applyBorder="1" applyAlignment="1">
      <alignment horizontal="center" vertical="center"/>
    </xf>
    <xf numFmtId="169" fontId="11" fillId="0" borderId="43" xfId="1" applyNumberFormat="1" applyFont="1" applyFill="1" applyBorder="1" applyAlignment="1">
      <alignment horizontal="center" vertical="center"/>
    </xf>
    <xf numFmtId="169" fontId="11" fillId="0" borderId="43" xfId="1" applyNumberFormat="1" applyFont="1" applyFill="1" applyBorder="1" applyAlignment="1">
      <alignment horizontal="right" vertical="center"/>
    </xf>
    <xf numFmtId="169" fontId="16" fillId="0" borderId="41" xfId="1" applyNumberFormat="1" applyFont="1" applyFill="1" applyBorder="1" applyAlignment="1">
      <alignment horizontal="right" vertical="center"/>
    </xf>
    <xf numFmtId="0" fontId="19" fillId="0" borderId="0" xfId="0" applyFont="1"/>
    <xf numFmtId="0" fontId="2" fillId="0" borderId="0" xfId="0" applyFont="1" applyAlignment="1">
      <alignment horizontal="center" vertical="center"/>
    </xf>
    <xf numFmtId="0" fontId="0" fillId="0" borderId="0" xfId="0" applyFont="1" applyAlignment="1">
      <alignment horizontal="center" vertical="center"/>
    </xf>
    <xf numFmtId="0" fontId="2" fillId="0" borderId="32" xfId="0" applyFont="1" applyBorder="1" applyAlignment="1">
      <alignment horizontal="center" vertical="center"/>
    </xf>
    <xf numFmtId="0" fontId="2" fillId="0" borderId="49" xfId="0" applyFont="1" applyBorder="1"/>
    <xf numFmtId="0" fontId="2" fillId="0" borderId="49" xfId="0" applyFont="1" applyBorder="1" applyAlignment="1">
      <alignment horizontal="center" vertical="center"/>
    </xf>
    <xf numFmtId="0" fontId="2" fillId="0" borderId="35" xfId="0" applyFont="1" applyBorder="1"/>
    <xf numFmtId="0" fontId="2" fillId="0" borderId="10" xfId="0" applyFont="1" applyBorder="1" applyAlignment="1">
      <alignment horizontal="center" vertical="center"/>
    </xf>
    <xf numFmtId="0" fontId="2" fillId="0" borderId="16" xfId="0" applyFont="1" applyBorder="1"/>
    <xf numFmtId="0" fontId="0" fillId="0" borderId="16" xfId="0" applyFont="1" applyBorder="1" applyAlignment="1">
      <alignment horizontal="center" vertical="center"/>
    </xf>
    <xf numFmtId="0" fontId="0" fillId="0" borderId="16" xfId="0" applyFont="1" applyBorder="1"/>
    <xf numFmtId="0" fontId="0" fillId="0" borderId="14" xfId="0" applyFont="1" applyBorder="1"/>
    <xf numFmtId="0" fontId="1" fillId="0" borderId="16" xfId="0" applyFont="1" applyBorder="1" applyAlignment="1">
      <alignment wrapText="1"/>
    </xf>
    <xf numFmtId="0" fontId="1" fillId="0" borderId="16" xfId="0" applyFont="1" applyBorder="1" applyAlignment="1">
      <alignment horizontal="center" vertical="center"/>
    </xf>
    <xf numFmtId="0" fontId="0" fillId="0" borderId="16" xfId="0" applyFont="1" applyBorder="1" applyAlignment="1">
      <alignment wrapText="1"/>
    </xf>
    <xf numFmtId="0" fontId="16" fillId="0" borderId="42" xfId="0" applyFont="1" applyFill="1" applyBorder="1" applyAlignment="1">
      <alignment horizontal="center" vertical="center"/>
    </xf>
    <xf numFmtId="171" fontId="11" fillId="0" borderId="43" xfId="1" applyNumberFormat="1" applyFont="1" applyFill="1" applyBorder="1" applyAlignment="1">
      <alignment horizontal="center" vertical="center"/>
    </xf>
    <xf numFmtId="171" fontId="11" fillId="0" borderId="43" xfId="1" applyNumberFormat="1" applyFont="1" applyFill="1" applyBorder="1" applyAlignment="1">
      <alignment horizontal="right" vertical="center"/>
    </xf>
    <xf numFmtId="0" fontId="16" fillId="0" borderId="41" xfId="1" applyNumberFormat="1" applyFont="1" applyFill="1" applyBorder="1" applyAlignment="1">
      <alignment horizontal="right" vertical="center"/>
    </xf>
    <xf numFmtId="0" fontId="0" fillId="0" borderId="16" xfId="0" applyFont="1" applyBorder="1" applyAlignment="1">
      <alignment vertical="center"/>
    </xf>
    <xf numFmtId="0" fontId="0" fillId="0" borderId="16" xfId="0" applyFont="1" applyBorder="1" applyAlignment="1">
      <alignment vertical="center"/>
    </xf>
    <xf numFmtId="0" fontId="2" fillId="0" borderId="16" xfId="0" applyFont="1" applyBorder="1" applyAlignment="1">
      <alignment wrapText="1"/>
    </xf>
    <xf numFmtId="0" fontId="2" fillId="0" borderId="0" xfId="0" applyFont="1" applyBorder="1" applyAlignment="1">
      <alignment horizontal="center" vertical="center"/>
    </xf>
    <xf numFmtId="0" fontId="0" fillId="0" borderId="0" xfId="0" applyFont="1" applyBorder="1"/>
    <xf numFmtId="0" fontId="0" fillId="0" borderId="0" xfId="0" applyFont="1" applyBorder="1" applyAlignment="1">
      <alignment horizontal="center" vertical="center"/>
    </xf>
    <xf numFmtId="0" fontId="21" fillId="0" borderId="0" xfId="22" applyFont="1" applyBorder="1" applyAlignment="1">
      <alignment horizontal="justify" vertical="center" wrapText="1"/>
    </xf>
    <xf numFmtId="0" fontId="22" fillId="0" borderId="0" xfId="21" applyFont="1" applyBorder="1" applyAlignment="1" applyProtection="1">
      <alignment horizontal="justify" vertical="center" wrapText="1"/>
      <protection locked="0"/>
    </xf>
    <xf numFmtId="0" fontId="22" fillId="0" borderId="0" xfId="4" applyFont="1" applyBorder="1" applyAlignment="1" applyProtection="1">
      <alignment horizontal="justify" vertical="center" wrapText="1"/>
      <protection locked="0"/>
    </xf>
    <xf numFmtId="0" fontId="22" fillId="0" borderId="0" xfId="4" applyFont="1" applyBorder="1" applyAlignment="1" applyProtection="1">
      <alignment horizontal="justify" vertical="center"/>
      <protection locked="0"/>
    </xf>
    <xf numFmtId="0" fontId="21" fillId="0" borderId="0" xfId="22" applyFont="1" applyBorder="1" applyAlignment="1">
      <alignment horizontal="center" vertical="center" wrapText="1"/>
    </xf>
    <xf numFmtId="0" fontId="22" fillId="0" borderId="0" xfId="22" applyFont="1" applyBorder="1" applyAlignment="1">
      <alignment vertical="center" wrapText="1"/>
    </xf>
    <xf numFmtId="172" fontId="22" fillId="0" borderId="0" xfId="22" applyNumberFormat="1" applyFont="1" applyBorder="1" applyAlignment="1">
      <alignment vertical="center" wrapText="1"/>
    </xf>
    <xf numFmtId="3" fontId="22" fillId="0" borderId="0" xfId="16" applyNumberFormat="1" applyFont="1" applyBorder="1" applyAlignment="1">
      <alignment horizontal="center" vertical="center" wrapText="1"/>
    </xf>
    <xf numFmtId="0" fontId="22" fillId="0" borderId="0" xfId="22" applyFont="1" applyBorder="1" applyAlignment="1">
      <alignment horizontal="justify" vertical="center" wrapText="1"/>
    </xf>
    <xf numFmtId="0" fontId="23" fillId="0" borderId="0" xfId="6" applyFont="1" applyFill="1" applyBorder="1" applyAlignment="1" applyProtection="1">
      <alignment horizontal="justify"/>
    </xf>
    <xf numFmtId="0" fontId="23" fillId="5" borderId="53" xfId="6" applyFont="1" applyFill="1" applyBorder="1" applyAlignment="1" applyProtection="1">
      <alignment horizontal="justify"/>
    </xf>
    <xf numFmtId="0" fontId="23" fillId="5" borderId="44" xfId="6" applyFont="1" applyFill="1" applyBorder="1" applyAlignment="1" applyProtection="1">
      <alignment horizontal="justify"/>
    </xf>
    <xf numFmtId="0" fontId="23" fillId="0" borderId="0" xfId="6" applyFont="1" applyFill="1" applyAlignment="1" applyProtection="1">
      <alignment horizontal="justify"/>
    </xf>
    <xf numFmtId="0" fontId="23" fillId="5" borderId="54" xfId="6" applyFont="1" applyFill="1" applyBorder="1" applyAlignment="1" applyProtection="1">
      <alignment horizontal="justify"/>
    </xf>
    <xf numFmtId="0" fontId="23" fillId="0" borderId="53" xfId="6" applyFont="1" applyFill="1" applyBorder="1" applyAlignment="1" applyProtection="1">
      <alignment horizontal="justify"/>
    </xf>
    <xf numFmtId="0" fontId="23" fillId="0" borderId="44" xfId="6" applyFont="1" applyFill="1" applyBorder="1" applyAlignment="1" applyProtection="1">
      <alignment horizontal="justify"/>
    </xf>
    <xf numFmtId="0" fontId="23" fillId="0" borderId="54" xfId="6" applyFont="1" applyFill="1" applyBorder="1" applyAlignment="1" applyProtection="1">
      <alignment horizontal="justify"/>
    </xf>
    <xf numFmtId="0" fontId="24" fillId="0" borderId="0" xfId="6" applyFont="1" applyFill="1" applyBorder="1" applyAlignment="1" applyProtection="1">
      <alignment horizontal="center" vertical="top" wrapText="1"/>
    </xf>
    <xf numFmtId="0" fontId="23" fillId="0" borderId="0" xfId="6" applyFont="1" applyFill="1" applyBorder="1" applyAlignment="1" applyProtection="1">
      <alignment vertical="top" wrapText="1"/>
    </xf>
    <xf numFmtId="0" fontId="26" fillId="0" borderId="0" xfId="6" applyFont="1" applyFill="1" applyAlignment="1" applyProtection="1">
      <alignment horizontal="justify"/>
    </xf>
    <xf numFmtId="0" fontId="26" fillId="5" borderId="54" xfId="6" applyFont="1" applyFill="1" applyBorder="1" applyAlignment="1" applyProtection="1">
      <alignment horizontal="justify"/>
    </xf>
    <xf numFmtId="0" fontId="26" fillId="0" borderId="54" xfId="6" applyFont="1" applyFill="1" applyBorder="1" applyAlignment="1" applyProtection="1">
      <alignment horizontal="justify"/>
    </xf>
    <xf numFmtId="0" fontId="26" fillId="0" borderId="0" xfId="6" applyFont="1" applyFill="1" applyBorder="1" applyAlignment="1" applyProtection="1">
      <alignment horizontal="justify"/>
    </xf>
    <xf numFmtId="0" fontId="26" fillId="0" borderId="0" xfId="6" applyFont="1" applyFill="1" applyBorder="1" applyAlignment="1" applyProtection="1">
      <alignment horizontal="justify" vertical="top" wrapText="1"/>
    </xf>
    <xf numFmtId="0" fontId="27" fillId="0" borderId="0" xfId="6" applyFont="1" applyFill="1" applyBorder="1" applyAlignment="1" applyProtection="1">
      <alignment horizontal="justify" vertical="top" wrapText="1"/>
    </xf>
    <xf numFmtId="0" fontId="28" fillId="0" borderId="0" xfId="6" applyFont="1" applyFill="1" applyBorder="1" applyAlignment="1" applyProtection="1">
      <alignment horizontal="justify"/>
    </xf>
    <xf numFmtId="0" fontId="28" fillId="0" borderId="0" xfId="6" applyFont="1" applyFill="1" applyBorder="1" applyAlignment="1">
      <alignment horizontal="justify"/>
    </xf>
    <xf numFmtId="0" fontId="29" fillId="0" borderId="0" xfId="6" applyFont="1" applyFill="1" applyBorder="1" applyAlignment="1" applyProtection="1">
      <alignment horizontal="justify"/>
    </xf>
    <xf numFmtId="0" fontId="28" fillId="0" borderId="0" xfId="6" applyFont="1" applyFill="1" applyBorder="1" applyAlignment="1" applyProtection="1">
      <alignment vertical="top" wrapText="1"/>
    </xf>
    <xf numFmtId="0" fontId="30" fillId="0" borderId="0" xfId="6" applyFont="1" applyFill="1" applyBorder="1" applyAlignment="1" applyProtection="1">
      <alignment horizontal="justify" vertical="top" wrapText="1"/>
    </xf>
    <xf numFmtId="0" fontId="29" fillId="0" borderId="0" xfId="6" applyFont="1" applyFill="1" applyBorder="1" applyAlignment="1">
      <alignment horizontal="justify"/>
    </xf>
    <xf numFmtId="0" fontId="29" fillId="0" borderId="0" xfId="6" applyFont="1" applyFill="1" applyBorder="1" applyAlignment="1" applyProtection="1">
      <alignment vertical="top" wrapText="1"/>
    </xf>
    <xf numFmtId="0" fontId="29" fillId="0" borderId="0" xfId="6" applyFont="1" applyFill="1" applyBorder="1" applyAlignment="1" applyProtection="1">
      <alignment horizontal="left" vertical="top"/>
    </xf>
    <xf numFmtId="0" fontId="26" fillId="0" borderId="0" xfId="6" applyFont="1" applyFill="1" applyBorder="1" applyAlignment="1" applyProtection="1">
      <alignment vertical="top"/>
    </xf>
    <xf numFmtId="0" fontId="29" fillId="0" borderId="0" xfId="4" applyFont="1" applyBorder="1" applyAlignment="1" applyProtection="1">
      <alignment horizontal="left" vertical="top"/>
      <protection locked="0"/>
    </xf>
    <xf numFmtId="0" fontId="29" fillId="0" borderId="0" xfId="6" applyFont="1" applyFill="1" applyBorder="1" applyAlignment="1" applyProtection="1">
      <alignment vertical="top"/>
    </xf>
    <xf numFmtId="0" fontId="26" fillId="0" borderId="0" xfId="6" applyFont="1" applyFill="1" applyBorder="1" applyAlignment="1" applyProtection="1">
      <alignment vertical="top" wrapText="1"/>
    </xf>
    <xf numFmtId="17" fontId="32" fillId="0" borderId="0" xfId="6" applyNumberFormat="1" applyFont="1" applyFill="1" applyBorder="1" applyAlignment="1" applyProtection="1">
      <alignment horizontal="center" vertical="top" wrapText="1"/>
    </xf>
    <xf numFmtId="0" fontId="32" fillId="0" borderId="0" xfId="6" applyFont="1" applyFill="1" applyBorder="1" applyAlignment="1" applyProtection="1">
      <alignment horizontal="center" vertical="top" wrapText="1"/>
    </xf>
    <xf numFmtId="17" fontId="33" fillId="0" borderId="0" xfId="6" applyNumberFormat="1" applyFont="1" applyFill="1" applyBorder="1" applyAlignment="1" applyProtection="1">
      <alignment horizontal="right" vertical="top" wrapText="1"/>
    </xf>
    <xf numFmtId="0" fontId="33" fillId="0" borderId="0" xfId="6" applyFont="1" applyFill="1" applyBorder="1" applyAlignment="1" applyProtection="1">
      <alignment horizontal="right" vertical="top" wrapText="1"/>
    </xf>
    <xf numFmtId="0" fontId="23" fillId="0" borderId="55" xfId="6" applyFont="1" applyFill="1" applyBorder="1" applyAlignment="1" applyProtection="1">
      <alignment horizontal="justify"/>
    </xf>
    <xf numFmtId="0" fontId="23" fillId="0" borderId="56" xfId="6" applyFont="1" applyFill="1" applyBorder="1" applyAlignment="1" applyProtection="1">
      <alignment horizontal="justify"/>
    </xf>
    <xf numFmtId="17" fontId="33" fillId="0" borderId="56" xfId="6" applyNumberFormat="1" applyFont="1" applyFill="1" applyBorder="1" applyAlignment="1" applyProtection="1">
      <alignment horizontal="right" vertical="top" wrapText="1"/>
    </xf>
    <xf numFmtId="0" fontId="33" fillId="0" borderId="56" xfId="6" applyFont="1" applyFill="1" applyBorder="1" applyAlignment="1" applyProtection="1">
      <alignment horizontal="right" vertical="top" wrapText="1"/>
    </xf>
    <xf numFmtId="0" fontId="23" fillId="5" borderId="55" xfId="6" applyFont="1" applyFill="1" applyBorder="1" applyAlignment="1" applyProtection="1">
      <alignment horizontal="justify"/>
    </xf>
    <xf numFmtId="0" fontId="23" fillId="5" borderId="56" xfId="6" applyFont="1" applyFill="1" applyBorder="1" applyAlignment="1" applyProtection="1">
      <alignment horizontal="justify"/>
    </xf>
    <xf numFmtId="17" fontId="33" fillId="5" borderId="56" xfId="6" applyNumberFormat="1" applyFont="1" applyFill="1" applyBorder="1" applyAlignment="1" applyProtection="1">
      <alignment horizontal="right" vertical="top" wrapText="1"/>
    </xf>
    <xf numFmtId="0" fontId="33" fillId="5" borderId="56" xfId="6" applyFont="1" applyFill="1" applyBorder="1" applyAlignment="1" applyProtection="1">
      <alignment horizontal="right" vertical="top" wrapText="1"/>
    </xf>
    <xf numFmtId="43" fontId="22" fillId="0" borderId="0" xfId="16" applyFont="1" applyBorder="1" applyAlignment="1">
      <alignment vertical="top"/>
    </xf>
    <xf numFmtId="0" fontId="22" fillId="0" borderId="0" xfId="6" applyFont="1" applyBorder="1" applyAlignment="1">
      <alignment horizontal="left"/>
    </xf>
    <xf numFmtId="0" fontId="22" fillId="0" borderId="0" xfId="6" applyFont="1" applyBorder="1"/>
    <xf numFmtId="164" fontId="22" fillId="0" borderId="0" xfId="16" applyNumberFormat="1" applyFont="1" applyBorder="1" applyAlignment="1">
      <alignment horizontal="center"/>
    </xf>
    <xf numFmtId="0" fontId="24" fillId="0" borderId="0" xfId="6" applyFont="1" applyFill="1" applyBorder="1" applyAlignment="1" applyProtection="1">
      <alignment horizontal="left" vertical="top" wrapText="1"/>
    </xf>
    <xf numFmtId="0" fontId="34" fillId="0" borderId="0" xfId="6" applyFont="1" applyFill="1" applyBorder="1" applyAlignment="1" applyProtection="1">
      <alignment horizontal="center" vertical="center" wrapText="1"/>
    </xf>
    <xf numFmtId="0" fontId="35" fillId="0" borderId="0" xfId="6" applyFont="1" applyFill="1" applyBorder="1" applyAlignment="1" applyProtection="1">
      <alignment horizontal="left" vertical="top" wrapText="1"/>
    </xf>
    <xf numFmtId="0" fontId="36" fillId="0" borderId="0" xfId="6" applyFont="1" applyFill="1" applyBorder="1" applyAlignment="1" applyProtection="1">
      <alignment horizontal="center" vertical="top" wrapText="1"/>
    </xf>
    <xf numFmtId="0" fontId="38" fillId="0" borderId="0" xfId="6" applyFont="1" applyFill="1" applyBorder="1" applyAlignment="1" applyProtection="1">
      <alignment horizontal="left" vertical="center" wrapText="1"/>
    </xf>
    <xf numFmtId="0" fontId="38" fillId="0" borderId="0" xfId="6" applyFont="1" applyFill="1" applyBorder="1" applyAlignment="1" applyProtection="1">
      <alignment horizontal="left" vertical="top" wrapText="1"/>
    </xf>
    <xf numFmtId="0" fontId="27" fillId="0" borderId="0" xfId="6" applyFont="1" applyFill="1" applyBorder="1" applyAlignment="1" applyProtection="1">
      <alignment vertical="center"/>
    </xf>
    <xf numFmtId="0" fontId="39" fillId="0" borderId="0" xfId="6" applyFont="1" applyFill="1" applyBorder="1" applyAlignment="1" applyProtection="1">
      <alignment horizontal="left" vertical="center" wrapText="1"/>
    </xf>
    <xf numFmtId="0" fontId="28" fillId="0" borderId="0" xfId="6" applyFont="1" applyFill="1" applyBorder="1" applyAlignment="1" applyProtection="1">
      <alignment vertical="center"/>
    </xf>
    <xf numFmtId="0" fontId="27" fillId="0" borderId="0" xfId="6" applyFont="1" applyFill="1" applyBorder="1" applyAlignment="1" applyProtection="1">
      <alignment horizontal="left" vertical="center"/>
    </xf>
    <xf numFmtId="0" fontId="38" fillId="0" borderId="0" xfId="6" applyFont="1" applyFill="1" applyBorder="1" applyAlignment="1" applyProtection="1">
      <alignment horizontal="left" vertical="center"/>
    </xf>
    <xf numFmtId="0" fontId="38" fillId="0" borderId="0" xfId="6" applyFont="1" applyFill="1" applyBorder="1" applyAlignment="1" applyProtection="1">
      <alignment horizontal="left" vertical="top"/>
    </xf>
    <xf numFmtId="0" fontId="40" fillId="0" borderId="0" xfId="6" applyFont="1" applyFill="1" applyBorder="1" applyAlignment="1" applyProtection="1">
      <alignment vertical="center"/>
    </xf>
    <xf numFmtId="0" fontId="41" fillId="0" borderId="0" xfId="6" applyFont="1" applyFill="1" applyBorder="1" applyAlignment="1" applyProtection="1">
      <alignment vertical="center"/>
    </xf>
    <xf numFmtId="0" fontId="42" fillId="0" borderId="0" xfId="6" applyFont="1" applyFill="1" applyBorder="1" applyAlignment="1" applyProtection="1">
      <alignment vertical="center"/>
    </xf>
    <xf numFmtId="0" fontId="23" fillId="5" borderId="57" xfId="6" applyFont="1" applyFill="1" applyBorder="1" applyAlignment="1" applyProtection="1">
      <alignment horizontal="justify"/>
    </xf>
    <xf numFmtId="0" fontId="23" fillId="0" borderId="57" xfId="6" applyFont="1" applyFill="1" applyBorder="1" applyAlignment="1" applyProtection="1">
      <alignment horizontal="justify"/>
    </xf>
    <xf numFmtId="0" fontId="23" fillId="5" borderId="58" xfId="6" applyFont="1" applyFill="1" applyBorder="1" applyAlignment="1" applyProtection="1">
      <alignment horizontal="justify"/>
    </xf>
    <xf numFmtId="0" fontId="23" fillId="0" borderId="58" xfId="6" applyFont="1" applyFill="1" applyBorder="1" applyAlignment="1" applyProtection="1">
      <alignment horizontal="justify"/>
    </xf>
    <xf numFmtId="0" fontId="33" fillId="0" borderId="58" xfId="6" applyFont="1" applyFill="1" applyBorder="1" applyAlignment="1" applyProtection="1">
      <alignment horizontal="center" vertical="top" wrapText="1"/>
    </xf>
    <xf numFmtId="0" fontId="33" fillId="5" borderId="58" xfId="6" applyFont="1" applyFill="1" applyBorder="1" applyAlignment="1" applyProtection="1">
      <alignment horizontal="center" vertical="top" wrapText="1"/>
    </xf>
    <xf numFmtId="0" fontId="23" fillId="0" borderId="58" xfId="6" applyFont="1" applyFill="1" applyBorder="1" applyAlignment="1" applyProtection="1">
      <alignment vertical="top" wrapText="1"/>
    </xf>
    <xf numFmtId="0" fontId="23" fillId="5" borderId="58" xfId="6" applyFont="1" applyFill="1" applyBorder="1" applyAlignment="1" applyProtection="1">
      <alignment vertical="top" wrapText="1"/>
    </xf>
    <xf numFmtId="0" fontId="23" fillId="0" borderId="58" xfId="6" applyFont="1" applyFill="1" applyBorder="1" applyAlignment="1" applyProtection="1">
      <alignment horizontal="center" vertical="top" wrapText="1"/>
    </xf>
    <xf numFmtId="0" fontId="23" fillId="5" borderId="58" xfId="6" applyFont="1" applyFill="1" applyBorder="1" applyAlignment="1" applyProtection="1">
      <alignment horizontal="center" vertical="top" wrapText="1"/>
    </xf>
    <xf numFmtId="0" fontId="36" fillId="0" borderId="58" xfId="6" applyFont="1" applyFill="1" applyBorder="1" applyAlignment="1" applyProtection="1">
      <alignment horizontal="center" vertical="top" wrapText="1"/>
    </xf>
    <xf numFmtId="0" fontId="36" fillId="5" borderId="58" xfId="6" applyFont="1" applyFill="1" applyBorder="1" applyAlignment="1" applyProtection="1">
      <alignment horizontal="center" vertical="top" wrapText="1"/>
    </xf>
    <xf numFmtId="0" fontId="43" fillId="0" borderId="58" xfId="6" applyFont="1" applyFill="1" applyBorder="1" applyAlignment="1" applyProtection="1">
      <alignment horizontal="left" vertical="top" wrapText="1"/>
    </xf>
    <xf numFmtId="0" fontId="43" fillId="5" borderId="58" xfId="6" applyFont="1" applyFill="1" applyBorder="1" applyAlignment="1" applyProtection="1">
      <alignment horizontal="left" vertical="top" wrapText="1"/>
    </xf>
    <xf numFmtId="0" fontId="26" fillId="0" borderId="58" xfId="6" applyFont="1" applyFill="1" applyBorder="1" applyAlignment="1" applyProtection="1">
      <alignment horizontal="left" vertical="top" wrapText="1"/>
    </xf>
    <xf numFmtId="0" fontId="26" fillId="5" borderId="58" xfId="6" applyFont="1" applyFill="1" applyBorder="1" applyAlignment="1" applyProtection="1">
      <alignment horizontal="left" vertical="top" wrapText="1"/>
    </xf>
    <xf numFmtId="0" fontId="26" fillId="0" borderId="58" xfId="6" applyFont="1" applyFill="1" applyBorder="1" applyAlignment="1" applyProtection="1">
      <alignment horizontal="justify" vertical="top" wrapText="1"/>
    </xf>
    <xf numFmtId="0" fontId="26" fillId="5" borderId="58" xfId="6" applyFont="1" applyFill="1" applyBorder="1" applyAlignment="1" applyProtection="1">
      <alignment horizontal="justify" vertical="top" wrapText="1"/>
    </xf>
    <xf numFmtId="0" fontId="26" fillId="0" borderId="58" xfId="6" applyFont="1" applyFill="1" applyBorder="1" applyAlignment="1" applyProtection="1">
      <alignment horizontal="justify" vertical="top"/>
    </xf>
    <xf numFmtId="0" fontId="26" fillId="5" borderId="58" xfId="6" applyFont="1" applyFill="1" applyBorder="1" applyAlignment="1" applyProtection="1">
      <alignment horizontal="justify" vertical="top"/>
    </xf>
    <xf numFmtId="0" fontId="22" fillId="0" borderId="0" xfId="6" applyFont="1" applyBorder="1" applyAlignment="1"/>
    <xf numFmtId="0" fontId="26" fillId="0" borderId="58" xfId="6" applyFont="1" applyFill="1" applyBorder="1" applyAlignment="1" applyProtection="1">
      <alignment horizontal="left" vertical="top"/>
    </xf>
    <xf numFmtId="0" fontId="26" fillId="5" borderId="58" xfId="6" applyFont="1" applyFill="1" applyBorder="1" applyAlignment="1" applyProtection="1">
      <alignment horizontal="left" vertical="top"/>
    </xf>
    <xf numFmtId="0" fontId="33" fillId="0" borderId="58" xfId="6" applyFont="1" applyFill="1" applyBorder="1" applyAlignment="1" applyProtection="1">
      <alignment horizontal="right" vertical="top" wrapText="1"/>
    </xf>
    <xf numFmtId="0" fontId="33" fillId="5" borderId="58" xfId="6" applyFont="1" applyFill="1" applyBorder="1" applyAlignment="1" applyProtection="1">
      <alignment horizontal="right" vertical="top" wrapText="1"/>
    </xf>
    <xf numFmtId="0" fontId="33" fillId="0" borderId="59" xfId="6" applyFont="1" applyFill="1" applyBorder="1" applyAlignment="1" applyProtection="1">
      <alignment horizontal="right" vertical="top" wrapText="1"/>
    </xf>
    <xf numFmtId="0" fontId="33" fillId="5" borderId="59" xfId="6" applyFont="1" applyFill="1" applyBorder="1" applyAlignment="1" applyProtection="1">
      <alignment horizontal="right" vertical="top" wrapText="1"/>
    </xf>
    <xf numFmtId="0" fontId="2" fillId="0" borderId="16" xfId="0" quotePrefix="1" applyFont="1" applyBorder="1" applyAlignment="1">
      <alignment wrapText="1"/>
    </xf>
    <xf numFmtId="0" fontId="2" fillId="0" borderId="10" xfId="0" applyFont="1" applyBorder="1" applyAlignment="1">
      <alignment horizontal="center" vertical="center"/>
    </xf>
    <xf numFmtId="0" fontId="0" fillId="0" borderId="16" xfId="0" applyFont="1" applyBorder="1" applyAlignment="1">
      <alignment horizontal="center" vertical="center"/>
    </xf>
    <xf numFmtId="49" fontId="31" fillId="0" borderId="0" xfId="6" applyNumberFormat="1" applyFont="1" applyFill="1" applyBorder="1" applyAlignment="1" applyProtection="1">
      <alignment horizontal="center" vertical="center" wrapText="1"/>
    </xf>
    <xf numFmtId="0" fontId="25" fillId="0" borderId="0" xfId="6" applyFont="1" applyFill="1" applyBorder="1" applyAlignment="1" applyProtection="1">
      <alignment horizontal="center" vertical="center" wrapText="1"/>
    </xf>
    <xf numFmtId="0" fontId="27" fillId="0" borderId="0" xfId="6" applyFont="1" applyFill="1" applyBorder="1" applyAlignment="1" applyProtection="1">
      <alignment horizontal="left" vertical="center" wrapText="1"/>
    </xf>
    <xf numFmtId="0" fontId="38" fillId="0" borderId="0" xfId="6" applyFont="1" applyFill="1" applyBorder="1" applyAlignment="1" applyProtection="1">
      <alignment horizontal="left" vertical="center" wrapText="1"/>
    </xf>
    <xf numFmtId="0" fontId="39" fillId="0" borderId="0" xfId="6" applyFont="1" applyFill="1" applyBorder="1" applyAlignment="1" applyProtection="1">
      <alignment horizontal="left" vertical="center" wrapText="1"/>
    </xf>
    <xf numFmtId="0" fontId="28" fillId="0" borderId="0" xfId="6" applyFont="1" applyFill="1" applyBorder="1" applyAlignment="1" applyProtection="1">
      <alignment horizontal="justify"/>
    </xf>
    <xf numFmtId="0" fontId="28" fillId="0" borderId="0" xfId="6" applyFont="1" applyFill="1" applyBorder="1" applyAlignment="1">
      <alignment horizontal="justify"/>
    </xf>
    <xf numFmtId="0" fontId="38" fillId="0" borderId="0" xfId="6" applyFont="1" applyFill="1" applyBorder="1" applyAlignment="1" applyProtection="1">
      <alignment horizontal="center" vertical="center" wrapText="1"/>
    </xf>
    <xf numFmtId="0" fontId="38" fillId="0" borderId="0" xfId="6" applyFont="1" applyFill="1" applyBorder="1" applyAlignment="1" applyProtection="1">
      <alignment horizontal="left" vertical="top" wrapText="1"/>
    </xf>
    <xf numFmtId="0" fontId="24" fillId="0" borderId="0" xfId="6" applyFont="1" applyFill="1" applyBorder="1" applyAlignment="1" applyProtection="1">
      <alignment horizontal="center" vertical="center" wrapText="1"/>
    </xf>
    <xf numFmtId="0" fontId="23" fillId="0" borderId="0" xfId="6" applyFont="1" applyFill="1" applyBorder="1" applyAlignment="1">
      <alignment horizontal="center" vertical="center"/>
    </xf>
    <xf numFmtId="0" fontId="23" fillId="0" borderId="0" xfId="6" applyFont="1" applyFill="1" applyBorder="1" applyAlignment="1" applyProtection="1">
      <alignment vertical="top" wrapText="1"/>
    </xf>
    <xf numFmtId="0" fontId="21" fillId="0" borderId="0" xfId="6" applyFont="1" applyFill="1" applyBorder="1" applyAlignment="1" applyProtection="1">
      <alignment horizontal="justify"/>
    </xf>
    <xf numFmtId="0" fontId="21" fillId="0" borderId="0" xfId="6" applyFont="1" applyFill="1" applyBorder="1" applyAlignment="1">
      <alignment horizontal="justify"/>
    </xf>
    <xf numFmtId="0" fontId="37" fillId="0" borderId="0" xfId="6" applyFont="1" applyFill="1" applyBorder="1" applyAlignment="1" applyProtection="1">
      <alignment horizontal="left" vertical="top"/>
    </xf>
    <xf numFmtId="0" fontId="19" fillId="0" borderId="1" xfId="0" applyFont="1" applyBorder="1" applyAlignment="1">
      <alignment horizontal="center" vertical="center"/>
    </xf>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2" fillId="0" borderId="10" xfId="0" applyFont="1" applyBorder="1" applyAlignment="1">
      <alignment horizontal="center" vertical="center"/>
    </xf>
    <xf numFmtId="0" fontId="0" fillId="0" borderId="16" xfId="0" applyFont="1" applyBorder="1" applyAlignment="1">
      <alignment horizontal="center" vertical="center"/>
    </xf>
    <xf numFmtId="0" fontId="19" fillId="0" borderId="2" xfId="0" applyFont="1" applyBorder="1" applyAlignment="1">
      <alignment horizontal="left" vertical="center"/>
    </xf>
    <xf numFmtId="0" fontId="14" fillId="0" borderId="2" xfId="0" applyFont="1" applyBorder="1" applyAlignment="1">
      <alignment horizontal="left" vertical="center"/>
    </xf>
    <xf numFmtId="0" fontId="19" fillId="0" borderId="3" xfId="0" applyFont="1" applyBorder="1" applyAlignment="1">
      <alignment horizontal="left" vertical="center"/>
    </xf>
    <xf numFmtId="0" fontId="5" fillId="0" borderId="0"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4" borderId="38" xfId="0" applyFont="1" applyFill="1" applyBorder="1" applyAlignment="1">
      <alignment horizontal="right"/>
    </xf>
    <xf numFmtId="0" fontId="6" fillId="4" borderId="39" xfId="0" applyFont="1" applyFill="1" applyBorder="1" applyAlignment="1">
      <alignment horizontal="right"/>
    </xf>
    <xf numFmtId="0" fontId="6" fillId="4" borderId="40" xfId="0" applyFont="1" applyFill="1" applyBorder="1" applyAlignment="1">
      <alignment horizontal="right"/>
    </xf>
    <xf numFmtId="0" fontId="6" fillId="0" borderId="10" xfId="0" applyFont="1" applyBorder="1" applyAlignment="1">
      <alignment horizontal="center" vertical="center"/>
    </xf>
    <xf numFmtId="0" fontId="6" fillId="3" borderId="11" xfId="0" applyFont="1" applyFill="1" applyBorder="1" applyAlignment="1">
      <alignment horizontal="left" vertical="center"/>
    </xf>
    <xf numFmtId="0" fontId="6" fillId="3" borderId="0" xfId="0" applyFont="1" applyFill="1" applyAlignment="1">
      <alignment horizontal="left" vertical="center"/>
    </xf>
    <xf numFmtId="0" fontId="6" fillId="3" borderId="12" xfId="0" applyFont="1" applyFill="1" applyBorder="1" applyAlignment="1">
      <alignment horizontal="left" vertical="center"/>
    </xf>
    <xf numFmtId="0" fontId="6" fillId="2" borderId="11" xfId="0" applyFont="1" applyFill="1" applyBorder="1" applyAlignment="1">
      <alignment horizontal="left" vertical="top"/>
    </xf>
    <xf numFmtId="0" fontId="6" fillId="2" borderId="0" xfId="0" applyFont="1" applyFill="1" applyAlignment="1">
      <alignment horizontal="left" vertical="top"/>
    </xf>
    <xf numFmtId="0" fontId="6" fillId="2" borderId="12" xfId="0" applyFont="1" applyFill="1" applyBorder="1" applyAlignment="1">
      <alignment horizontal="left" vertical="top"/>
    </xf>
    <xf numFmtId="0" fontId="7" fillId="0" borderId="16" xfId="0" applyFont="1" applyBorder="1" applyAlignment="1">
      <alignment horizontal="left"/>
    </xf>
    <xf numFmtId="0" fontId="7" fillId="0" borderId="17" xfId="0" applyFont="1" applyBorder="1" applyAlignment="1">
      <alignment horizontal="right"/>
    </xf>
    <xf numFmtId="0" fontId="7" fillId="0" borderId="18" xfId="0" applyFont="1" applyBorder="1" applyAlignment="1">
      <alignment horizontal="right"/>
    </xf>
    <xf numFmtId="0" fontId="7" fillId="0" borderId="19" xfId="0" applyFont="1" applyBorder="1" applyAlignment="1">
      <alignment horizontal="right"/>
    </xf>
    <xf numFmtId="0" fontId="6" fillId="0" borderId="17" xfId="0" applyFont="1" applyBorder="1" applyAlignment="1">
      <alignment horizontal="right"/>
    </xf>
    <xf numFmtId="0" fontId="6" fillId="0" borderId="18" xfId="0" applyFont="1" applyBorder="1" applyAlignment="1">
      <alignment horizontal="right"/>
    </xf>
    <xf numFmtId="0" fontId="6" fillId="0" borderId="19" xfId="0" applyFont="1" applyBorder="1" applyAlignment="1">
      <alignment horizontal="right"/>
    </xf>
    <xf numFmtId="0" fontId="6" fillId="4" borderId="25" xfId="0" applyFont="1" applyFill="1" applyBorder="1" applyAlignment="1">
      <alignment horizontal="center"/>
    </xf>
    <xf numFmtId="0" fontId="6" fillId="4" borderId="26" xfId="0" applyFont="1" applyFill="1" applyBorder="1" applyAlignment="1">
      <alignment horizontal="center"/>
    </xf>
    <xf numFmtId="0" fontId="6" fillId="4" borderId="27" xfId="0" applyFont="1" applyFill="1" applyBorder="1" applyAlignment="1">
      <alignment horizontal="center"/>
    </xf>
    <xf numFmtId="0" fontId="7" fillId="0" borderId="16" xfId="0" applyFont="1" applyBorder="1" applyAlignment="1">
      <alignment horizontal="right"/>
    </xf>
    <xf numFmtId="0" fontId="7" fillId="0" borderId="11" xfId="0" applyFont="1" applyBorder="1" applyAlignment="1">
      <alignment horizontal="left"/>
    </xf>
    <xf numFmtId="0" fontId="7" fillId="0" borderId="0" xfId="0" applyFont="1" applyBorder="1" applyAlignment="1">
      <alignment horizontal="left"/>
    </xf>
    <xf numFmtId="0" fontId="7" fillId="0" borderId="15" xfId="0" applyFont="1" applyBorder="1" applyAlignment="1">
      <alignment horizontal="left"/>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2" fillId="0" borderId="5" xfId="0" applyFont="1" applyBorder="1" applyAlignment="1">
      <alignment horizontal="center" wrapText="1"/>
    </xf>
    <xf numFmtId="169" fontId="2" fillId="0" borderId="5" xfId="1" applyNumberFormat="1" applyFont="1" applyBorder="1" applyAlignment="1">
      <alignment horizontal="center" wrapText="1"/>
    </xf>
    <xf numFmtId="0" fontId="2" fillId="0" borderId="6" xfId="0" applyFont="1" applyBorder="1" applyAlignment="1">
      <alignment horizontal="center" wrapText="1"/>
    </xf>
    <xf numFmtId="0" fontId="2" fillId="0" borderId="8" xfId="0" applyFont="1" applyBorder="1" applyAlignment="1">
      <alignment horizontal="center" wrapText="1"/>
    </xf>
    <xf numFmtId="169" fontId="2" fillId="0" borderId="8" xfId="1" applyNumberFormat="1" applyFont="1" applyBorder="1" applyAlignment="1">
      <alignment horizontal="center" wrapText="1"/>
    </xf>
    <xf numFmtId="0" fontId="2" fillId="0" borderId="9" xfId="0" applyFont="1" applyBorder="1" applyAlignment="1">
      <alignment horizontal="center" wrapText="1"/>
    </xf>
    <xf numFmtId="0" fontId="7" fillId="0" borderId="13" xfId="0" applyFont="1" applyBorder="1" applyAlignment="1">
      <alignment horizontal="right"/>
    </xf>
    <xf numFmtId="0" fontId="7" fillId="0" borderId="11"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3" fontId="0" fillId="0" borderId="14" xfId="0" applyNumberFormat="1" applyFont="1" applyBorder="1"/>
    <xf numFmtId="3" fontId="16" fillId="0" borderId="41" xfId="1" applyNumberFormat="1" applyFont="1" applyFill="1" applyBorder="1" applyAlignment="1">
      <alignment horizontal="right" vertical="center"/>
    </xf>
  </cellXfs>
  <cellStyles count="23">
    <cellStyle name="Comma" xfId="1" builtinId="3"/>
    <cellStyle name="Comma [0]" xfId="2" builtinId="6"/>
    <cellStyle name="Comma 10" xfId="8"/>
    <cellStyle name="Comma 10 3" xfId="9"/>
    <cellStyle name="Comma 2" xfId="11"/>
    <cellStyle name="Comma 2 10 7" xfId="10"/>
    <cellStyle name="Comma 2 2 2" xfId="12"/>
    <cellStyle name="Comma 2_Electrical Boqs Phase 2" xfId="15"/>
    <cellStyle name="Comma 25 2" xfId="14"/>
    <cellStyle name="Comma 26" xfId="16"/>
    <cellStyle name="Normal" xfId="0" builtinId="0"/>
    <cellStyle name="Normal 19" xfId="6"/>
    <cellStyle name="Normal 19 4" xfId="5"/>
    <cellStyle name="Normal 2 13 2" xfId="17"/>
    <cellStyle name="Normal 23 2" xfId="18"/>
    <cellStyle name="Normal 3" xfId="7"/>
    <cellStyle name="Normal 4 2 7" xfId="13"/>
    <cellStyle name="Normal 6 11 2" xfId="19"/>
    <cellStyle name="Normal 7 3" xfId="20"/>
    <cellStyle name="Normal_0.5   Bills of Quantities Section - Summit View" xfId="21"/>
    <cellStyle name="Normal_0.5   Bills of Quantities Section - Summit View 2 2 2 2" xfId="4"/>
    <cellStyle name="Normal_Bills of Quantities - unpriced 3 2 2" xfId="2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andra\Downloads\BSU-SCIENCE%20LABS-%20BOQ-%20FINAL%20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andra\Downloads\BSU-SCIENCE%20LABS-%20BOQ-%20REVIEWED%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andra\Downloads\BSU-SCIENCE%20LABS-%20BOQ.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PAGE"/>
      <sheetName val="Preliminaries"/>
      <sheetName val="1st Lift"/>
      <sheetName val="1st Lift (COMPLETED)"/>
      <sheetName val="2nd lift"/>
      <sheetName val="Second floor"/>
      <sheetName val="Second floor (2)"/>
      <sheetName val="2nd lift (COMPLETED)"/>
      <sheetName val="SUM COMPLETED WORKS"/>
      <sheetName val="1st Lift (FINISHING)"/>
      <sheetName val="2nd lift (FINISHING)"/>
      <sheetName val="3rd Lift"/>
      <sheetName val="4th Lift"/>
      <sheetName val="Mech &amp; Elec installations"/>
      <sheetName val="SUM PENDING WORKS "/>
      <sheetName val="Final Summary"/>
      <sheetName val="EDITTED SCHEDULE"/>
    </sheetNames>
    <sheetDataSet>
      <sheetData sheetId="0"/>
      <sheetData sheetId="1"/>
      <sheetData sheetId="2">
        <row r="159">
          <cell r="B159" t="str">
            <v>Steel reinforcement bars to BS449 including cutting, bending, and fixing complete with including cutting, bending , hoisting, and fixing; complete with and include bend, hooks tying wires, distance blocks and oridinary spacer blocks:-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PAGE"/>
      <sheetName val="Preliminaries"/>
      <sheetName val="1st Lift"/>
      <sheetName val="1st Lift (COMPLETED)"/>
      <sheetName val="2nd lift"/>
      <sheetName val="Second floor"/>
      <sheetName val="Second floor (2)"/>
      <sheetName val="2nd lift (COMPLETED)"/>
      <sheetName val="3rd Lift (COMPLETED)"/>
      <sheetName val="SUM COMPLETED WORKS"/>
      <sheetName val="1st Lift (FINISHING)"/>
      <sheetName val="2nd Lift (FINISHING)"/>
      <sheetName val="3rd Lift (FINISHING)"/>
      <sheetName val="4th Lift"/>
      <sheetName val="Mech &amp; Elec installations"/>
      <sheetName val="SUM PENDING WORKS "/>
      <sheetName val="Final Summary"/>
      <sheetName val="EDITTED SCHEDULE"/>
    </sheetNames>
    <sheetDataSet>
      <sheetData sheetId="0"/>
      <sheetData sheetId="1"/>
      <sheetData sheetId="2"/>
      <sheetData sheetId="3">
        <row r="274">
          <cell r="F274">
            <v>1296739600</v>
          </cell>
        </row>
      </sheetData>
      <sheetData sheetId="4"/>
      <sheetData sheetId="5"/>
      <sheetData sheetId="6"/>
      <sheetData sheetId="7">
        <row r="107">
          <cell r="F107">
            <v>495731200</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Preliminaries"/>
      <sheetName val="1st Lift"/>
      <sheetName val="2nd lift"/>
      <sheetName val="Second floor"/>
      <sheetName val="Second floor (2)"/>
      <sheetName val="1st Lift (FINISHING)"/>
      <sheetName val="2nd Lift (FINISHING)"/>
      <sheetName val="3rd Lift (FINISHING)"/>
      <sheetName val="4th Lift"/>
      <sheetName val="Electrical installations"/>
      <sheetName val="Mechanical installations"/>
      <sheetName val="MAIN SUMMARY"/>
      <sheetName val="Final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9">
          <cell r="F49">
            <v>8183771249.2250004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Z41"/>
  <sheetViews>
    <sheetView view="pageBreakPreview" topLeftCell="A28" workbookViewId="0">
      <selection activeCell="Y38" sqref="Y38"/>
    </sheetView>
  </sheetViews>
  <sheetFormatPr defaultColWidth="9.140625" defaultRowHeight="14.25"/>
  <cols>
    <col min="1" max="1" width="1.42578125" style="220" customWidth="1"/>
    <col min="2" max="2" width="3.5703125" style="220" customWidth="1"/>
    <col min="3" max="3" width="1.85546875" style="221" customWidth="1"/>
    <col min="4" max="4" width="2.7109375" style="221" customWidth="1"/>
    <col min="5" max="5" width="2.28515625" style="222" customWidth="1"/>
    <col min="6" max="6" width="2.7109375" style="222" customWidth="1"/>
    <col min="7" max="7" width="5.42578125" style="223" customWidth="1"/>
    <col min="8" max="8" width="13.140625" style="222" customWidth="1"/>
    <col min="9" max="9" width="5.42578125" style="223" customWidth="1"/>
    <col min="10" max="10" width="6.42578125" style="224" customWidth="1"/>
    <col min="11" max="11" width="4.42578125" style="224" customWidth="1"/>
    <col min="12" max="12" width="4.85546875" style="224" customWidth="1"/>
    <col min="13" max="13" width="7.85546875" style="224" customWidth="1"/>
    <col min="14" max="14" width="10.42578125" style="224" customWidth="1"/>
    <col min="15" max="15" width="7.7109375" style="224" customWidth="1"/>
    <col min="16" max="16" width="2.7109375" style="224" customWidth="1"/>
    <col min="17" max="17" width="2" style="224" customWidth="1"/>
    <col min="18" max="18" width="2.7109375" style="224" customWidth="1"/>
    <col min="19" max="19" width="1.42578125" style="224" customWidth="1"/>
    <col min="20" max="20" width="3.28515625" style="224" customWidth="1"/>
    <col min="21" max="21" width="1" style="224" customWidth="1"/>
    <col min="22" max="16384" width="9.140625" style="224"/>
  </cols>
  <sheetData>
    <row r="1" spans="1:26" s="216" customFormat="1" ht="9.75" customHeight="1">
      <c r="A1" s="225"/>
      <c r="B1" s="225"/>
      <c r="C1" s="225"/>
      <c r="D1" s="225"/>
      <c r="E1" s="225"/>
      <c r="F1" s="225"/>
      <c r="G1" s="225"/>
      <c r="H1" s="225"/>
      <c r="I1" s="225"/>
      <c r="J1" s="225"/>
      <c r="K1" s="225"/>
      <c r="L1" s="225"/>
      <c r="M1" s="225"/>
      <c r="N1" s="225"/>
      <c r="O1" s="225"/>
      <c r="P1" s="225"/>
      <c r="Q1" s="225"/>
      <c r="R1" s="225"/>
      <c r="S1" s="225"/>
      <c r="T1" s="225"/>
      <c r="U1" s="225"/>
      <c r="V1" s="267"/>
      <c r="W1" s="267"/>
      <c r="X1" s="267"/>
      <c r="Y1" s="267"/>
      <c r="Z1" s="267"/>
    </row>
    <row r="2" spans="1:26">
      <c r="A2" s="225"/>
      <c r="B2" s="226"/>
      <c r="C2" s="227"/>
      <c r="D2" s="227"/>
      <c r="E2" s="227"/>
      <c r="F2" s="227"/>
      <c r="G2" s="227"/>
      <c r="H2" s="227"/>
      <c r="I2" s="227"/>
      <c r="J2" s="227"/>
      <c r="K2" s="227"/>
      <c r="L2" s="227"/>
      <c r="M2" s="227"/>
      <c r="N2" s="227"/>
      <c r="O2" s="227"/>
      <c r="P2" s="227"/>
      <c r="Q2" s="227"/>
      <c r="R2" s="227"/>
      <c r="S2" s="227"/>
      <c r="T2" s="284"/>
      <c r="U2" s="225"/>
      <c r="V2" s="267"/>
      <c r="W2" s="267"/>
      <c r="X2" s="267"/>
      <c r="Y2" s="267"/>
      <c r="Z2" s="267"/>
    </row>
    <row r="3" spans="1:26" s="217" customFormat="1" ht="7.5" customHeight="1">
      <c r="A3" s="228"/>
      <c r="B3" s="229"/>
      <c r="C3" s="230"/>
      <c r="D3" s="231"/>
      <c r="E3" s="231"/>
      <c r="F3" s="231"/>
      <c r="G3" s="231"/>
      <c r="H3" s="231"/>
      <c r="I3" s="231"/>
      <c r="J3" s="231"/>
      <c r="K3" s="231"/>
      <c r="L3" s="231"/>
      <c r="M3" s="231"/>
      <c r="N3" s="231"/>
      <c r="O3" s="231"/>
      <c r="P3" s="231"/>
      <c r="Q3" s="231"/>
      <c r="R3" s="231"/>
      <c r="S3" s="285"/>
      <c r="T3" s="286"/>
      <c r="U3" s="228"/>
      <c r="V3" s="267"/>
      <c r="W3" s="267"/>
      <c r="X3" s="267"/>
      <c r="Y3" s="267"/>
      <c r="Z3" s="267"/>
    </row>
    <row r="4" spans="1:26" s="217" customFormat="1">
      <c r="A4" s="228"/>
      <c r="B4" s="229"/>
      <c r="C4" s="232"/>
      <c r="D4" s="230"/>
      <c r="E4" s="231"/>
      <c r="F4" s="231"/>
      <c r="G4" s="231"/>
      <c r="H4" s="231"/>
      <c r="I4" s="231"/>
      <c r="J4" s="231"/>
      <c r="K4" s="231"/>
      <c r="L4" s="231"/>
      <c r="M4" s="231"/>
      <c r="N4" s="231"/>
      <c r="O4" s="231"/>
      <c r="P4" s="231"/>
      <c r="Q4" s="231"/>
      <c r="R4" s="285"/>
      <c r="S4" s="287"/>
      <c r="T4" s="286"/>
      <c r="U4" s="228"/>
      <c r="V4" s="267"/>
      <c r="W4" s="267"/>
      <c r="X4" s="267"/>
      <c r="Y4" s="267"/>
      <c r="Z4" s="267"/>
    </row>
    <row r="5" spans="1:26" s="217" customFormat="1" ht="11.25" customHeight="1">
      <c r="A5" s="228"/>
      <c r="B5" s="229"/>
      <c r="C5" s="232"/>
      <c r="D5" s="232"/>
      <c r="E5" s="225"/>
      <c r="F5" s="225"/>
      <c r="G5" s="225"/>
      <c r="H5" s="225"/>
      <c r="I5" s="225"/>
      <c r="J5" s="225"/>
      <c r="K5" s="225"/>
      <c r="L5" s="225"/>
      <c r="M5" s="225"/>
      <c r="N5" s="225"/>
      <c r="O5" s="225"/>
      <c r="P5" s="225"/>
      <c r="Q5" s="225"/>
      <c r="R5" s="287"/>
      <c r="S5" s="287"/>
      <c r="T5" s="286"/>
      <c r="U5" s="228"/>
      <c r="V5" s="267"/>
      <c r="W5" s="267"/>
      <c r="X5" s="267"/>
      <c r="Y5" s="267"/>
      <c r="Z5" s="267"/>
    </row>
    <row r="6" spans="1:26" s="217" customFormat="1">
      <c r="A6" s="228"/>
      <c r="B6" s="229"/>
      <c r="C6" s="232"/>
      <c r="D6" s="232"/>
      <c r="E6" s="225"/>
      <c r="F6" s="225"/>
      <c r="G6" s="225"/>
      <c r="H6" s="225"/>
      <c r="I6" s="225"/>
      <c r="J6" s="225"/>
      <c r="K6" s="225"/>
      <c r="L6" s="225"/>
      <c r="M6" s="225"/>
      <c r="N6" s="225"/>
      <c r="O6" s="225"/>
      <c r="P6" s="225"/>
      <c r="Q6" s="225"/>
      <c r="R6" s="287"/>
      <c r="S6" s="287"/>
      <c r="T6" s="286"/>
      <c r="U6" s="228"/>
      <c r="V6" s="267"/>
      <c r="W6" s="267"/>
      <c r="X6" s="267"/>
      <c r="Y6" s="267"/>
      <c r="Z6" s="267"/>
    </row>
    <row r="7" spans="1:26" s="217" customFormat="1" ht="97.5" customHeight="1">
      <c r="A7" s="228"/>
      <c r="B7" s="229"/>
      <c r="C7" s="232"/>
      <c r="D7" s="232"/>
      <c r="E7" s="225"/>
      <c r="F7" s="323" t="s">
        <v>0</v>
      </c>
      <c r="G7" s="324"/>
      <c r="H7" s="324"/>
      <c r="I7" s="324"/>
      <c r="J7" s="324"/>
      <c r="K7" s="324"/>
      <c r="L7" s="324"/>
      <c r="M7" s="324"/>
      <c r="N7" s="324"/>
      <c r="O7" s="324"/>
      <c r="P7" s="324"/>
      <c r="Q7" s="269"/>
      <c r="R7" s="288"/>
      <c r="S7" s="288"/>
      <c r="T7" s="289"/>
      <c r="U7" s="228"/>
      <c r="V7" s="267"/>
      <c r="W7" s="267"/>
      <c r="X7" s="267"/>
      <c r="Y7" s="267"/>
      <c r="Z7" s="267"/>
    </row>
    <row r="8" spans="1:26" s="217" customFormat="1" ht="25.5" customHeight="1">
      <c r="A8" s="228"/>
      <c r="B8" s="229"/>
      <c r="C8" s="232"/>
      <c r="D8" s="232"/>
      <c r="E8" s="225"/>
      <c r="F8" s="225"/>
      <c r="G8" s="233"/>
      <c r="H8" s="233"/>
      <c r="I8" s="233"/>
      <c r="J8" s="233"/>
      <c r="K8" s="233"/>
      <c r="L8" s="233"/>
      <c r="M8" s="233"/>
      <c r="N8" s="233"/>
      <c r="O8" s="233"/>
      <c r="P8" s="269"/>
      <c r="Q8" s="269"/>
      <c r="R8" s="288"/>
      <c r="S8" s="288"/>
      <c r="T8" s="289"/>
      <c r="U8" s="228"/>
      <c r="V8" s="267"/>
      <c r="W8" s="267"/>
      <c r="X8" s="267"/>
      <c r="Y8" s="267"/>
      <c r="Z8" s="267"/>
    </row>
    <row r="9" spans="1:26" s="217" customFormat="1">
      <c r="A9" s="228"/>
      <c r="B9" s="229"/>
      <c r="C9" s="232"/>
      <c r="D9" s="232"/>
      <c r="E9" s="225"/>
      <c r="F9" s="225"/>
      <c r="G9" s="325"/>
      <c r="H9" s="325"/>
      <c r="I9" s="325"/>
      <c r="J9" s="325"/>
      <c r="K9" s="325"/>
      <c r="L9" s="325"/>
      <c r="M9" s="325"/>
      <c r="N9" s="325"/>
      <c r="O9" s="325"/>
      <c r="P9" s="234"/>
      <c r="Q9" s="234"/>
      <c r="R9" s="290"/>
      <c r="S9" s="290"/>
      <c r="T9" s="291"/>
      <c r="U9" s="228"/>
      <c r="V9" s="267"/>
      <c r="W9" s="267"/>
      <c r="X9" s="267"/>
      <c r="Y9" s="267"/>
      <c r="Z9" s="267"/>
    </row>
    <row r="10" spans="1:26" s="217" customFormat="1" ht="27">
      <c r="A10" s="228"/>
      <c r="B10" s="229"/>
      <c r="C10" s="232"/>
      <c r="D10" s="232"/>
      <c r="E10" s="225"/>
      <c r="F10" s="225"/>
      <c r="G10" s="315" t="s">
        <v>1</v>
      </c>
      <c r="H10" s="315"/>
      <c r="I10" s="315"/>
      <c r="J10" s="315"/>
      <c r="K10" s="315"/>
      <c r="L10" s="315"/>
      <c r="M10" s="315"/>
      <c r="N10" s="315"/>
      <c r="O10" s="315"/>
      <c r="P10" s="270"/>
      <c r="Q10" s="270"/>
      <c r="R10" s="292"/>
      <c r="S10" s="292"/>
      <c r="T10" s="293"/>
      <c r="U10" s="228"/>
      <c r="V10" s="267"/>
      <c r="W10" s="267"/>
      <c r="X10" s="267"/>
      <c r="Y10" s="267"/>
      <c r="Z10" s="267"/>
    </row>
    <row r="11" spans="1:26" s="217" customFormat="1" ht="36" customHeight="1">
      <c r="A11" s="228"/>
      <c r="B11" s="229"/>
      <c r="C11" s="232"/>
      <c r="D11" s="232"/>
      <c r="E11" s="225"/>
      <c r="F11" s="225"/>
      <c r="G11" s="315"/>
      <c r="H11" s="315"/>
      <c r="I11" s="315"/>
      <c r="J11" s="315"/>
      <c r="K11" s="315"/>
      <c r="L11" s="315"/>
      <c r="M11" s="315"/>
      <c r="N11" s="315"/>
      <c r="O11" s="315"/>
      <c r="P11" s="270"/>
      <c r="Q11" s="270"/>
      <c r="R11" s="292"/>
      <c r="S11" s="292"/>
      <c r="T11" s="293"/>
      <c r="U11" s="228"/>
      <c r="V11" s="267"/>
      <c r="W11" s="267"/>
      <c r="X11" s="267"/>
      <c r="Y11" s="267"/>
      <c r="Z11" s="267"/>
    </row>
    <row r="12" spans="1:26" s="217" customFormat="1" ht="15.75">
      <c r="A12" s="235"/>
      <c r="B12" s="236"/>
      <c r="C12" s="237"/>
      <c r="D12" s="237"/>
      <c r="E12" s="238"/>
      <c r="F12" s="238"/>
      <c r="G12" s="239"/>
      <c r="H12" s="240"/>
      <c r="I12" s="271"/>
      <c r="J12" s="271"/>
      <c r="K12" s="271"/>
      <c r="L12" s="271"/>
      <c r="M12" s="271"/>
      <c r="N12" s="271"/>
      <c r="O12" s="271"/>
      <c r="P12" s="272"/>
      <c r="Q12" s="272"/>
      <c r="R12" s="294"/>
      <c r="S12" s="294"/>
      <c r="T12" s="295"/>
      <c r="U12" s="235"/>
      <c r="V12" s="267"/>
      <c r="W12" s="267"/>
      <c r="X12" s="267"/>
      <c r="Y12" s="267"/>
      <c r="Z12" s="267"/>
    </row>
    <row r="13" spans="1:26" s="217" customFormat="1" ht="15.75">
      <c r="A13" s="235"/>
      <c r="B13" s="236"/>
      <c r="C13" s="237"/>
      <c r="D13" s="237"/>
      <c r="E13" s="238"/>
      <c r="F13" s="238"/>
      <c r="G13" s="239"/>
      <c r="H13" s="240"/>
      <c r="I13" s="271"/>
      <c r="J13" s="271"/>
      <c r="K13" s="271"/>
      <c r="L13" s="271"/>
      <c r="M13" s="271"/>
      <c r="N13" s="271"/>
      <c r="O13" s="271"/>
      <c r="P13" s="272"/>
      <c r="Q13" s="272"/>
      <c r="R13" s="294"/>
      <c r="S13" s="294"/>
      <c r="T13" s="295"/>
      <c r="U13" s="235"/>
      <c r="V13" s="267"/>
      <c r="W13" s="267"/>
      <c r="X13" s="267"/>
      <c r="Y13" s="267"/>
      <c r="Z13" s="267"/>
    </row>
    <row r="14" spans="1:26" s="217" customFormat="1" ht="15.75">
      <c r="A14" s="235"/>
      <c r="B14" s="236"/>
      <c r="C14" s="237"/>
      <c r="D14" s="237"/>
      <c r="E14" s="238"/>
      <c r="F14" s="238"/>
      <c r="G14" s="239"/>
      <c r="H14" s="240"/>
      <c r="I14" s="271"/>
      <c r="J14" s="271"/>
      <c r="K14" s="271"/>
      <c r="L14" s="271"/>
      <c r="M14" s="271"/>
      <c r="N14" s="271"/>
      <c r="O14" s="271"/>
      <c r="P14" s="272"/>
      <c r="Q14" s="272"/>
      <c r="R14" s="294"/>
      <c r="S14" s="294"/>
      <c r="T14" s="295"/>
      <c r="U14" s="235"/>
      <c r="V14" s="267"/>
      <c r="W14" s="267"/>
      <c r="X14" s="267"/>
      <c r="Y14" s="267"/>
      <c r="Z14" s="267"/>
    </row>
    <row r="15" spans="1:26" s="217" customFormat="1" ht="20.25" customHeight="1">
      <c r="A15" s="235"/>
      <c r="B15" s="236"/>
      <c r="C15" s="237"/>
      <c r="D15" s="237"/>
      <c r="E15" s="238"/>
      <c r="F15" s="326"/>
      <c r="G15" s="327"/>
      <c r="H15" s="327"/>
      <c r="I15" s="328"/>
      <c r="J15" s="328"/>
      <c r="K15" s="328"/>
      <c r="L15" s="328"/>
      <c r="M15" s="328"/>
      <c r="N15" s="328"/>
      <c r="O15" s="328"/>
      <c r="P15" s="328"/>
      <c r="Q15" s="272"/>
      <c r="R15" s="294"/>
      <c r="S15" s="294"/>
      <c r="T15" s="295"/>
      <c r="U15" s="235"/>
      <c r="V15" s="267"/>
      <c r="W15" s="267"/>
      <c r="X15" s="267"/>
      <c r="Y15" s="267"/>
      <c r="Z15" s="267"/>
    </row>
    <row r="16" spans="1:26" s="217" customFormat="1" ht="29.25" customHeight="1">
      <c r="A16" s="235"/>
      <c r="B16" s="236"/>
      <c r="C16" s="237"/>
      <c r="D16" s="237"/>
      <c r="E16" s="238"/>
      <c r="F16" s="319" t="s">
        <v>2</v>
      </c>
      <c r="G16" s="320"/>
      <c r="H16" s="320"/>
      <c r="I16" s="316" t="s">
        <v>3</v>
      </c>
      <c r="J16" s="316"/>
      <c r="K16" s="316"/>
      <c r="L16" s="316"/>
      <c r="M16" s="316"/>
      <c r="N16" s="316"/>
      <c r="O16" s="316"/>
      <c r="P16" s="273"/>
      <c r="Q16" s="272"/>
      <c r="R16" s="294"/>
      <c r="S16" s="294"/>
      <c r="T16" s="295"/>
      <c r="U16" s="235"/>
      <c r="V16" s="267"/>
      <c r="W16" s="267"/>
      <c r="X16" s="267"/>
      <c r="Y16" s="267"/>
      <c r="Z16" s="267"/>
    </row>
    <row r="17" spans="1:26" s="217" customFormat="1" ht="18">
      <c r="A17" s="235"/>
      <c r="B17" s="236"/>
      <c r="C17" s="237"/>
      <c r="D17" s="237"/>
      <c r="E17" s="238"/>
      <c r="F17" s="241"/>
      <c r="G17" s="242"/>
      <c r="H17" s="242"/>
      <c r="I17" s="321"/>
      <c r="J17" s="321"/>
      <c r="K17" s="321"/>
      <c r="L17" s="321"/>
      <c r="M17" s="321"/>
      <c r="N17" s="321"/>
      <c r="O17" s="321"/>
      <c r="P17" s="273"/>
      <c r="Q17" s="272"/>
      <c r="R17" s="294"/>
      <c r="S17" s="294"/>
      <c r="T17" s="295"/>
      <c r="U17" s="235"/>
      <c r="V17" s="267"/>
      <c r="W17" s="267"/>
      <c r="X17" s="267"/>
      <c r="Y17" s="267"/>
      <c r="Z17" s="267"/>
    </row>
    <row r="18" spans="1:26" s="217" customFormat="1" ht="18">
      <c r="A18" s="235"/>
      <c r="B18" s="236"/>
      <c r="C18" s="237"/>
      <c r="D18" s="237"/>
      <c r="E18" s="238"/>
      <c r="F18" s="241"/>
      <c r="G18" s="242"/>
      <c r="H18" s="242"/>
      <c r="I18" s="273"/>
      <c r="J18" s="273"/>
      <c r="K18" s="273"/>
      <c r="L18" s="273"/>
      <c r="M18" s="273"/>
      <c r="N18" s="273"/>
      <c r="O18" s="273"/>
      <c r="P18" s="273"/>
      <c r="Q18" s="272"/>
      <c r="R18" s="294"/>
      <c r="S18" s="294"/>
      <c r="T18" s="295"/>
      <c r="U18" s="235"/>
      <c r="V18" s="267"/>
      <c r="W18" s="267"/>
      <c r="X18" s="267"/>
      <c r="Y18" s="267"/>
      <c r="Z18" s="267"/>
    </row>
    <row r="19" spans="1:26" s="217" customFormat="1" ht="15" customHeight="1">
      <c r="A19" s="228"/>
      <c r="B19" s="229"/>
      <c r="C19" s="232"/>
      <c r="D19" s="232"/>
      <c r="E19" s="225"/>
      <c r="F19" s="243"/>
      <c r="G19" s="244"/>
      <c r="H19" s="244"/>
      <c r="I19" s="317"/>
      <c r="J19" s="317"/>
      <c r="K19" s="317"/>
      <c r="L19" s="317"/>
      <c r="M19" s="317"/>
      <c r="N19" s="317"/>
      <c r="O19" s="317"/>
      <c r="P19" s="273"/>
      <c r="Q19" s="273"/>
      <c r="R19" s="296"/>
      <c r="S19" s="296"/>
      <c r="T19" s="297"/>
      <c r="U19" s="228"/>
      <c r="V19" s="267"/>
      <c r="W19" s="267"/>
      <c r="X19" s="267"/>
      <c r="Y19" s="267"/>
      <c r="Z19" s="267"/>
    </row>
    <row r="20" spans="1:26" s="217" customFormat="1" ht="18">
      <c r="A20" s="235"/>
      <c r="B20" s="236"/>
      <c r="C20" s="237"/>
      <c r="D20" s="237"/>
      <c r="E20" s="238"/>
      <c r="F20" s="319"/>
      <c r="G20" s="320"/>
      <c r="H20" s="320"/>
      <c r="I20" s="322"/>
      <c r="J20" s="322"/>
      <c r="K20" s="322"/>
      <c r="L20" s="322"/>
      <c r="M20" s="322"/>
      <c r="N20" s="322"/>
      <c r="O20" s="322"/>
      <c r="P20" s="274"/>
      <c r="Q20" s="274"/>
      <c r="R20" s="298"/>
      <c r="S20" s="298"/>
      <c r="T20" s="299"/>
      <c r="U20" s="235"/>
      <c r="V20" s="267"/>
      <c r="W20" s="267"/>
      <c r="X20" s="267"/>
      <c r="Y20" s="267"/>
      <c r="Z20" s="267"/>
    </row>
    <row r="21" spans="1:26" s="217" customFormat="1" ht="18">
      <c r="A21" s="235"/>
      <c r="B21" s="236"/>
      <c r="C21" s="237"/>
      <c r="D21" s="237"/>
      <c r="E21" s="238"/>
      <c r="F21" s="243"/>
      <c r="G21" s="245"/>
      <c r="H21" s="245"/>
      <c r="I21" s="274"/>
      <c r="J21" s="274"/>
      <c r="K21" s="274"/>
      <c r="L21" s="274"/>
      <c r="M21" s="274"/>
      <c r="N21" s="274"/>
      <c r="O21" s="274"/>
      <c r="P21" s="274"/>
      <c r="Q21" s="274"/>
      <c r="R21" s="298"/>
      <c r="S21" s="298"/>
      <c r="T21" s="299"/>
      <c r="U21" s="235"/>
      <c r="V21" s="267"/>
      <c r="W21" s="267"/>
      <c r="X21" s="267"/>
      <c r="Y21" s="267"/>
      <c r="Z21" s="267"/>
    </row>
    <row r="22" spans="1:26" s="217" customFormat="1" ht="21.75" customHeight="1">
      <c r="A22" s="235"/>
      <c r="B22" s="236"/>
      <c r="C22" s="237"/>
      <c r="D22" s="237"/>
      <c r="E22" s="238"/>
      <c r="F22" s="319" t="s">
        <v>4</v>
      </c>
      <c r="G22" s="320"/>
      <c r="H22" s="320"/>
      <c r="I22" s="316" t="s">
        <v>5</v>
      </c>
      <c r="J22" s="316"/>
      <c r="K22" s="316"/>
      <c r="L22" s="316"/>
      <c r="M22" s="316"/>
      <c r="N22" s="316"/>
      <c r="O22" s="316"/>
      <c r="P22" s="274"/>
      <c r="Q22" s="274"/>
      <c r="R22" s="298"/>
      <c r="S22" s="298"/>
      <c r="T22" s="299"/>
      <c r="U22" s="235"/>
      <c r="V22" s="267"/>
      <c r="W22" s="267"/>
      <c r="X22" s="267"/>
      <c r="Y22" s="267"/>
      <c r="Z22" s="267"/>
    </row>
    <row r="23" spans="1:26" s="217" customFormat="1" ht="16.5" customHeight="1">
      <c r="A23" s="235"/>
      <c r="B23" s="236"/>
      <c r="C23" s="237"/>
      <c r="D23" s="237"/>
      <c r="E23" s="238"/>
      <c r="F23" s="243"/>
      <c r="G23" s="246"/>
      <c r="H23" s="246"/>
      <c r="I23" s="275" t="s">
        <v>6</v>
      </c>
      <c r="J23" s="275"/>
      <c r="K23" s="275"/>
      <c r="L23" s="275"/>
      <c r="M23" s="275"/>
      <c r="N23" s="275"/>
      <c r="O23" s="275"/>
      <c r="P23" s="274"/>
      <c r="Q23" s="274"/>
      <c r="R23" s="298"/>
      <c r="S23" s="298"/>
      <c r="T23" s="299"/>
      <c r="U23" s="235"/>
      <c r="V23" s="267"/>
      <c r="W23" s="267"/>
      <c r="X23" s="267"/>
      <c r="Y23" s="267"/>
      <c r="Z23" s="267"/>
    </row>
    <row r="24" spans="1:26" s="217" customFormat="1" ht="18.75" customHeight="1">
      <c r="A24" s="235"/>
      <c r="B24" s="236"/>
      <c r="C24" s="237"/>
      <c r="D24" s="237"/>
      <c r="E24" s="238"/>
      <c r="F24" s="243"/>
      <c r="G24" s="246"/>
      <c r="H24" s="246"/>
      <c r="I24" s="275" t="s">
        <v>7</v>
      </c>
      <c r="J24" s="275"/>
      <c r="K24" s="275"/>
      <c r="L24" s="275"/>
      <c r="M24" s="275"/>
      <c r="N24" s="275"/>
      <c r="O24" s="275"/>
      <c r="P24" s="274"/>
      <c r="Q24" s="274"/>
      <c r="R24" s="298"/>
      <c r="S24" s="298"/>
      <c r="T24" s="299"/>
      <c r="U24" s="235"/>
      <c r="V24" s="267"/>
      <c r="W24" s="267"/>
      <c r="X24" s="267"/>
      <c r="Y24" s="267"/>
      <c r="Z24" s="267"/>
    </row>
    <row r="25" spans="1:26" s="217" customFormat="1" ht="18.75" customHeight="1">
      <c r="A25" s="235"/>
      <c r="B25" s="236"/>
      <c r="C25" s="237"/>
      <c r="D25" s="237"/>
      <c r="E25" s="238"/>
      <c r="F25" s="243"/>
      <c r="G25" s="247"/>
      <c r="H25" s="247"/>
      <c r="I25" s="316" t="s">
        <v>8</v>
      </c>
      <c r="J25" s="316"/>
      <c r="K25" s="316"/>
      <c r="L25" s="316"/>
      <c r="M25" s="316"/>
      <c r="N25" s="316"/>
      <c r="O25" s="316"/>
      <c r="P25" s="274"/>
      <c r="Q25" s="274"/>
      <c r="R25" s="300"/>
      <c r="S25" s="300"/>
      <c r="T25" s="301"/>
      <c r="U25" s="235"/>
      <c r="V25" s="267"/>
      <c r="W25" s="267"/>
      <c r="X25" s="267"/>
      <c r="Y25" s="267"/>
      <c r="Z25" s="267"/>
    </row>
    <row r="26" spans="1:26" s="217" customFormat="1" ht="15.75" customHeight="1">
      <c r="A26" s="235"/>
      <c r="B26" s="236"/>
      <c r="C26" s="237"/>
      <c r="D26" s="237"/>
      <c r="E26" s="238"/>
      <c r="F26" s="243"/>
      <c r="G26" s="247"/>
      <c r="H26" s="247"/>
      <c r="I26" s="316"/>
      <c r="J26" s="316"/>
      <c r="K26" s="316"/>
      <c r="L26" s="316"/>
      <c r="M26" s="316"/>
      <c r="N26" s="316"/>
      <c r="O26" s="316"/>
      <c r="P26" s="274"/>
      <c r="Q26" s="274"/>
      <c r="R26" s="300"/>
      <c r="S26" s="300"/>
      <c r="T26" s="301"/>
      <c r="U26" s="235"/>
      <c r="V26" s="267"/>
      <c r="W26" s="267"/>
      <c r="X26" s="267"/>
      <c r="Y26" s="267"/>
      <c r="Z26" s="267"/>
    </row>
    <row r="27" spans="1:26" s="217" customFormat="1" ht="18">
      <c r="A27" s="235"/>
      <c r="B27" s="236"/>
      <c r="C27" s="237"/>
      <c r="D27" s="237"/>
      <c r="E27" s="238"/>
      <c r="F27" s="243"/>
      <c r="G27" s="247"/>
      <c r="H27" s="247"/>
      <c r="I27" s="317"/>
      <c r="J27" s="317"/>
      <c r="K27" s="317"/>
      <c r="L27" s="317"/>
      <c r="M27" s="317"/>
      <c r="N27" s="317"/>
      <c r="O27" s="317"/>
      <c r="P27" s="274"/>
      <c r="Q27" s="274"/>
      <c r="R27" s="300"/>
      <c r="S27" s="300"/>
      <c r="T27" s="301"/>
      <c r="U27" s="235"/>
      <c r="V27" s="267"/>
      <c r="W27" s="267"/>
      <c r="X27" s="267"/>
      <c r="Y27" s="267"/>
      <c r="Z27" s="267"/>
    </row>
    <row r="28" spans="1:26" s="217" customFormat="1" ht="18">
      <c r="A28" s="235"/>
      <c r="B28" s="236"/>
      <c r="C28" s="237"/>
      <c r="D28" s="237"/>
      <c r="E28" s="238"/>
      <c r="F28" s="243"/>
      <c r="G28" s="247"/>
      <c r="H28" s="247"/>
      <c r="I28" s="318"/>
      <c r="J28" s="318"/>
      <c r="K28" s="318"/>
      <c r="L28" s="318"/>
      <c r="M28" s="318"/>
      <c r="N28" s="318"/>
      <c r="O28" s="318"/>
      <c r="P28" s="274"/>
      <c r="Q28" s="274"/>
      <c r="R28" s="300"/>
      <c r="S28" s="300"/>
      <c r="T28" s="301"/>
      <c r="U28" s="235"/>
      <c r="V28" s="267"/>
      <c r="W28" s="267"/>
      <c r="X28" s="267"/>
      <c r="Y28" s="267"/>
      <c r="Z28" s="267"/>
    </row>
    <row r="29" spans="1:26" s="217" customFormat="1" ht="18">
      <c r="A29" s="235"/>
      <c r="B29" s="236"/>
      <c r="C29" s="237"/>
      <c r="D29" s="237"/>
      <c r="E29" s="238"/>
      <c r="F29" s="243"/>
      <c r="G29" s="247"/>
      <c r="H29" s="247"/>
      <c r="I29" s="276"/>
      <c r="J29" s="276"/>
      <c r="K29" s="276"/>
      <c r="L29" s="276"/>
      <c r="M29" s="276"/>
      <c r="N29" s="276"/>
      <c r="O29" s="276"/>
      <c r="P29" s="274"/>
      <c r="Q29" s="274"/>
      <c r="R29" s="300"/>
      <c r="S29" s="300"/>
      <c r="T29" s="301"/>
      <c r="U29" s="235"/>
      <c r="V29" s="267"/>
      <c r="W29" s="267"/>
      <c r="X29" s="267"/>
      <c r="Y29" s="267"/>
      <c r="Z29" s="267"/>
    </row>
    <row r="30" spans="1:26" s="218" customFormat="1" ht="18" customHeight="1">
      <c r="A30" s="235"/>
      <c r="B30" s="236"/>
      <c r="C30" s="237"/>
      <c r="D30" s="237"/>
      <c r="E30" s="238"/>
      <c r="F30" s="319"/>
      <c r="G30" s="320"/>
      <c r="H30" s="320"/>
      <c r="I30" s="277"/>
      <c r="J30" s="276"/>
      <c r="K30" s="276"/>
      <c r="L30" s="276"/>
      <c r="M30" s="276"/>
      <c r="N30" s="276"/>
      <c r="O30" s="276"/>
      <c r="P30" s="274"/>
      <c r="Q30" s="274"/>
      <c r="R30" s="300"/>
      <c r="S30" s="300"/>
      <c r="T30" s="301"/>
      <c r="U30" s="235"/>
      <c r="V30" s="267"/>
      <c r="W30" s="267"/>
      <c r="X30" s="267"/>
      <c r="Y30" s="267"/>
      <c r="Z30" s="267"/>
    </row>
    <row r="31" spans="1:26" s="219" customFormat="1" ht="18">
      <c r="A31" s="235"/>
      <c r="B31" s="236"/>
      <c r="C31" s="237"/>
      <c r="D31" s="237"/>
      <c r="E31" s="238"/>
      <c r="G31" s="248"/>
      <c r="H31" s="249"/>
      <c r="I31" s="278"/>
      <c r="J31" s="279"/>
      <c r="K31" s="279"/>
      <c r="L31" s="279"/>
      <c r="M31" s="279"/>
      <c r="N31" s="279"/>
      <c r="O31" s="279"/>
      <c r="P31" s="280"/>
      <c r="Q31" s="280"/>
      <c r="R31" s="302"/>
      <c r="S31" s="302"/>
      <c r="T31" s="303"/>
      <c r="U31" s="235"/>
      <c r="V31" s="304"/>
      <c r="W31" s="304"/>
      <c r="X31" s="304"/>
      <c r="Y31" s="304"/>
      <c r="Z31" s="304"/>
    </row>
    <row r="32" spans="1:26" s="219" customFormat="1" ht="15" customHeight="1">
      <c r="A32" s="235"/>
      <c r="B32" s="236"/>
      <c r="C32" s="237"/>
      <c r="D32" s="237"/>
      <c r="E32" s="238"/>
      <c r="G32" s="250"/>
      <c r="I32" s="281"/>
      <c r="J32" s="281"/>
      <c r="K32" s="281"/>
      <c r="L32" s="281"/>
      <c r="M32" s="281"/>
      <c r="N32" s="281"/>
      <c r="O32" s="281"/>
      <c r="P32" s="280"/>
      <c r="Q32" s="280"/>
      <c r="R32" s="305"/>
      <c r="S32" s="305"/>
      <c r="T32" s="306"/>
      <c r="U32" s="235"/>
      <c r="V32" s="304"/>
      <c r="W32" s="304"/>
      <c r="X32" s="304"/>
      <c r="Y32" s="304"/>
      <c r="Z32" s="304"/>
    </row>
    <row r="33" spans="1:26" s="219" customFormat="1" ht="18">
      <c r="A33" s="235"/>
      <c r="B33" s="236"/>
      <c r="C33" s="237"/>
      <c r="D33" s="237"/>
      <c r="E33" s="238"/>
      <c r="G33" s="251"/>
      <c r="H33" s="249"/>
      <c r="I33" s="282"/>
      <c r="J33" s="283"/>
      <c r="K33" s="283"/>
      <c r="L33" s="283"/>
      <c r="M33" s="283"/>
      <c r="N33" s="283"/>
      <c r="O33" s="283"/>
      <c r="P33" s="280"/>
      <c r="Q33" s="280"/>
      <c r="R33" s="302"/>
      <c r="S33" s="302"/>
      <c r="T33" s="303"/>
      <c r="U33" s="235"/>
      <c r="V33" s="304"/>
      <c r="W33" s="304"/>
      <c r="X33" s="304"/>
      <c r="Y33" s="304"/>
      <c r="Z33" s="304"/>
    </row>
    <row r="34" spans="1:26" s="217" customFormat="1" ht="18">
      <c r="A34" s="235"/>
      <c r="B34" s="236"/>
      <c r="C34" s="237"/>
      <c r="D34" s="237"/>
      <c r="E34" s="238"/>
      <c r="F34" s="238"/>
      <c r="G34" s="251"/>
      <c r="H34" s="252"/>
      <c r="I34" s="274"/>
      <c r="J34" s="274"/>
      <c r="K34" s="274"/>
      <c r="L34" s="274"/>
      <c r="M34" s="274"/>
      <c r="N34" s="274"/>
      <c r="O34" s="274"/>
      <c r="P34" s="274"/>
      <c r="Q34" s="274"/>
      <c r="R34" s="300"/>
      <c r="S34" s="300"/>
      <c r="T34" s="301"/>
      <c r="U34" s="235"/>
      <c r="V34" s="267"/>
      <c r="W34" s="267"/>
      <c r="X34" s="267"/>
      <c r="Y34" s="267"/>
      <c r="Z34" s="267"/>
    </row>
    <row r="35" spans="1:26" s="217" customFormat="1" ht="32.25" customHeight="1">
      <c r="A35" s="228"/>
      <c r="B35" s="229"/>
      <c r="C35" s="232"/>
      <c r="D35" s="232"/>
      <c r="E35" s="225"/>
      <c r="F35" s="225"/>
      <c r="G35" s="314" t="s">
        <v>9</v>
      </c>
      <c r="H35" s="314"/>
      <c r="I35" s="314"/>
      <c r="J35" s="314"/>
      <c r="K35" s="314"/>
      <c r="L35" s="314"/>
      <c r="M35" s="314"/>
      <c r="N35" s="314"/>
      <c r="O35" s="314"/>
      <c r="P35" s="254"/>
      <c r="Q35" s="254"/>
      <c r="R35" s="307"/>
      <c r="S35" s="307"/>
      <c r="T35" s="308"/>
      <c r="U35" s="228"/>
      <c r="V35" s="267"/>
      <c r="W35" s="267"/>
      <c r="X35" s="267"/>
      <c r="Y35" s="267"/>
      <c r="Z35" s="267"/>
    </row>
    <row r="36" spans="1:26" s="217" customFormat="1" ht="27">
      <c r="A36" s="228"/>
      <c r="B36" s="229"/>
      <c r="C36" s="232"/>
      <c r="D36" s="232"/>
      <c r="E36" s="225"/>
      <c r="F36" s="225"/>
      <c r="G36" s="253"/>
      <c r="H36" s="254"/>
      <c r="I36" s="254"/>
      <c r="J36" s="254"/>
      <c r="K36" s="254"/>
      <c r="L36" s="254"/>
      <c r="M36" s="254"/>
      <c r="N36" s="254"/>
      <c r="O36" s="254"/>
      <c r="P36" s="254"/>
      <c r="Q36" s="254"/>
      <c r="R36" s="307"/>
      <c r="S36" s="307"/>
      <c r="T36" s="308"/>
      <c r="U36" s="228"/>
      <c r="V36" s="267"/>
      <c r="W36" s="267"/>
      <c r="X36" s="267"/>
      <c r="Y36" s="267"/>
      <c r="Z36" s="267"/>
    </row>
    <row r="37" spans="1:26" s="217" customFormat="1" ht="10.5" customHeight="1">
      <c r="A37" s="228"/>
      <c r="B37" s="229"/>
      <c r="C37" s="232"/>
      <c r="D37" s="232"/>
      <c r="E37" s="225"/>
      <c r="F37" s="225"/>
      <c r="G37" s="255"/>
      <c r="H37" s="256"/>
      <c r="I37" s="256"/>
      <c r="J37" s="256"/>
      <c r="K37" s="256"/>
      <c r="L37" s="256"/>
      <c r="M37" s="256"/>
      <c r="N37" s="256"/>
      <c r="O37" s="256"/>
      <c r="P37" s="256"/>
      <c r="Q37" s="256"/>
      <c r="R37" s="307"/>
      <c r="S37" s="307"/>
      <c r="T37" s="308"/>
      <c r="U37" s="228"/>
      <c r="V37" s="267"/>
      <c r="W37" s="267"/>
      <c r="X37" s="267"/>
      <c r="Y37" s="267"/>
      <c r="Z37" s="267"/>
    </row>
    <row r="38" spans="1:26" s="217" customFormat="1" ht="28.5" customHeight="1">
      <c r="A38" s="228"/>
      <c r="B38" s="229"/>
      <c r="C38" s="232"/>
      <c r="D38" s="257"/>
      <c r="E38" s="258"/>
      <c r="F38" s="258"/>
      <c r="G38" s="259"/>
      <c r="H38" s="260"/>
      <c r="I38" s="260"/>
      <c r="J38" s="260"/>
      <c r="K38" s="260"/>
      <c r="L38" s="260"/>
      <c r="M38" s="260"/>
      <c r="N38" s="260"/>
      <c r="O38" s="260"/>
      <c r="P38" s="260"/>
      <c r="Q38" s="260"/>
      <c r="R38" s="309"/>
      <c r="S38" s="307"/>
      <c r="T38" s="308"/>
      <c r="U38" s="228"/>
      <c r="V38" s="267"/>
      <c r="W38" s="267"/>
      <c r="X38" s="267"/>
      <c r="Y38" s="267"/>
      <c r="Z38" s="267"/>
    </row>
    <row r="39" spans="1:26" s="217" customFormat="1" ht="9" customHeight="1">
      <c r="A39" s="228"/>
      <c r="B39" s="229"/>
      <c r="C39" s="257"/>
      <c r="D39" s="258"/>
      <c r="E39" s="258"/>
      <c r="F39" s="258"/>
      <c r="G39" s="259"/>
      <c r="H39" s="260"/>
      <c r="I39" s="260"/>
      <c r="J39" s="260"/>
      <c r="K39" s="260"/>
      <c r="L39" s="260"/>
      <c r="M39" s="260"/>
      <c r="N39" s="260"/>
      <c r="O39" s="260"/>
      <c r="P39" s="260"/>
      <c r="Q39" s="260"/>
      <c r="R39" s="260"/>
      <c r="S39" s="309"/>
      <c r="T39" s="308"/>
      <c r="U39" s="228"/>
      <c r="V39" s="267"/>
      <c r="W39" s="267"/>
      <c r="X39" s="267"/>
      <c r="Y39" s="267"/>
      <c r="Z39" s="267"/>
    </row>
    <row r="40" spans="1:26" s="217" customFormat="1" ht="26.25" customHeight="1">
      <c r="A40" s="228"/>
      <c r="B40" s="261"/>
      <c r="C40" s="262"/>
      <c r="D40" s="262"/>
      <c r="E40" s="262"/>
      <c r="F40" s="262"/>
      <c r="G40" s="263"/>
      <c r="H40" s="264"/>
      <c r="I40" s="264"/>
      <c r="J40" s="264"/>
      <c r="K40" s="264"/>
      <c r="L40" s="264"/>
      <c r="M40" s="264"/>
      <c r="N40" s="264"/>
      <c r="O40" s="264"/>
      <c r="P40" s="264"/>
      <c r="Q40" s="264"/>
      <c r="R40" s="264"/>
      <c r="S40" s="264"/>
      <c r="T40" s="310"/>
      <c r="U40" s="228"/>
      <c r="V40" s="267"/>
      <c r="W40" s="267"/>
      <c r="X40" s="267"/>
      <c r="Y40" s="267"/>
      <c r="Z40" s="267"/>
    </row>
    <row r="41" spans="1:26" s="217" customFormat="1" ht="8.25" customHeight="1">
      <c r="A41" s="265"/>
      <c r="B41" s="266"/>
      <c r="C41" s="267"/>
      <c r="D41" s="268"/>
      <c r="E41" s="268"/>
      <c r="F41" s="268"/>
      <c r="G41" s="267"/>
      <c r="H41" s="267"/>
      <c r="I41" s="267"/>
      <c r="J41" s="267"/>
      <c r="K41" s="267"/>
      <c r="L41" s="267"/>
      <c r="M41" s="267"/>
      <c r="N41" s="267"/>
      <c r="O41" s="267"/>
      <c r="P41" s="267"/>
      <c r="Q41" s="267"/>
      <c r="R41" s="267"/>
      <c r="S41" s="267"/>
      <c r="T41" s="267"/>
      <c r="U41" s="267"/>
      <c r="V41" s="267"/>
      <c r="W41" s="267"/>
      <c r="X41" s="267"/>
      <c r="Y41" s="267"/>
      <c r="Z41" s="267"/>
    </row>
  </sheetData>
  <mergeCells count="19">
    <mergeCell ref="F7:P7"/>
    <mergeCell ref="G9:O9"/>
    <mergeCell ref="F15:H15"/>
    <mergeCell ref="I15:P15"/>
    <mergeCell ref="F16:H16"/>
    <mergeCell ref="I16:O16"/>
    <mergeCell ref="G35:O35"/>
    <mergeCell ref="G10:O11"/>
    <mergeCell ref="I25:O25"/>
    <mergeCell ref="I26:O26"/>
    <mergeCell ref="I27:O27"/>
    <mergeCell ref="I28:O28"/>
    <mergeCell ref="F30:H30"/>
    <mergeCell ref="I17:O17"/>
    <mergeCell ref="I19:O19"/>
    <mergeCell ref="F20:H20"/>
    <mergeCell ref="I20:O20"/>
    <mergeCell ref="F22:H22"/>
    <mergeCell ref="I22:O22"/>
  </mergeCells>
  <printOptions horizontalCentered="1" verticalCentered="1"/>
  <pageMargins left="0.70866141732283505" right="0.70866141732283505" top="0" bottom="0" header="0.31496062992126" footer="0.31496062992126"/>
  <pageSetup paperSize="9" scale="90" orientation="portrait" r:id="rId1"/>
</worksheet>
</file>

<file path=xl/worksheets/sheet2.xml><?xml version="1.0" encoding="utf-8"?>
<worksheet xmlns="http://schemas.openxmlformats.org/spreadsheetml/2006/main" xmlns:r="http://schemas.openxmlformats.org/officeDocument/2006/relationships">
  <dimension ref="A1:F961"/>
  <sheetViews>
    <sheetView view="pageBreakPreview" topLeftCell="A371" workbookViewId="0">
      <selection activeCell="F393" sqref="F393"/>
    </sheetView>
  </sheetViews>
  <sheetFormatPr defaultColWidth="9.140625" defaultRowHeight="17.100000000000001" customHeight="1"/>
  <cols>
    <col min="1" max="1" width="5.42578125" style="192" customWidth="1"/>
    <col min="2" max="2" width="68.28515625" style="3" customWidth="1"/>
    <col min="3" max="3" width="8.5703125" style="193" customWidth="1"/>
    <col min="4" max="4" width="7.85546875" style="3" customWidth="1"/>
    <col min="5" max="5" width="11.28515625" style="3" customWidth="1"/>
    <col min="6" max="6" width="12.7109375" style="3" customWidth="1"/>
    <col min="7" max="16384" width="9.140625" style="3"/>
  </cols>
  <sheetData>
    <row r="1" spans="1:6" ht="17.100000000000001" customHeight="1">
      <c r="A1" s="329" t="s">
        <v>10</v>
      </c>
      <c r="B1" s="330"/>
      <c r="C1" s="330"/>
      <c r="D1" s="330"/>
      <c r="E1" s="330"/>
      <c r="F1" s="331"/>
    </row>
    <row r="2" spans="1:6" s="2" customFormat="1" ht="17.100000000000001" customHeight="1">
      <c r="A2" s="194" t="s">
        <v>11</v>
      </c>
      <c r="B2" s="195" t="s">
        <v>12</v>
      </c>
      <c r="C2" s="196" t="s">
        <v>13</v>
      </c>
      <c r="D2" s="195" t="s">
        <v>14</v>
      </c>
      <c r="E2" s="195" t="s">
        <v>15</v>
      </c>
      <c r="F2" s="197" t="s">
        <v>16</v>
      </c>
    </row>
    <row r="3" spans="1:6" ht="17.100000000000001" customHeight="1">
      <c r="A3" s="198"/>
      <c r="B3" s="199" t="s">
        <v>17</v>
      </c>
      <c r="C3" s="200"/>
      <c r="D3" s="201"/>
      <c r="E3" s="201"/>
      <c r="F3" s="202"/>
    </row>
    <row r="4" spans="1:6" ht="17.100000000000001" customHeight="1">
      <c r="A4" s="198"/>
      <c r="B4" s="199"/>
      <c r="C4" s="200"/>
      <c r="D4" s="201"/>
      <c r="E4" s="201"/>
      <c r="F4" s="202"/>
    </row>
    <row r="5" spans="1:6" ht="17.100000000000001" customHeight="1">
      <c r="A5" s="198"/>
      <c r="B5" s="199" t="s">
        <v>18</v>
      </c>
      <c r="C5" s="200"/>
      <c r="D5" s="201"/>
      <c r="E5" s="201"/>
      <c r="F5" s="202"/>
    </row>
    <row r="6" spans="1:6" ht="105">
      <c r="A6" s="198" t="s">
        <v>19</v>
      </c>
      <c r="B6" s="203" t="s">
        <v>20</v>
      </c>
      <c r="C6" s="204" t="s">
        <v>21</v>
      </c>
      <c r="D6" s="201"/>
      <c r="E6" s="201"/>
      <c r="F6" s="202">
        <v>0</v>
      </c>
    </row>
    <row r="7" spans="1:6" ht="17.100000000000001" customHeight="1">
      <c r="A7" s="198"/>
      <c r="B7" s="201"/>
      <c r="C7" s="200"/>
      <c r="D7" s="201"/>
      <c r="E7" s="201"/>
      <c r="F7" s="202"/>
    </row>
    <row r="8" spans="1:6" ht="17.100000000000001" customHeight="1">
      <c r="A8" s="198"/>
      <c r="B8" s="199" t="s">
        <v>22</v>
      </c>
      <c r="C8" s="200"/>
      <c r="D8" s="201"/>
      <c r="E8" s="201"/>
      <c r="F8" s="202"/>
    </row>
    <row r="9" spans="1:6" ht="120">
      <c r="A9" s="198" t="s">
        <v>23</v>
      </c>
      <c r="B9" s="205" t="s">
        <v>24</v>
      </c>
      <c r="C9" s="204" t="s">
        <v>21</v>
      </c>
      <c r="D9" s="201"/>
      <c r="E9" s="201"/>
      <c r="F9" s="377">
        <v>5000000</v>
      </c>
    </row>
    <row r="10" spans="1:6" ht="43.5" customHeight="1">
      <c r="A10" s="198" t="s">
        <v>25</v>
      </c>
      <c r="B10" s="203" t="s">
        <v>26</v>
      </c>
      <c r="C10" s="200" t="s">
        <v>21</v>
      </c>
      <c r="D10" s="201"/>
      <c r="E10" s="201"/>
      <c r="F10" s="377">
        <v>250000</v>
      </c>
    </row>
    <row r="11" spans="1:6" ht="30">
      <c r="A11" s="198" t="s">
        <v>27</v>
      </c>
      <c r="B11" s="205" t="s">
        <v>28</v>
      </c>
      <c r="C11" s="200" t="s">
        <v>21</v>
      </c>
      <c r="D11" s="201"/>
      <c r="E11" s="201"/>
      <c r="F11" s="377">
        <v>500000</v>
      </c>
    </row>
    <row r="12" spans="1:6" ht="17.100000000000001" customHeight="1">
      <c r="A12" s="198"/>
      <c r="B12" s="201"/>
      <c r="C12" s="200"/>
      <c r="D12" s="201"/>
      <c r="E12" s="201"/>
      <c r="F12" s="202"/>
    </row>
    <row r="13" spans="1:6" ht="17.100000000000001" customHeight="1">
      <c r="A13" s="198"/>
      <c r="B13" s="199" t="s">
        <v>29</v>
      </c>
      <c r="C13" s="200"/>
      <c r="D13" s="201"/>
      <c r="E13" s="201"/>
      <c r="F13" s="202"/>
    </row>
    <row r="14" spans="1:6" ht="48.75" customHeight="1">
      <c r="A14" s="198" t="s">
        <v>30</v>
      </c>
      <c r="B14" s="203" t="s">
        <v>31</v>
      </c>
      <c r="C14" s="204" t="s">
        <v>21</v>
      </c>
      <c r="D14" s="201"/>
      <c r="E14" s="201"/>
      <c r="F14" s="202"/>
    </row>
    <row r="15" spans="1:6" ht="15.75" customHeight="1">
      <c r="A15" s="198"/>
      <c r="B15" s="203"/>
      <c r="C15" s="204"/>
      <c r="D15" s="201"/>
      <c r="E15" s="201"/>
      <c r="F15" s="202"/>
    </row>
    <row r="16" spans="1:6" ht="17.100000000000001" customHeight="1">
      <c r="A16" s="198"/>
      <c r="B16" s="199" t="s">
        <v>32</v>
      </c>
      <c r="C16" s="200"/>
      <c r="D16" s="201"/>
      <c r="E16" s="201"/>
      <c r="F16" s="202"/>
    </row>
    <row r="17" spans="1:6" ht="75">
      <c r="A17" s="198" t="s">
        <v>33</v>
      </c>
      <c r="B17" s="203" t="s">
        <v>34</v>
      </c>
      <c r="C17" s="200" t="s">
        <v>21</v>
      </c>
      <c r="D17" s="201"/>
      <c r="E17" s="201"/>
      <c r="F17" s="377">
        <v>5000000</v>
      </c>
    </row>
    <row r="18" spans="1:6" ht="15">
      <c r="A18" s="198"/>
      <c r="B18" s="205"/>
      <c r="C18" s="200"/>
      <c r="D18" s="201"/>
      <c r="E18" s="201"/>
      <c r="F18" s="202"/>
    </row>
    <row r="19" spans="1:6" ht="15">
      <c r="A19" s="198"/>
      <c r="B19" s="205"/>
      <c r="C19" s="200"/>
      <c r="D19" s="201"/>
      <c r="E19" s="201"/>
      <c r="F19" s="202"/>
    </row>
    <row r="20" spans="1:6" ht="15">
      <c r="A20" s="198"/>
      <c r="B20" s="205"/>
      <c r="C20" s="200"/>
      <c r="D20" s="201"/>
      <c r="E20" s="201"/>
      <c r="F20" s="202"/>
    </row>
    <row r="21" spans="1:6" ht="15">
      <c r="A21" s="198"/>
      <c r="B21" s="205"/>
      <c r="C21" s="200"/>
      <c r="D21" s="201"/>
      <c r="E21" s="201"/>
      <c r="F21" s="202"/>
    </row>
    <row r="22" spans="1:6" ht="15">
      <c r="A22" s="198"/>
      <c r="B22" s="205"/>
      <c r="C22" s="200"/>
      <c r="D22" s="201"/>
      <c r="E22" s="201"/>
      <c r="F22" s="202"/>
    </row>
    <row r="23" spans="1:6" ht="15">
      <c r="A23" s="198"/>
      <c r="B23" s="205"/>
      <c r="C23" s="200"/>
      <c r="D23" s="201"/>
      <c r="E23" s="201"/>
      <c r="F23" s="202"/>
    </row>
    <row r="24" spans="1:6" ht="15">
      <c r="A24" s="198"/>
      <c r="B24" s="205"/>
      <c r="C24" s="200"/>
      <c r="D24" s="201"/>
      <c r="E24" s="201"/>
      <c r="F24" s="202"/>
    </row>
    <row r="25" spans="1:6" ht="15">
      <c r="A25" s="198"/>
      <c r="B25" s="205"/>
      <c r="C25" s="200"/>
      <c r="D25" s="201"/>
      <c r="E25" s="201"/>
      <c r="F25" s="202"/>
    </row>
    <row r="26" spans="1:6" ht="15">
      <c r="A26" s="198"/>
      <c r="B26" s="205"/>
      <c r="C26" s="200"/>
      <c r="D26" s="201"/>
      <c r="E26" s="201"/>
      <c r="F26" s="202"/>
    </row>
    <row r="27" spans="1:6" ht="17.100000000000001" customHeight="1">
      <c r="A27" s="198"/>
      <c r="B27" s="205"/>
      <c r="C27" s="200"/>
      <c r="D27" s="201"/>
      <c r="E27" s="201"/>
      <c r="F27" s="202"/>
    </row>
    <row r="28" spans="1:6" ht="17.100000000000001" customHeight="1">
      <c r="A28" s="198"/>
      <c r="B28" s="205"/>
      <c r="C28" s="200"/>
      <c r="D28" s="201"/>
      <c r="E28" s="201"/>
      <c r="F28" s="202"/>
    </row>
    <row r="29" spans="1:6" ht="17.100000000000001" customHeight="1">
      <c r="A29" s="198"/>
      <c r="B29" s="205"/>
      <c r="C29" s="200"/>
      <c r="D29" s="201"/>
      <c r="E29" s="201"/>
      <c r="F29" s="202"/>
    </row>
    <row r="30" spans="1:6" ht="15">
      <c r="A30" s="198"/>
      <c r="B30" s="205"/>
      <c r="C30" s="200"/>
      <c r="D30" s="201"/>
      <c r="E30" s="201"/>
      <c r="F30" s="202"/>
    </row>
    <row r="31" spans="1:6" ht="15">
      <c r="A31" s="198"/>
      <c r="B31" s="205"/>
      <c r="C31" s="200"/>
      <c r="D31" s="201"/>
      <c r="E31" s="201"/>
      <c r="F31" s="202"/>
    </row>
    <row r="32" spans="1:6" ht="15">
      <c r="A32" s="198"/>
      <c r="B32" s="205"/>
      <c r="C32" s="200"/>
      <c r="D32" s="201"/>
      <c r="E32" s="201"/>
      <c r="F32" s="202"/>
    </row>
    <row r="33" spans="1:6" ht="15">
      <c r="A33" s="198"/>
      <c r="B33" s="205"/>
      <c r="C33" s="200"/>
      <c r="D33" s="201"/>
      <c r="E33" s="201"/>
      <c r="F33" s="202"/>
    </row>
    <row r="34" spans="1:6" ht="15">
      <c r="A34" s="198"/>
      <c r="B34" s="205"/>
      <c r="C34" s="200"/>
      <c r="D34" s="201"/>
      <c r="E34" s="201"/>
      <c r="F34" s="202"/>
    </row>
    <row r="35" spans="1:6" ht="15">
      <c r="A35" s="198"/>
      <c r="B35" s="205"/>
      <c r="C35" s="200"/>
      <c r="D35" s="201"/>
      <c r="E35" s="201"/>
      <c r="F35" s="202"/>
    </row>
    <row r="36" spans="1:6" ht="15">
      <c r="A36" s="198"/>
      <c r="B36" s="205"/>
      <c r="C36" s="200"/>
      <c r="D36" s="201"/>
      <c r="E36" s="201"/>
      <c r="F36" s="202"/>
    </row>
    <row r="37" spans="1:6" ht="15">
      <c r="A37" s="198"/>
      <c r="B37" s="205"/>
      <c r="C37" s="200"/>
      <c r="D37" s="201"/>
      <c r="E37" s="201"/>
      <c r="F37" s="202"/>
    </row>
    <row r="38" spans="1:6" ht="15">
      <c r="A38" s="198"/>
      <c r="B38" s="205"/>
      <c r="C38" s="200"/>
      <c r="D38" s="201"/>
      <c r="E38" s="201"/>
      <c r="F38" s="202"/>
    </row>
    <row r="39" spans="1:6" ht="15">
      <c r="A39" s="198"/>
      <c r="B39" s="205"/>
      <c r="C39" s="200"/>
      <c r="D39" s="201"/>
      <c r="E39" s="201"/>
      <c r="F39" s="202"/>
    </row>
    <row r="40" spans="1:6" ht="17.100000000000001" customHeight="1">
      <c r="A40" s="198"/>
      <c r="B40" s="205"/>
      <c r="C40" s="200"/>
      <c r="D40" s="201"/>
      <c r="E40" s="201"/>
      <c r="F40" s="202"/>
    </row>
    <row r="41" spans="1:6" ht="17.100000000000001" customHeight="1">
      <c r="A41" s="198"/>
      <c r="B41" s="205"/>
      <c r="C41" s="200"/>
      <c r="D41" s="201"/>
      <c r="E41" s="201"/>
      <c r="F41" s="202"/>
    </row>
    <row r="42" spans="1:6" s="104" customFormat="1" ht="15.75">
      <c r="A42" s="206"/>
      <c r="B42" s="186" t="s">
        <v>35</v>
      </c>
      <c r="C42" s="187"/>
      <c r="D42" s="207"/>
      <c r="E42" s="208"/>
      <c r="F42" s="378">
        <f>SUM(F9:F41)</f>
        <v>10750000</v>
      </c>
    </row>
    <row r="43" spans="1:6" ht="17.100000000000001" customHeight="1">
      <c r="A43" s="198"/>
      <c r="B43" s="199" t="s">
        <v>36</v>
      </c>
      <c r="C43" s="200"/>
      <c r="D43" s="201"/>
      <c r="E43" s="201"/>
      <c r="F43" s="202"/>
    </row>
    <row r="44" spans="1:6" ht="76.5" customHeight="1">
      <c r="A44" s="198" t="s">
        <v>19</v>
      </c>
      <c r="B44" s="205" t="s">
        <v>37</v>
      </c>
      <c r="C44" s="200" t="s">
        <v>21</v>
      </c>
      <c r="D44" s="201"/>
      <c r="E44" s="201"/>
      <c r="F44" s="202"/>
    </row>
    <row r="45" spans="1:6" ht="15">
      <c r="A45" s="198"/>
      <c r="B45" s="205"/>
      <c r="C45" s="200"/>
      <c r="D45" s="201"/>
      <c r="E45" s="201"/>
      <c r="F45" s="202"/>
    </row>
    <row r="46" spans="1:6" ht="17.100000000000001" customHeight="1">
      <c r="A46" s="198"/>
      <c r="B46" s="199" t="s">
        <v>38</v>
      </c>
      <c r="C46" s="200"/>
      <c r="D46" s="201"/>
      <c r="E46" s="201"/>
      <c r="F46" s="202"/>
    </row>
    <row r="47" spans="1:6" ht="60" customHeight="1">
      <c r="A47" s="198" t="s">
        <v>23</v>
      </c>
      <c r="B47" s="205" t="s">
        <v>39</v>
      </c>
      <c r="C47" s="200" t="s">
        <v>21</v>
      </c>
      <c r="D47" s="201"/>
      <c r="E47" s="201"/>
      <c r="F47" s="202"/>
    </row>
    <row r="48" spans="1:6" ht="17.100000000000001" customHeight="1">
      <c r="A48" s="198"/>
      <c r="B48" s="201"/>
      <c r="C48" s="200"/>
      <c r="D48" s="201"/>
      <c r="E48" s="201"/>
      <c r="F48" s="202"/>
    </row>
    <row r="49" spans="1:6" ht="17.100000000000001" customHeight="1">
      <c r="A49" s="198"/>
      <c r="B49" s="199" t="s">
        <v>40</v>
      </c>
      <c r="C49" s="200"/>
      <c r="D49" s="201"/>
      <c r="E49" s="201"/>
      <c r="F49" s="202"/>
    </row>
    <row r="50" spans="1:6" ht="45">
      <c r="A50" s="198" t="s">
        <v>25</v>
      </c>
      <c r="B50" s="205" t="s">
        <v>41</v>
      </c>
      <c r="C50" s="200" t="s">
        <v>42</v>
      </c>
      <c r="D50" s="201"/>
      <c r="E50" s="201"/>
      <c r="F50" s="202"/>
    </row>
    <row r="51" spans="1:6" ht="17.100000000000001" customHeight="1">
      <c r="A51" s="198"/>
      <c r="B51" s="201"/>
      <c r="C51" s="200"/>
      <c r="D51" s="201"/>
      <c r="E51" s="201"/>
      <c r="F51" s="202"/>
    </row>
    <row r="52" spans="1:6" ht="17.100000000000001" customHeight="1">
      <c r="A52" s="198"/>
      <c r="B52" s="199" t="s">
        <v>43</v>
      </c>
      <c r="C52" s="200"/>
      <c r="D52" s="201"/>
      <c r="E52" s="201"/>
      <c r="F52" s="202"/>
    </row>
    <row r="53" spans="1:6" ht="45">
      <c r="A53" s="198" t="s">
        <v>27</v>
      </c>
      <c r="B53" s="205" t="s">
        <v>44</v>
      </c>
      <c r="C53" s="200" t="s">
        <v>42</v>
      </c>
      <c r="D53" s="201"/>
      <c r="E53" s="201"/>
      <c r="F53" s="202"/>
    </row>
    <row r="54" spans="1:6" ht="17.100000000000001" customHeight="1">
      <c r="A54" s="198"/>
      <c r="B54" s="201"/>
      <c r="C54" s="200"/>
      <c r="D54" s="201"/>
      <c r="E54" s="201"/>
      <c r="F54" s="202"/>
    </row>
    <row r="55" spans="1:6" ht="17.100000000000001" customHeight="1">
      <c r="A55" s="198"/>
      <c r="B55" s="199" t="s">
        <v>45</v>
      </c>
      <c r="C55" s="200"/>
      <c r="D55" s="201"/>
      <c r="E55" s="201"/>
      <c r="F55" s="202"/>
    </row>
    <row r="56" spans="1:6" ht="30">
      <c r="A56" s="198" t="s">
        <v>30</v>
      </c>
      <c r="B56" s="205" t="s">
        <v>46</v>
      </c>
      <c r="C56" s="200" t="s">
        <v>42</v>
      </c>
      <c r="D56" s="201"/>
      <c r="E56" s="201"/>
      <c r="F56" s="377">
        <v>10000000</v>
      </c>
    </row>
    <row r="57" spans="1:6" ht="17.100000000000001" customHeight="1">
      <c r="A57" s="198"/>
      <c r="B57" s="201"/>
      <c r="C57" s="200"/>
      <c r="D57" s="201"/>
      <c r="E57" s="201"/>
      <c r="F57" s="202"/>
    </row>
    <row r="58" spans="1:6" ht="17.100000000000001" customHeight="1">
      <c r="A58" s="198"/>
      <c r="B58" s="199" t="s">
        <v>47</v>
      </c>
      <c r="C58" s="200"/>
      <c r="D58" s="201"/>
      <c r="E58" s="201"/>
      <c r="F58" s="202"/>
    </row>
    <row r="59" spans="1:6" ht="77.25" customHeight="1">
      <c r="A59" s="198" t="s">
        <v>33</v>
      </c>
      <c r="B59" s="203" t="s">
        <v>48</v>
      </c>
      <c r="C59" s="200" t="s">
        <v>42</v>
      </c>
      <c r="D59" s="201"/>
      <c r="E59" s="201"/>
      <c r="F59" s="377">
        <v>10000000</v>
      </c>
    </row>
    <row r="60" spans="1:6" ht="15" customHeight="1">
      <c r="A60" s="198"/>
      <c r="B60" s="201"/>
      <c r="C60" s="200"/>
      <c r="D60" s="201"/>
      <c r="E60" s="201"/>
      <c r="F60" s="202"/>
    </row>
    <row r="61" spans="1:6" ht="15" customHeight="1">
      <c r="A61" s="198"/>
      <c r="B61" s="199" t="s">
        <v>49</v>
      </c>
      <c r="C61" s="200"/>
      <c r="D61" s="201"/>
      <c r="E61" s="201"/>
      <c r="F61" s="202"/>
    </row>
    <row r="62" spans="1:6" ht="45">
      <c r="A62" s="198" t="s">
        <v>50</v>
      </c>
      <c r="B62" s="203" t="s">
        <v>51</v>
      </c>
      <c r="C62" s="200" t="s">
        <v>42</v>
      </c>
      <c r="D62" s="201"/>
      <c r="E62" s="201"/>
      <c r="F62" s="377">
        <v>15000000</v>
      </c>
    </row>
    <row r="63" spans="1:6" ht="15">
      <c r="A63" s="198"/>
      <c r="B63" s="205"/>
      <c r="C63" s="200"/>
      <c r="D63" s="201"/>
      <c r="E63" s="201"/>
      <c r="F63" s="202"/>
    </row>
    <row r="64" spans="1:6" ht="15" customHeight="1">
      <c r="A64" s="198"/>
      <c r="B64" s="199" t="s">
        <v>52</v>
      </c>
      <c r="C64" s="200"/>
      <c r="D64" s="201"/>
      <c r="E64" s="201"/>
      <c r="F64" s="202"/>
    </row>
    <row r="65" spans="1:6" ht="105">
      <c r="A65" s="198" t="s">
        <v>53</v>
      </c>
      <c r="B65" s="205" t="s">
        <v>54</v>
      </c>
      <c r="C65" s="210" t="s">
        <v>42</v>
      </c>
      <c r="D65" s="201"/>
      <c r="E65" s="201"/>
      <c r="F65" s="377">
        <v>10000000</v>
      </c>
    </row>
    <row r="66" spans="1:6" ht="15">
      <c r="A66" s="198"/>
      <c r="B66" s="205"/>
      <c r="C66" s="200"/>
      <c r="D66" s="201"/>
      <c r="E66" s="201"/>
      <c r="F66" s="202"/>
    </row>
    <row r="67" spans="1:6" ht="15">
      <c r="A67" s="198"/>
      <c r="B67" s="205"/>
      <c r="C67" s="200"/>
      <c r="D67" s="201"/>
      <c r="E67" s="201"/>
      <c r="F67" s="202"/>
    </row>
    <row r="68" spans="1:6" ht="17.100000000000001" customHeight="1">
      <c r="A68" s="198"/>
      <c r="B68" s="205"/>
      <c r="C68" s="200"/>
      <c r="D68" s="201"/>
      <c r="E68" s="201"/>
      <c r="F68" s="202"/>
    </row>
    <row r="69" spans="1:6" ht="17.100000000000001" customHeight="1">
      <c r="A69" s="198"/>
      <c r="B69" s="205"/>
      <c r="C69" s="200"/>
      <c r="D69" s="201"/>
      <c r="E69" s="201"/>
      <c r="F69" s="202"/>
    </row>
    <row r="70" spans="1:6" ht="17.100000000000001" customHeight="1">
      <c r="A70" s="198"/>
      <c r="B70" s="205"/>
      <c r="C70" s="200"/>
      <c r="D70" s="201"/>
      <c r="E70" s="201"/>
      <c r="F70" s="202"/>
    </row>
    <row r="71" spans="1:6" ht="15">
      <c r="A71" s="198"/>
      <c r="B71" s="205"/>
      <c r="C71" s="200"/>
      <c r="D71" s="201"/>
      <c r="E71" s="201"/>
      <c r="F71" s="202"/>
    </row>
    <row r="72" spans="1:6" ht="15">
      <c r="A72" s="198"/>
      <c r="B72" s="205"/>
      <c r="C72" s="200"/>
      <c r="D72" s="201"/>
      <c r="E72" s="201"/>
      <c r="F72" s="202"/>
    </row>
    <row r="73" spans="1:6" ht="15">
      <c r="A73" s="198"/>
      <c r="B73" s="205"/>
      <c r="C73" s="200"/>
      <c r="D73" s="201"/>
      <c r="E73" s="201"/>
      <c r="F73" s="202"/>
    </row>
    <row r="74" spans="1:6" ht="15">
      <c r="A74" s="198"/>
      <c r="B74" s="205"/>
      <c r="C74" s="200"/>
      <c r="D74" s="201"/>
      <c r="E74" s="201"/>
      <c r="F74" s="202"/>
    </row>
    <row r="75" spans="1:6" ht="15">
      <c r="A75" s="198"/>
      <c r="B75" s="205"/>
      <c r="C75" s="200"/>
      <c r="D75" s="201"/>
      <c r="E75" s="201"/>
      <c r="F75" s="202"/>
    </row>
    <row r="76" spans="1:6" ht="15">
      <c r="A76" s="198"/>
      <c r="B76" s="205"/>
      <c r="C76" s="200"/>
      <c r="D76" s="201"/>
      <c r="E76" s="201"/>
      <c r="F76" s="202"/>
    </row>
    <row r="77" spans="1:6" ht="15">
      <c r="A77" s="198"/>
      <c r="B77" s="205"/>
      <c r="C77" s="200"/>
      <c r="D77" s="201"/>
      <c r="E77" s="201"/>
      <c r="F77" s="202"/>
    </row>
    <row r="78" spans="1:6" ht="17.100000000000001" customHeight="1">
      <c r="A78" s="198"/>
      <c r="B78" s="205"/>
      <c r="C78" s="200"/>
      <c r="D78" s="201"/>
      <c r="E78" s="201"/>
      <c r="F78" s="202"/>
    </row>
    <row r="79" spans="1:6" ht="17.100000000000001" customHeight="1">
      <c r="A79" s="198"/>
      <c r="B79" s="205"/>
      <c r="C79" s="200"/>
      <c r="D79" s="201"/>
      <c r="E79" s="201"/>
      <c r="F79" s="202"/>
    </row>
    <row r="80" spans="1:6" ht="15">
      <c r="A80" s="198"/>
      <c r="B80" s="205"/>
      <c r="C80" s="210"/>
      <c r="D80" s="201"/>
      <c r="E80" s="201"/>
      <c r="F80" s="202"/>
    </row>
    <row r="81" spans="1:6" s="104" customFormat="1" ht="15.75">
      <c r="A81" s="206"/>
      <c r="B81" s="186" t="s">
        <v>35</v>
      </c>
      <c r="C81" s="187"/>
      <c r="D81" s="207"/>
      <c r="E81" s="208"/>
      <c r="F81" s="378">
        <f>SUM(F56:F80)</f>
        <v>45000000</v>
      </c>
    </row>
    <row r="82" spans="1:6" ht="15" customHeight="1">
      <c r="A82" s="198"/>
      <c r="B82" s="199" t="s">
        <v>55</v>
      </c>
      <c r="C82" s="200"/>
      <c r="D82" s="201"/>
      <c r="E82" s="201"/>
      <c r="F82" s="202"/>
    </row>
    <row r="83" spans="1:6" ht="105">
      <c r="A83" s="198" t="s">
        <v>19</v>
      </c>
      <c r="B83" s="203" t="s">
        <v>56</v>
      </c>
      <c r="C83" s="200" t="s">
        <v>42</v>
      </c>
      <c r="D83" s="201"/>
      <c r="E83" s="201"/>
      <c r="F83" s="377">
        <v>4200000</v>
      </c>
    </row>
    <row r="84" spans="1:6" ht="15">
      <c r="A84" s="198"/>
      <c r="B84" s="205"/>
      <c r="C84" s="200"/>
      <c r="D84" s="201"/>
      <c r="E84" s="201"/>
      <c r="F84" s="202"/>
    </row>
    <row r="85" spans="1:6" ht="15" customHeight="1">
      <c r="A85" s="198"/>
      <c r="B85" s="199" t="s">
        <v>57</v>
      </c>
      <c r="C85" s="200"/>
      <c r="D85" s="201"/>
      <c r="E85" s="201"/>
      <c r="F85" s="202"/>
    </row>
    <row r="86" spans="1:6" ht="15" customHeight="1">
      <c r="A86" s="198"/>
      <c r="B86" s="199" t="s">
        <v>58</v>
      </c>
      <c r="C86" s="200"/>
      <c r="D86" s="201"/>
      <c r="E86" s="201"/>
      <c r="F86" s="202"/>
    </row>
    <row r="87" spans="1:6" ht="15" customHeight="1">
      <c r="A87" s="198"/>
      <c r="B87" s="201"/>
      <c r="C87" s="200"/>
      <c r="D87" s="201"/>
      <c r="E87" s="201"/>
      <c r="F87" s="202"/>
    </row>
    <row r="88" spans="1:6" ht="47.25" customHeight="1">
      <c r="A88" s="198" t="s">
        <v>23</v>
      </c>
      <c r="B88" s="203" t="s">
        <v>59</v>
      </c>
      <c r="C88" s="200" t="s">
        <v>42</v>
      </c>
      <c r="D88" s="201"/>
      <c r="E88" s="201"/>
      <c r="F88" s="202"/>
    </row>
    <row r="89" spans="1:6" ht="15">
      <c r="A89" s="198"/>
      <c r="B89" s="203" t="s">
        <v>60</v>
      </c>
      <c r="C89" s="200"/>
      <c r="D89" s="201"/>
      <c r="E89" s="201"/>
      <c r="F89" s="202"/>
    </row>
    <row r="90" spans="1:6" ht="15" customHeight="1">
      <c r="A90" s="198"/>
      <c r="B90" s="199" t="s">
        <v>61</v>
      </c>
      <c r="C90" s="200"/>
      <c r="D90" s="201"/>
      <c r="E90" s="201"/>
      <c r="F90" s="202"/>
    </row>
    <row r="91" spans="1:6" ht="150">
      <c r="A91" s="198" t="s">
        <v>25</v>
      </c>
      <c r="B91" s="203" t="s">
        <v>62</v>
      </c>
      <c r="C91" s="200" t="s">
        <v>21</v>
      </c>
      <c r="D91" s="211"/>
      <c r="E91" s="201"/>
      <c r="F91" s="377">
        <v>43818000</v>
      </c>
    </row>
    <row r="92" spans="1:6" ht="15">
      <c r="A92" s="198"/>
      <c r="B92" s="205"/>
      <c r="C92" s="200"/>
      <c r="D92" s="201"/>
      <c r="E92" s="201"/>
      <c r="F92" s="202"/>
    </row>
    <row r="93" spans="1:6" ht="15">
      <c r="A93" s="198"/>
      <c r="B93" s="205"/>
      <c r="C93" s="200"/>
      <c r="D93" s="201"/>
      <c r="E93" s="201"/>
      <c r="F93" s="202"/>
    </row>
    <row r="94" spans="1:6" ht="15">
      <c r="A94" s="198"/>
      <c r="B94" s="205"/>
      <c r="C94" s="200"/>
      <c r="D94" s="201"/>
      <c r="E94" s="201"/>
      <c r="F94" s="202"/>
    </row>
    <row r="95" spans="1:6" ht="15">
      <c r="A95" s="198"/>
      <c r="B95" s="205"/>
      <c r="C95" s="200"/>
      <c r="D95" s="201"/>
      <c r="E95" s="201"/>
      <c r="F95" s="202"/>
    </row>
    <row r="96" spans="1:6" ht="15">
      <c r="A96" s="198"/>
      <c r="B96" s="205"/>
      <c r="C96" s="200"/>
      <c r="D96" s="201"/>
      <c r="E96" s="201"/>
      <c r="F96" s="202"/>
    </row>
    <row r="97" spans="1:6" ht="15">
      <c r="A97" s="198"/>
      <c r="B97" s="203" t="s">
        <v>60</v>
      </c>
      <c r="C97" s="200"/>
      <c r="D97" s="201"/>
      <c r="E97" s="201"/>
      <c r="F97" s="202"/>
    </row>
    <row r="98" spans="1:6" ht="15">
      <c r="A98" s="198"/>
      <c r="B98" s="205"/>
      <c r="C98" s="200"/>
      <c r="D98" s="201"/>
      <c r="E98" s="201"/>
      <c r="F98" s="202"/>
    </row>
    <row r="99" spans="1:6" ht="15">
      <c r="A99" s="198"/>
      <c r="B99" s="205"/>
      <c r="C99" s="200"/>
      <c r="D99" s="201"/>
      <c r="E99" s="201"/>
      <c r="F99" s="202"/>
    </row>
    <row r="100" spans="1:6" ht="15">
      <c r="A100" s="198"/>
      <c r="B100" s="205"/>
      <c r="C100" s="200"/>
      <c r="D100" s="201"/>
      <c r="E100" s="201"/>
      <c r="F100" s="202"/>
    </row>
    <row r="101" spans="1:6" ht="15">
      <c r="A101" s="198"/>
      <c r="B101" s="205"/>
      <c r="C101" s="200"/>
      <c r="D101" s="201"/>
      <c r="E101" s="201"/>
      <c r="F101" s="202"/>
    </row>
    <row r="102" spans="1:6" ht="15">
      <c r="A102" s="198"/>
      <c r="B102" s="205"/>
      <c r="C102" s="200"/>
      <c r="D102" s="201"/>
      <c r="E102" s="201"/>
      <c r="F102" s="202"/>
    </row>
    <row r="103" spans="1:6" ht="15">
      <c r="A103" s="198"/>
      <c r="B103" s="205"/>
      <c r="C103" s="200"/>
      <c r="D103" s="201"/>
      <c r="E103" s="201"/>
      <c r="F103" s="202"/>
    </row>
    <row r="104" spans="1:6" ht="15">
      <c r="A104" s="198"/>
      <c r="B104" s="205"/>
      <c r="C104" s="200"/>
      <c r="D104" s="201"/>
      <c r="E104" s="201"/>
      <c r="F104" s="202"/>
    </row>
    <row r="105" spans="1:6" ht="15">
      <c r="A105" s="198"/>
      <c r="B105" s="205"/>
      <c r="C105" s="200"/>
      <c r="D105" s="201"/>
      <c r="E105" s="201"/>
      <c r="F105" s="202"/>
    </row>
    <row r="106" spans="1:6" ht="15">
      <c r="A106" s="198"/>
      <c r="B106" s="205"/>
      <c r="C106" s="200"/>
      <c r="D106" s="201"/>
      <c r="E106" s="201"/>
      <c r="F106" s="202"/>
    </row>
    <row r="107" spans="1:6" ht="15">
      <c r="A107" s="198"/>
      <c r="B107" s="205"/>
      <c r="C107" s="200"/>
      <c r="D107" s="201"/>
      <c r="E107" s="201"/>
      <c r="F107" s="202"/>
    </row>
    <row r="108" spans="1:6" ht="15">
      <c r="A108" s="198"/>
      <c r="B108" s="205"/>
      <c r="C108" s="200"/>
      <c r="D108" s="201"/>
      <c r="E108" s="201"/>
      <c r="F108" s="202"/>
    </row>
    <row r="109" spans="1:6" ht="15">
      <c r="A109" s="198"/>
      <c r="B109" s="205"/>
      <c r="C109" s="200"/>
      <c r="D109" s="201"/>
      <c r="E109" s="201"/>
      <c r="F109" s="202"/>
    </row>
    <row r="110" spans="1:6" ht="15">
      <c r="A110" s="198"/>
      <c r="B110" s="205"/>
      <c r="C110" s="200"/>
      <c r="D110" s="201"/>
      <c r="E110" s="201"/>
      <c r="F110" s="202"/>
    </row>
    <row r="111" spans="1:6" ht="15">
      <c r="A111" s="198"/>
      <c r="B111" s="205"/>
      <c r="C111" s="200"/>
      <c r="D111" s="201"/>
      <c r="E111" s="201"/>
      <c r="F111" s="202"/>
    </row>
    <row r="112" spans="1:6" ht="15">
      <c r="A112" s="198"/>
      <c r="B112" s="205"/>
      <c r="C112" s="200"/>
      <c r="D112" s="201"/>
      <c r="E112" s="201"/>
      <c r="F112" s="202"/>
    </row>
    <row r="113" spans="1:6" ht="15">
      <c r="A113" s="198"/>
      <c r="B113" s="205"/>
      <c r="C113" s="200"/>
      <c r="D113" s="201"/>
      <c r="E113" s="201"/>
      <c r="F113" s="202"/>
    </row>
    <row r="114" spans="1:6" ht="15">
      <c r="A114" s="198"/>
      <c r="B114" s="205"/>
      <c r="C114" s="200"/>
      <c r="D114" s="201"/>
      <c r="E114" s="201"/>
      <c r="F114" s="202"/>
    </row>
    <row r="115" spans="1:6" ht="15">
      <c r="A115" s="198"/>
      <c r="B115" s="205"/>
      <c r="C115" s="200"/>
      <c r="D115" s="201"/>
      <c r="E115" s="201"/>
      <c r="F115" s="202"/>
    </row>
    <row r="116" spans="1:6" ht="15">
      <c r="A116" s="198"/>
      <c r="B116" s="205"/>
      <c r="C116" s="200"/>
      <c r="D116" s="201"/>
      <c r="E116" s="201"/>
      <c r="F116" s="202"/>
    </row>
    <row r="117" spans="1:6" ht="15">
      <c r="A117" s="198"/>
      <c r="B117" s="205"/>
      <c r="C117" s="200"/>
      <c r="D117" s="201"/>
      <c r="E117" s="201"/>
      <c r="F117" s="202"/>
    </row>
    <row r="118" spans="1:6" ht="15">
      <c r="A118" s="198"/>
      <c r="B118" s="205"/>
      <c r="C118" s="200"/>
      <c r="D118" s="201"/>
      <c r="E118" s="201"/>
      <c r="F118" s="202"/>
    </row>
    <row r="119" spans="1:6" ht="15">
      <c r="A119" s="198"/>
      <c r="B119" s="205"/>
      <c r="C119" s="200"/>
      <c r="D119" s="201"/>
      <c r="E119" s="201"/>
      <c r="F119" s="202"/>
    </row>
    <row r="120" spans="1:6" ht="15">
      <c r="A120" s="198"/>
      <c r="B120" s="205"/>
      <c r="C120" s="200"/>
      <c r="D120" s="201"/>
      <c r="E120" s="201"/>
      <c r="F120" s="202"/>
    </row>
    <row r="121" spans="1:6" ht="15">
      <c r="A121" s="198"/>
      <c r="B121" s="205"/>
      <c r="C121" s="200"/>
      <c r="D121" s="201"/>
      <c r="E121" s="201"/>
      <c r="F121" s="202"/>
    </row>
    <row r="122" spans="1:6" ht="15">
      <c r="A122" s="198"/>
      <c r="B122" s="205"/>
      <c r="C122" s="200"/>
      <c r="D122" s="201"/>
      <c r="E122" s="201"/>
      <c r="F122" s="202"/>
    </row>
    <row r="123" spans="1:6" ht="15">
      <c r="A123" s="198"/>
      <c r="B123" s="205"/>
      <c r="C123" s="200"/>
      <c r="D123" s="201"/>
      <c r="E123" s="201"/>
      <c r="F123" s="202"/>
    </row>
    <row r="124" spans="1:6" ht="15">
      <c r="A124" s="198"/>
      <c r="B124" s="205"/>
      <c r="C124" s="200"/>
      <c r="D124" s="201"/>
      <c r="E124" s="201"/>
      <c r="F124" s="202"/>
    </row>
    <row r="125" spans="1:6" ht="15">
      <c r="A125" s="198"/>
      <c r="B125" s="205"/>
      <c r="C125" s="200"/>
      <c r="D125" s="201"/>
      <c r="E125" s="201"/>
      <c r="F125" s="202"/>
    </row>
    <row r="126" spans="1:6" ht="15">
      <c r="A126" s="198"/>
      <c r="B126" s="205"/>
      <c r="C126" s="200"/>
      <c r="D126" s="201"/>
      <c r="E126" s="201"/>
      <c r="F126" s="202"/>
    </row>
    <row r="127" spans="1:6" ht="15">
      <c r="A127" s="198"/>
      <c r="B127" s="205"/>
      <c r="C127" s="200"/>
      <c r="D127" s="201"/>
      <c r="E127" s="201"/>
      <c r="F127" s="202"/>
    </row>
    <row r="128" spans="1:6" s="104" customFormat="1" ht="15.75">
      <c r="A128" s="206"/>
      <c r="B128" s="186" t="s">
        <v>35</v>
      </c>
      <c r="C128" s="187"/>
      <c r="D128" s="207"/>
      <c r="E128" s="208"/>
      <c r="F128" s="378">
        <f>SUM(F83:F127)</f>
        <v>48018000</v>
      </c>
    </row>
    <row r="129" spans="1:6" ht="17.100000000000001" customHeight="1">
      <c r="A129" s="198"/>
      <c r="B129" s="199" t="s">
        <v>63</v>
      </c>
      <c r="C129" s="200"/>
      <c r="D129" s="201"/>
      <c r="E129" s="201"/>
      <c r="F129" s="202"/>
    </row>
    <row r="130" spans="1:6" ht="135">
      <c r="A130" s="198" t="s">
        <v>19</v>
      </c>
      <c r="B130" s="203" t="s">
        <v>64</v>
      </c>
      <c r="C130" s="200"/>
      <c r="D130" s="201"/>
      <c r="E130" s="201"/>
      <c r="F130" s="202">
        <v>0</v>
      </c>
    </row>
    <row r="131" spans="1:6" ht="15">
      <c r="A131" s="198"/>
      <c r="B131" s="205" t="s">
        <v>65</v>
      </c>
      <c r="C131" s="200"/>
      <c r="D131" s="201"/>
      <c r="E131" s="201"/>
      <c r="F131" s="202"/>
    </row>
    <row r="132" spans="1:6" ht="17.100000000000001" customHeight="1">
      <c r="A132" s="198"/>
      <c r="B132" s="203" t="s">
        <v>66</v>
      </c>
      <c r="C132" s="200"/>
      <c r="D132" s="201"/>
      <c r="E132" s="201"/>
      <c r="F132" s="202"/>
    </row>
    <row r="133" spans="1:6" ht="17.100000000000001" customHeight="1">
      <c r="A133" s="198"/>
      <c r="B133" s="203" t="s">
        <v>67</v>
      </c>
      <c r="C133" s="200"/>
      <c r="D133" s="201"/>
      <c r="E133" s="201"/>
      <c r="F133" s="202"/>
    </row>
    <row r="134" spans="1:6" ht="17.100000000000001" customHeight="1">
      <c r="A134" s="198"/>
      <c r="B134" s="203" t="s">
        <v>68</v>
      </c>
      <c r="C134" s="200"/>
      <c r="D134" s="201"/>
      <c r="E134" s="201"/>
      <c r="F134" s="202"/>
    </row>
    <row r="135" spans="1:6" ht="17.100000000000001" customHeight="1">
      <c r="A135" s="198"/>
      <c r="B135" s="203" t="s">
        <v>69</v>
      </c>
      <c r="C135" s="200"/>
      <c r="D135" s="201"/>
      <c r="E135" s="201"/>
      <c r="F135" s="202"/>
    </row>
    <row r="136" spans="1:6" ht="17.100000000000001" customHeight="1">
      <c r="A136" s="198"/>
      <c r="B136" s="203" t="s">
        <v>70</v>
      </c>
      <c r="C136" s="200"/>
      <c r="D136" s="201"/>
      <c r="E136" s="201"/>
      <c r="F136" s="202"/>
    </row>
    <row r="137" spans="1:6" ht="17.100000000000001" customHeight="1">
      <c r="A137" s="198"/>
      <c r="B137" s="201"/>
      <c r="C137" s="200"/>
      <c r="D137" s="201"/>
      <c r="E137" s="201"/>
      <c r="F137" s="202"/>
    </row>
    <row r="138" spans="1:6" ht="75">
      <c r="A138" s="198" t="s">
        <v>23</v>
      </c>
      <c r="B138" s="203" t="s">
        <v>71</v>
      </c>
      <c r="C138" s="200" t="s">
        <v>72</v>
      </c>
      <c r="D138" s="201"/>
      <c r="E138" s="201"/>
      <c r="F138" s="202">
        <v>0</v>
      </c>
    </row>
    <row r="139" spans="1:6" ht="15">
      <c r="A139" s="198"/>
      <c r="B139" s="203" t="s">
        <v>73</v>
      </c>
      <c r="C139" s="200"/>
      <c r="D139" s="201"/>
      <c r="E139" s="201"/>
      <c r="F139" s="202"/>
    </row>
    <row r="140" spans="1:6" ht="15">
      <c r="A140" s="198"/>
      <c r="B140" s="203" t="s">
        <v>74</v>
      </c>
      <c r="C140" s="200"/>
      <c r="D140" s="201"/>
      <c r="E140" s="201"/>
      <c r="F140" s="202"/>
    </row>
    <row r="141" spans="1:6" ht="17.100000000000001" customHeight="1">
      <c r="A141" s="198"/>
      <c r="B141" s="203" t="s">
        <v>75</v>
      </c>
      <c r="C141" s="200"/>
      <c r="D141" s="201"/>
      <c r="E141" s="201"/>
      <c r="F141" s="202"/>
    </row>
    <row r="142" spans="1:6" ht="17.100000000000001" customHeight="1">
      <c r="A142" s="198"/>
      <c r="B142" s="203" t="s">
        <v>76</v>
      </c>
      <c r="C142" s="200"/>
      <c r="D142" s="201"/>
      <c r="E142" s="201"/>
      <c r="F142" s="202"/>
    </row>
    <row r="143" spans="1:6" ht="62.25" customHeight="1">
      <c r="A143" s="198"/>
      <c r="B143" s="203" t="s">
        <v>77</v>
      </c>
      <c r="C143" s="200"/>
      <c r="D143" s="201"/>
      <c r="E143" s="201"/>
      <c r="F143" s="202"/>
    </row>
    <row r="144" spans="1:6" ht="15" customHeight="1">
      <c r="A144" s="198"/>
      <c r="B144" s="203" t="s">
        <v>78</v>
      </c>
      <c r="C144" s="200"/>
      <c r="D144" s="201"/>
      <c r="E144" s="201"/>
      <c r="F144" s="202"/>
    </row>
    <row r="145" spans="1:6" ht="15" customHeight="1">
      <c r="A145" s="198"/>
      <c r="B145" s="205" t="s">
        <v>79</v>
      </c>
      <c r="C145" s="200"/>
      <c r="D145" s="201"/>
      <c r="E145" s="201"/>
      <c r="F145" s="202"/>
    </row>
    <row r="146" spans="1:6" ht="31.5" customHeight="1">
      <c r="A146" s="198"/>
      <c r="B146" s="203" t="s">
        <v>80</v>
      </c>
      <c r="C146" s="200" t="s">
        <v>72</v>
      </c>
      <c r="D146" s="201"/>
      <c r="E146" s="201"/>
      <c r="F146" s="202">
        <v>0</v>
      </c>
    </row>
    <row r="147" spans="1:6" ht="75">
      <c r="A147" s="198" t="s">
        <v>25</v>
      </c>
      <c r="B147" s="203" t="s">
        <v>81</v>
      </c>
      <c r="C147" s="200" t="s">
        <v>72</v>
      </c>
      <c r="D147" s="201"/>
      <c r="E147" s="201"/>
      <c r="F147" s="202">
        <v>0</v>
      </c>
    </row>
    <row r="148" spans="1:6" ht="30">
      <c r="A148" s="198"/>
      <c r="B148" s="203" t="s">
        <v>82</v>
      </c>
      <c r="C148" s="200"/>
      <c r="D148" s="201"/>
      <c r="E148" s="201"/>
      <c r="F148" s="202"/>
    </row>
    <row r="149" spans="1:6" ht="15" customHeight="1">
      <c r="A149" s="198"/>
      <c r="B149" s="201"/>
      <c r="C149" s="200"/>
      <c r="D149" s="201"/>
      <c r="E149" s="201"/>
      <c r="F149" s="202"/>
    </row>
    <row r="150" spans="1:6" ht="15" customHeight="1">
      <c r="A150" s="198"/>
      <c r="B150" s="201"/>
      <c r="C150" s="200"/>
      <c r="D150" s="201"/>
      <c r="E150" s="201"/>
      <c r="F150" s="202"/>
    </row>
    <row r="151" spans="1:6" ht="15" customHeight="1">
      <c r="A151" s="198"/>
      <c r="B151" s="201"/>
      <c r="C151" s="200"/>
      <c r="D151" s="201"/>
      <c r="E151" s="201"/>
      <c r="F151" s="202"/>
    </row>
    <row r="152" spans="1:6" ht="15" customHeight="1">
      <c r="A152" s="198"/>
      <c r="B152" s="201"/>
      <c r="C152" s="200"/>
      <c r="D152" s="201"/>
      <c r="E152" s="201"/>
      <c r="F152" s="202"/>
    </row>
    <row r="153" spans="1:6" ht="15" customHeight="1">
      <c r="A153" s="198"/>
      <c r="B153" s="201"/>
      <c r="C153" s="200"/>
      <c r="D153" s="201"/>
      <c r="E153" s="201"/>
      <c r="F153" s="202"/>
    </row>
    <row r="154" spans="1:6" ht="15" customHeight="1">
      <c r="A154" s="198"/>
      <c r="B154" s="201"/>
      <c r="C154" s="200"/>
      <c r="D154" s="201"/>
      <c r="E154" s="201"/>
      <c r="F154" s="202"/>
    </row>
    <row r="155" spans="1:6" ht="15" customHeight="1">
      <c r="A155" s="198"/>
      <c r="B155" s="201"/>
      <c r="C155" s="200"/>
      <c r="D155" s="201"/>
      <c r="E155" s="201"/>
      <c r="F155" s="202"/>
    </row>
    <row r="156" spans="1:6" ht="15" customHeight="1">
      <c r="A156" s="198"/>
      <c r="B156" s="201"/>
      <c r="C156" s="200"/>
      <c r="D156" s="201"/>
      <c r="E156" s="201"/>
      <c r="F156" s="202"/>
    </row>
    <row r="157" spans="1:6" ht="15" customHeight="1">
      <c r="A157" s="198"/>
      <c r="B157" s="201"/>
      <c r="C157" s="200"/>
      <c r="D157" s="201"/>
      <c r="E157" s="201"/>
      <c r="F157" s="202"/>
    </row>
    <row r="158" spans="1:6" ht="15" customHeight="1">
      <c r="A158" s="198"/>
      <c r="B158" s="201"/>
      <c r="C158" s="200"/>
      <c r="D158" s="201"/>
      <c r="E158" s="201"/>
      <c r="F158" s="202"/>
    </row>
    <row r="159" spans="1:6" ht="15" customHeight="1">
      <c r="A159" s="198"/>
      <c r="B159" s="201"/>
      <c r="C159" s="200"/>
      <c r="D159" s="201"/>
      <c r="E159" s="201"/>
      <c r="F159" s="202"/>
    </row>
    <row r="160" spans="1:6" ht="15" customHeight="1">
      <c r="A160" s="198"/>
      <c r="B160" s="201"/>
      <c r="C160" s="200"/>
      <c r="D160" s="201"/>
      <c r="E160" s="201"/>
      <c r="F160" s="202"/>
    </row>
    <row r="161" spans="1:6" ht="15" customHeight="1">
      <c r="A161" s="198"/>
      <c r="B161" s="201"/>
      <c r="C161" s="200"/>
      <c r="D161" s="201"/>
      <c r="E161" s="201"/>
      <c r="F161" s="202"/>
    </row>
    <row r="162" spans="1:6" ht="15" customHeight="1">
      <c r="A162" s="198"/>
      <c r="B162" s="201"/>
      <c r="C162" s="200"/>
      <c r="D162" s="201"/>
      <c r="E162" s="201"/>
      <c r="F162" s="202"/>
    </row>
    <row r="163" spans="1:6" ht="15" customHeight="1">
      <c r="A163" s="198"/>
      <c r="B163" s="201"/>
      <c r="C163" s="200"/>
      <c r="D163" s="201"/>
      <c r="E163" s="201"/>
      <c r="F163" s="202"/>
    </row>
    <row r="164" spans="1:6" ht="15" customHeight="1">
      <c r="A164" s="198"/>
      <c r="B164" s="201"/>
      <c r="C164" s="200"/>
      <c r="D164" s="201"/>
      <c r="E164" s="201"/>
      <c r="F164" s="202"/>
    </row>
    <row r="165" spans="1:6" ht="15" customHeight="1">
      <c r="A165" s="198"/>
      <c r="B165" s="201"/>
      <c r="C165" s="200"/>
      <c r="D165" s="201"/>
      <c r="E165" s="201"/>
      <c r="F165" s="202"/>
    </row>
    <row r="166" spans="1:6" ht="15" customHeight="1">
      <c r="A166" s="198"/>
      <c r="B166" s="201"/>
      <c r="C166" s="200"/>
      <c r="D166" s="201"/>
      <c r="E166" s="201"/>
      <c r="F166" s="202"/>
    </row>
    <row r="167" spans="1:6" ht="15" customHeight="1">
      <c r="A167" s="198"/>
      <c r="B167" s="201"/>
      <c r="C167" s="200"/>
      <c r="D167" s="201"/>
      <c r="E167" s="201"/>
      <c r="F167" s="202"/>
    </row>
    <row r="168" spans="1:6" ht="15" customHeight="1">
      <c r="A168" s="198"/>
      <c r="B168" s="201"/>
      <c r="C168" s="200"/>
      <c r="D168" s="201"/>
      <c r="E168" s="201"/>
      <c r="F168" s="202"/>
    </row>
    <row r="169" spans="1:6" ht="15" customHeight="1">
      <c r="A169" s="198"/>
      <c r="B169" s="201"/>
      <c r="C169" s="200"/>
      <c r="D169" s="201"/>
      <c r="E169" s="201"/>
      <c r="F169" s="202"/>
    </row>
    <row r="170" spans="1:6" s="104" customFormat="1" ht="15.75">
      <c r="A170" s="206"/>
      <c r="B170" s="186" t="s">
        <v>35</v>
      </c>
      <c r="C170" s="187"/>
      <c r="D170" s="207"/>
      <c r="E170" s="208"/>
      <c r="F170" s="209">
        <v>0</v>
      </c>
    </row>
    <row r="171" spans="1:6" ht="15" customHeight="1">
      <c r="A171" s="198"/>
      <c r="B171" s="199" t="s">
        <v>83</v>
      </c>
      <c r="C171" s="200"/>
      <c r="D171" s="201"/>
      <c r="E171" s="201"/>
      <c r="F171" s="202"/>
    </row>
    <row r="172" spans="1:6" ht="62.25" customHeight="1">
      <c r="A172" s="198" t="s">
        <v>19</v>
      </c>
      <c r="B172" s="203" t="s">
        <v>84</v>
      </c>
      <c r="C172" s="200" t="s">
        <v>11</v>
      </c>
      <c r="D172" s="201"/>
      <c r="E172" s="201"/>
      <c r="F172" s="202"/>
    </row>
    <row r="173" spans="1:6" ht="15">
      <c r="A173" s="198"/>
      <c r="B173" s="205"/>
      <c r="C173" s="200"/>
      <c r="D173" s="201"/>
      <c r="E173" s="201"/>
      <c r="F173" s="202"/>
    </row>
    <row r="174" spans="1:6" ht="15" customHeight="1">
      <c r="A174" s="198"/>
      <c r="B174" s="199" t="s">
        <v>85</v>
      </c>
      <c r="C174" s="200"/>
      <c r="D174" s="201"/>
      <c r="E174" s="201"/>
      <c r="F174" s="202"/>
    </row>
    <row r="175" spans="1:6" ht="15" customHeight="1">
      <c r="A175" s="198"/>
      <c r="B175" s="201"/>
      <c r="C175" s="200"/>
      <c r="D175" s="201"/>
      <c r="E175" s="201"/>
      <c r="F175" s="202"/>
    </row>
    <row r="176" spans="1:6" ht="75">
      <c r="A176" s="198" t="s">
        <v>23</v>
      </c>
      <c r="B176" s="203" t="s">
        <v>86</v>
      </c>
      <c r="C176" s="200" t="s">
        <v>72</v>
      </c>
      <c r="D176" s="201"/>
      <c r="E176" s="201"/>
      <c r="F176" s="377">
        <v>1000000</v>
      </c>
    </row>
    <row r="177" spans="1:6" ht="17.100000000000001" customHeight="1">
      <c r="A177" s="198"/>
      <c r="B177" s="201"/>
      <c r="C177" s="200"/>
      <c r="D177" s="201"/>
      <c r="E177" s="201"/>
      <c r="F177" s="202"/>
    </row>
    <row r="178" spans="1:6" ht="17.100000000000001" customHeight="1">
      <c r="A178" s="198"/>
      <c r="B178" s="199" t="s">
        <v>87</v>
      </c>
      <c r="C178" s="200"/>
      <c r="D178" s="201"/>
      <c r="E178" s="201"/>
      <c r="F178" s="202"/>
    </row>
    <row r="179" spans="1:6" ht="45" customHeight="1">
      <c r="A179" s="198" t="s">
        <v>25</v>
      </c>
      <c r="B179" s="203" t="s">
        <v>88</v>
      </c>
      <c r="C179" s="200" t="s">
        <v>72</v>
      </c>
      <c r="D179" s="201"/>
      <c r="E179" s="201"/>
      <c r="F179" s="377">
        <v>1000000</v>
      </c>
    </row>
    <row r="180" spans="1:6" ht="17.100000000000001" customHeight="1">
      <c r="A180" s="198"/>
      <c r="B180" s="201"/>
      <c r="C180" s="200"/>
      <c r="D180" s="201"/>
      <c r="E180" s="201"/>
      <c r="F180" s="202"/>
    </row>
    <row r="181" spans="1:6" ht="17.100000000000001" customHeight="1">
      <c r="A181" s="198"/>
      <c r="B181" s="199" t="s">
        <v>89</v>
      </c>
      <c r="C181" s="200"/>
      <c r="D181" s="201"/>
      <c r="E181" s="201"/>
      <c r="F181" s="202"/>
    </row>
    <row r="182" spans="1:6" ht="33" customHeight="1">
      <c r="A182" s="198" t="s">
        <v>27</v>
      </c>
      <c r="B182" s="203" t="s">
        <v>90</v>
      </c>
      <c r="C182" s="204" t="s">
        <v>72</v>
      </c>
      <c r="D182" s="201"/>
      <c r="E182" s="201"/>
      <c r="F182" s="202"/>
    </row>
    <row r="183" spans="1:6" ht="17.100000000000001" customHeight="1">
      <c r="A183" s="198"/>
      <c r="B183" s="201"/>
      <c r="C183" s="200"/>
      <c r="D183" s="201"/>
      <c r="E183" s="201"/>
      <c r="F183" s="202"/>
    </row>
    <row r="184" spans="1:6" ht="17.100000000000001" customHeight="1">
      <c r="A184" s="198"/>
      <c r="B184" s="199" t="s">
        <v>91</v>
      </c>
      <c r="C184" s="200"/>
      <c r="D184" s="201"/>
      <c r="E184" s="201"/>
      <c r="F184" s="202"/>
    </row>
    <row r="185" spans="1:6" ht="120.75" customHeight="1">
      <c r="A185" s="198" t="s">
        <v>30</v>
      </c>
      <c r="B185" s="203" t="s">
        <v>92</v>
      </c>
      <c r="C185" s="200" t="s">
        <v>72</v>
      </c>
      <c r="D185" s="201"/>
      <c r="E185" s="201"/>
      <c r="F185" s="202"/>
    </row>
    <row r="186" spans="1:6" ht="15">
      <c r="A186" s="198"/>
      <c r="B186" s="205"/>
      <c r="C186" s="3"/>
      <c r="D186" s="201"/>
      <c r="E186" s="201"/>
      <c r="F186" s="202"/>
    </row>
    <row r="187" spans="1:6" ht="15">
      <c r="A187" s="198"/>
      <c r="B187" s="203"/>
      <c r="C187" s="200"/>
      <c r="D187" s="201"/>
      <c r="E187" s="201"/>
      <c r="F187" s="202"/>
    </row>
    <row r="188" spans="1:6" ht="15">
      <c r="A188" s="198"/>
      <c r="B188" s="205"/>
      <c r="C188" s="200"/>
      <c r="D188" s="201"/>
      <c r="E188" s="201"/>
      <c r="F188" s="202"/>
    </row>
    <row r="189" spans="1:6" ht="15">
      <c r="A189" s="198"/>
      <c r="B189" s="205"/>
      <c r="C189" s="200"/>
      <c r="D189" s="201"/>
      <c r="E189" s="201"/>
      <c r="F189" s="202"/>
    </row>
    <row r="190" spans="1:6" ht="15">
      <c r="A190" s="198"/>
      <c r="B190" s="205"/>
      <c r="C190" s="200"/>
      <c r="D190" s="201"/>
      <c r="E190" s="201"/>
      <c r="F190" s="202"/>
    </row>
    <row r="191" spans="1:6" ht="15">
      <c r="A191" s="198"/>
      <c r="B191" s="205"/>
      <c r="C191" s="200"/>
      <c r="D191" s="201"/>
      <c r="E191" s="201"/>
      <c r="F191" s="202"/>
    </row>
    <row r="192" spans="1:6" ht="15">
      <c r="A192" s="198"/>
      <c r="B192" s="205"/>
      <c r="C192" s="200"/>
      <c r="D192" s="201"/>
      <c r="E192" s="201"/>
      <c r="F192" s="202"/>
    </row>
    <row r="193" spans="1:6" ht="15">
      <c r="A193" s="198"/>
      <c r="B193" s="205"/>
      <c r="C193" s="200"/>
      <c r="D193" s="201"/>
      <c r="E193" s="201"/>
      <c r="F193" s="202"/>
    </row>
    <row r="194" spans="1:6" ht="15">
      <c r="A194" s="198"/>
      <c r="B194" s="205"/>
      <c r="C194" s="200"/>
      <c r="D194" s="201"/>
      <c r="E194" s="201"/>
      <c r="F194" s="202"/>
    </row>
    <row r="195" spans="1:6" ht="15">
      <c r="A195" s="198"/>
      <c r="B195" s="205"/>
      <c r="C195" s="200"/>
      <c r="D195" s="201"/>
      <c r="E195" s="201"/>
      <c r="F195" s="202"/>
    </row>
    <row r="196" spans="1:6" ht="15">
      <c r="A196" s="198"/>
      <c r="B196" s="205"/>
      <c r="C196" s="200"/>
      <c r="D196" s="201"/>
      <c r="E196" s="201"/>
      <c r="F196" s="202"/>
    </row>
    <row r="197" spans="1:6" ht="15">
      <c r="A197" s="198"/>
      <c r="B197" s="205"/>
      <c r="C197" s="200"/>
      <c r="D197" s="201"/>
      <c r="E197" s="201"/>
      <c r="F197" s="202"/>
    </row>
    <row r="198" spans="1:6" ht="15">
      <c r="A198" s="198"/>
      <c r="B198" s="205"/>
      <c r="C198" s="200"/>
      <c r="D198" s="201"/>
      <c r="E198" s="201"/>
      <c r="F198" s="202"/>
    </row>
    <row r="199" spans="1:6" ht="17.100000000000001" customHeight="1">
      <c r="A199" s="198"/>
      <c r="B199" s="201"/>
      <c r="C199" s="200"/>
      <c r="D199" s="201"/>
      <c r="E199" s="201"/>
      <c r="F199" s="202"/>
    </row>
    <row r="200" spans="1:6" ht="15">
      <c r="A200" s="198"/>
      <c r="B200" s="205"/>
      <c r="C200" s="200"/>
      <c r="D200" s="201"/>
      <c r="E200" s="201"/>
      <c r="F200" s="202"/>
    </row>
    <row r="201" spans="1:6" ht="15">
      <c r="A201" s="198"/>
      <c r="B201" s="205"/>
      <c r="C201" s="200"/>
      <c r="D201" s="201"/>
      <c r="E201" s="201"/>
      <c r="F201" s="202"/>
    </row>
    <row r="202" spans="1:6" ht="15">
      <c r="A202" s="198"/>
      <c r="B202" s="205"/>
      <c r="C202" s="200"/>
      <c r="D202" s="201"/>
      <c r="E202" s="201"/>
      <c r="F202" s="202"/>
    </row>
    <row r="203" spans="1:6" ht="15">
      <c r="A203" s="198"/>
      <c r="B203" s="205"/>
      <c r="C203" s="200"/>
      <c r="D203" s="201"/>
      <c r="E203" s="201"/>
      <c r="F203" s="202"/>
    </row>
    <row r="204" spans="1:6" ht="15">
      <c r="A204" s="198"/>
      <c r="B204" s="205"/>
      <c r="C204" s="200"/>
      <c r="D204" s="201"/>
      <c r="E204" s="201"/>
      <c r="F204" s="202"/>
    </row>
    <row r="205" spans="1:6" ht="15">
      <c r="A205" s="198"/>
      <c r="B205" s="205"/>
      <c r="C205" s="200"/>
      <c r="D205" s="201"/>
      <c r="E205" s="201"/>
      <c r="F205" s="202"/>
    </row>
    <row r="206" spans="1:6" ht="15">
      <c r="A206" s="198"/>
      <c r="B206" s="205"/>
      <c r="C206" s="200"/>
      <c r="D206" s="201"/>
      <c r="E206" s="201"/>
      <c r="F206" s="202"/>
    </row>
    <row r="207" spans="1:6" ht="15">
      <c r="A207" s="198"/>
      <c r="B207" s="205"/>
      <c r="C207" s="200"/>
      <c r="D207" s="201"/>
      <c r="E207" s="201"/>
      <c r="F207" s="202"/>
    </row>
    <row r="208" spans="1:6" ht="15">
      <c r="A208" s="198"/>
      <c r="B208" s="205"/>
      <c r="C208" s="200"/>
      <c r="D208" s="201"/>
      <c r="E208" s="201"/>
      <c r="F208" s="202"/>
    </row>
    <row r="209" spans="1:6" ht="15">
      <c r="A209" s="198"/>
      <c r="B209" s="205"/>
      <c r="C209" s="200"/>
      <c r="D209" s="201"/>
      <c r="E209" s="201"/>
      <c r="F209" s="202"/>
    </row>
    <row r="210" spans="1:6" ht="15">
      <c r="A210" s="198"/>
      <c r="B210" s="205"/>
      <c r="C210" s="200"/>
      <c r="D210" s="201"/>
      <c r="E210" s="201"/>
      <c r="F210" s="202"/>
    </row>
    <row r="211" spans="1:6" ht="15">
      <c r="A211" s="198"/>
      <c r="B211" s="205"/>
      <c r="C211" s="200"/>
      <c r="D211" s="201"/>
      <c r="E211" s="201"/>
      <c r="F211" s="202"/>
    </row>
    <row r="212" spans="1:6" ht="15">
      <c r="A212" s="198"/>
      <c r="B212" s="205"/>
      <c r="C212" s="200"/>
      <c r="D212" s="201"/>
      <c r="E212" s="201"/>
      <c r="F212" s="202"/>
    </row>
    <row r="213" spans="1:6" ht="15">
      <c r="A213" s="198"/>
      <c r="B213" s="205"/>
      <c r="C213" s="200"/>
      <c r="D213" s="201"/>
      <c r="E213" s="201"/>
      <c r="F213" s="202"/>
    </row>
    <row r="214" spans="1:6" ht="17.100000000000001" customHeight="1">
      <c r="A214" s="198"/>
      <c r="B214" s="201"/>
      <c r="C214" s="200"/>
      <c r="D214" s="201"/>
      <c r="E214" s="201"/>
      <c r="F214" s="202"/>
    </row>
    <row r="215" spans="1:6" ht="17.100000000000001" customHeight="1">
      <c r="A215" s="198"/>
      <c r="B215" s="201"/>
      <c r="C215" s="200"/>
      <c r="D215" s="201"/>
      <c r="E215" s="201"/>
      <c r="F215" s="202"/>
    </row>
    <row r="216" spans="1:6" s="104" customFormat="1" ht="15.75">
      <c r="A216" s="206"/>
      <c r="B216" s="186" t="s">
        <v>35</v>
      </c>
      <c r="C216" s="187"/>
      <c r="D216" s="207"/>
      <c r="E216" s="208"/>
      <c r="F216" s="378">
        <f>SUM(F176:F215)</f>
        <v>2000000</v>
      </c>
    </row>
    <row r="217" spans="1:6" ht="17.100000000000001" customHeight="1">
      <c r="A217" s="198"/>
      <c r="B217" s="199" t="s">
        <v>93</v>
      </c>
      <c r="C217" s="200"/>
      <c r="D217" s="201"/>
      <c r="E217" s="201"/>
      <c r="F217" s="202"/>
    </row>
    <row r="218" spans="1:6" ht="60">
      <c r="A218" s="198" t="s">
        <v>19</v>
      </c>
      <c r="B218" s="203" t="s">
        <v>94</v>
      </c>
      <c r="C218" s="200" t="s">
        <v>72</v>
      </c>
      <c r="D218" s="201"/>
      <c r="E218" s="201"/>
      <c r="F218" s="202"/>
    </row>
    <row r="219" spans="1:6" ht="17.100000000000001" customHeight="1">
      <c r="A219" s="198"/>
      <c r="B219" s="201"/>
      <c r="C219" s="200"/>
      <c r="D219" s="201"/>
      <c r="E219" s="201"/>
      <c r="F219" s="202"/>
    </row>
    <row r="220" spans="1:6" ht="17.100000000000001" customHeight="1">
      <c r="A220" s="198"/>
      <c r="B220" s="199" t="s">
        <v>95</v>
      </c>
      <c r="C220" s="200"/>
      <c r="D220" s="201"/>
      <c r="E220" s="201"/>
      <c r="F220" s="202"/>
    </row>
    <row r="221" spans="1:6" ht="60">
      <c r="A221" s="198" t="s">
        <v>23</v>
      </c>
      <c r="B221" s="203" t="s">
        <v>96</v>
      </c>
      <c r="C221" s="200" t="s">
        <v>72</v>
      </c>
      <c r="D221" s="201"/>
      <c r="E221" s="201"/>
      <c r="F221" s="377">
        <v>500000</v>
      </c>
    </row>
    <row r="222" spans="1:6" ht="15">
      <c r="A222" s="198"/>
      <c r="B222" s="205"/>
      <c r="C222" s="200"/>
      <c r="D222" s="201"/>
      <c r="E222" s="201"/>
      <c r="F222" s="202"/>
    </row>
    <row r="223" spans="1:6" ht="15">
      <c r="A223" s="198"/>
      <c r="B223" s="205"/>
      <c r="C223" s="200"/>
      <c r="D223" s="201"/>
      <c r="E223" s="201"/>
      <c r="F223" s="202"/>
    </row>
    <row r="224" spans="1:6" ht="17.100000000000001" customHeight="1">
      <c r="A224" s="198"/>
      <c r="B224" s="201"/>
      <c r="C224" s="200"/>
      <c r="D224" s="201"/>
      <c r="E224" s="201"/>
      <c r="F224" s="202"/>
    </row>
    <row r="225" spans="1:6" ht="17.100000000000001" customHeight="1">
      <c r="A225" s="198"/>
      <c r="B225" s="199" t="s">
        <v>97</v>
      </c>
      <c r="C225" s="200"/>
      <c r="D225" s="201"/>
      <c r="E225" s="201"/>
      <c r="F225" s="202"/>
    </row>
    <row r="226" spans="1:6" ht="150">
      <c r="A226" s="332" t="s">
        <v>25</v>
      </c>
      <c r="B226" s="203" t="s">
        <v>98</v>
      </c>
      <c r="C226" s="333" t="s">
        <v>72</v>
      </c>
      <c r="D226" s="201"/>
      <c r="E226" s="201"/>
      <c r="F226" s="377">
        <v>2000000</v>
      </c>
    </row>
    <row r="227" spans="1:6" ht="30">
      <c r="A227" s="332"/>
      <c r="B227" s="205" t="s">
        <v>99</v>
      </c>
      <c r="C227" s="333"/>
      <c r="D227" s="201"/>
      <c r="E227" s="201"/>
      <c r="F227" s="202"/>
    </row>
    <row r="228" spans="1:6" ht="45">
      <c r="A228" s="332"/>
      <c r="B228" s="203" t="s">
        <v>100</v>
      </c>
      <c r="C228" s="333"/>
      <c r="D228" s="201"/>
      <c r="E228" s="201"/>
      <c r="F228" s="202"/>
    </row>
    <row r="229" spans="1:6" ht="15">
      <c r="A229" s="198"/>
      <c r="B229" s="205"/>
      <c r="C229" s="200"/>
      <c r="D229" s="201"/>
      <c r="E229" s="201"/>
      <c r="F229" s="202"/>
    </row>
    <row r="230" spans="1:6" ht="17.100000000000001" customHeight="1">
      <c r="A230" s="198"/>
      <c r="B230" s="201"/>
      <c r="C230" s="200"/>
      <c r="D230" s="201"/>
      <c r="E230" s="201"/>
      <c r="F230" s="202"/>
    </row>
    <row r="231" spans="1:6" ht="17.100000000000001" customHeight="1">
      <c r="A231" s="198"/>
      <c r="B231" s="199" t="s">
        <v>101</v>
      </c>
      <c r="C231" s="200"/>
      <c r="D231" s="201"/>
      <c r="E231" s="201"/>
      <c r="F231" s="202"/>
    </row>
    <row r="232" spans="1:6" ht="120">
      <c r="A232" s="198" t="s">
        <v>27</v>
      </c>
      <c r="B232" s="203" t="s">
        <v>102</v>
      </c>
      <c r="C232" s="200" t="s">
        <v>72</v>
      </c>
      <c r="D232" s="201"/>
      <c r="E232" s="201"/>
      <c r="F232" s="377">
        <v>6000000</v>
      </c>
    </row>
    <row r="233" spans="1:6" ht="15">
      <c r="A233" s="198"/>
      <c r="B233" s="205"/>
      <c r="C233" s="200"/>
      <c r="D233" s="201"/>
      <c r="E233" s="201"/>
      <c r="F233" s="202"/>
    </row>
    <row r="234" spans="1:6" ht="15">
      <c r="A234" s="198"/>
      <c r="B234" s="205"/>
      <c r="C234" s="3"/>
      <c r="D234" s="201"/>
      <c r="E234" s="201"/>
      <c r="F234" s="202"/>
    </row>
    <row r="235" spans="1:6" ht="15">
      <c r="A235" s="198"/>
      <c r="B235" s="205"/>
      <c r="C235" s="200"/>
      <c r="D235" s="201"/>
      <c r="E235" s="201"/>
      <c r="F235" s="202"/>
    </row>
    <row r="236" spans="1:6" ht="15">
      <c r="A236" s="198"/>
      <c r="B236" s="205"/>
      <c r="C236" s="200"/>
      <c r="D236" s="201"/>
      <c r="E236" s="201"/>
      <c r="F236" s="202"/>
    </row>
    <row r="237" spans="1:6" ht="15">
      <c r="A237" s="198"/>
      <c r="B237" s="205"/>
      <c r="C237" s="200"/>
      <c r="D237" s="201"/>
      <c r="E237" s="201"/>
      <c r="F237" s="202"/>
    </row>
    <row r="238" spans="1:6" ht="17.100000000000001" customHeight="1">
      <c r="A238" s="198"/>
      <c r="B238" s="201"/>
      <c r="C238" s="200"/>
      <c r="D238" s="201"/>
      <c r="E238" s="201"/>
      <c r="F238" s="202"/>
    </row>
    <row r="239" spans="1:6" ht="17.100000000000001" customHeight="1">
      <c r="A239" s="198"/>
      <c r="B239" s="201"/>
      <c r="C239" s="200"/>
      <c r="D239" s="201"/>
      <c r="E239" s="201"/>
      <c r="F239" s="202"/>
    </row>
    <row r="240" spans="1:6" ht="17.100000000000001" customHeight="1">
      <c r="A240" s="198"/>
      <c r="B240" s="201"/>
      <c r="C240" s="200"/>
      <c r="D240" s="201"/>
      <c r="E240" s="201"/>
      <c r="F240" s="202"/>
    </row>
    <row r="241" spans="1:6" ht="17.100000000000001" customHeight="1">
      <c r="A241" s="198"/>
      <c r="B241" s="201"/>
      <c r="C241" s="200"/>
      <c r="D241" s="201"/>
      <c r="E241" s="201"/>
      <c r="F241" s="202"/>
    </row>
    <row r="242" spans="1:6" ht="15">
      <c r="A242" s="198"/>
      <c r="B242" s="205"/>
      <c r="C242" s="200"/>
      <c r="D242" s="201"/>
      <c r="E242" s="201"/>
      <c r="F242" s="202"/>
    </row>
    <row r="243" spans="1:6" ht="15">
      <c r="A243" s="198"/>
      <c r="B243" s="205"/>
      <c r="C243" s="3"/>
      <c r="D243" s="201"/>
      <c r="E243" s="201"/>
      <c r="F243" s="202"/>
    </row>
    <row r="244" spans="1:6" ht="15">
      <c r="A244" s="198"/>
      <c r="B244" s="205"/>
      <c r="C244" s="200"/>
      <c r="D244" s="201"/>
      <c r="E244" s="201"/>
      <c r="F244" s="202"/>
    </row>
    <row r="245" spans="1:6" ht="15">
      <c r="A245" s="198"/>
      <c r="B245" s="205"/>
      <c r="C245" s="200"/>
      <c r="D245" s="201"/>
      <c r="E245" s="201"/>
      <c r="F245" s="202"/>
    </row>
    <row r="246" spans="1:6" ht="15">
      <c r="A246" s="198"/>
      <c r="B246" s="205"/>
      <c r="C246" s="200"/>
      <c r="D246" s="201"/>
      <c r="E246" s="201"/>
      <c r="F246" s="202"/>
    </row>
    <row r="247" spans="1:6" ht="17.100000000000001" customHeight="1">
      <c r="A247" s="198"/>
      <c r="B247" s="201"/>
      <c r="C247" s="200"/>
      <c r="D247" s="201"/>
      <c r="E247" s="201"/>
      <c r="F247" s="202"/>
    </row>
    <row r="248" spans="1:6" ht="17.100000000000001" customHeight="1">
      <c r="A248" s="198"/>
      <c r="B248" s="201"/>
      <c r="C248" s="200"/>
      <c r="D248" s="201"/>
      <c r="E248" s="201"/>
      <c r="F248" s="202"/>
    </row>
    <row r="249" spans="1:6" ht="17.100000000000001" customHeight="1">
      <c r="A249" s="198"/>
      <c r="B249" s="201"/>
      <c r="C249" s="200"/>
      <c r="D249" s="201"/>
      <c r="E249" s="201"/>
      <c r="F249" s="202"/>
    </row>
    <row r="250" spans="1:6" ht="17.100000000000001" customHeight="1">
      <c r="A250" s="198"/>
      <c r="B250" s="201"/>
      <c r="C250" s="200"/>
      <c r="D250" s="201"/>
      <c r="E250" s="201"/>
      <c r="F250" s="202"/>
    </row>
    <row r="251" spans="1:6" ht="17.100000000000001" customHeight="1">
      <c r="A251" s="198"/>
      <c r="B251" s="201"/>
      <c r="C251" s="200"/>
      <c r="D251" s="201"/>
      <c r="E251" s="201"/>
      <c r="F251" s="202"/>
    </row>
    <row r="252" spans="1:6" ht="17.100000000000001" customHeight="1">
      <c r="A252" s="198"/>
      <c r="B252" s="201"/>
      <c r="C252" s="200"/>
      <c r="D252" s="201"/>
      <c r="E252" s="201"/>
      <c r="F252" s="202"/>
    </row>
    <row r="253" spans="1:6" ht="17.100000000000001" customHeight="1">
      <c r="A253" s="206"/>
      <c r="B253" s="186" t="s">
        <v>35</v>
      </c>
      <c r="C253" s="187"/>
      <c r="D253" s="207"/>
      <c r="E253" s="208"/>
      <c r="F253" s="378">
        <f>SUM(F221:F232)</f>
        <v>8500000</v>
      </c>
    </row>
    <row r="254" spans="1:6" s="104" customFormat="1" ht="15.75">
      <c r="A254" s="198"/>
      <c r="B254" s="212" t="s">
        <v>103</v>
      </c>
      <c r="C254" s="200"/>
      <c r="D254" s="201"/>
      <c r="E254" s="201"/>
      <c r="F254" s="202"/>
    </row>
    <row r="255" spans="1:6" ht="17.100000000000001" customHeight="1">
      <c r="A255" s="198" t="s">
        <v>19</v>
      </c>
      <c r="B255" s="203" t="s">
        <v>104</v>
      </c>
      <c r="C255" s="200" t="s">
        <v>72</v>
      </c>
      <c r="D255" s="201"/>
      <c r="E255" s="201"/>
      <c r="F255" s="377">
        <v>2000000</v>
      </c>
    </row>
    <row r="256" spans="1:6" ht="15">
      <c r="A256" s="198"/>
      <c r="B256" s="205"/>
      <c r="C256" s="200"/>
      <c r="D256" s="201"/>
      <c r="E256" s="201"/>
      <c r="F256" s="202"/>
    </row>
    <row r="257" spans="1:6" ht="15">
      <c r="A257" s="198"/>
      <c r="B257" s="199" t="s">
        <v>105</v>
      </c>
      <c r="C257" s="200"/>
      <c r="D257" s="201"/>
      <c r="E257" s="201"/>
      <c r="F257" s="202"/>
    </row>
    <row r="258" spans="1:6" ht="17.100000000000001" customHeight="1">
      <c r="A258" s="198" t="s">
        <v>23</v>
      </c>
      <c r="B258" s="203" t="s">
        <v>106</v>
      </c>
      <c r="C258" s="200" t="s">
        <v>72</v>
      </c>
      <c r="D258" s="201"/>
      <c r="E258" s="201"/>
      <c r="F258" s="377">
        <v>1000000</v>
      </c>
    </row>
    <row r="259" spans="1:6" ht="15">
      <c r="A259" s="198"/>
      <c r="B259" s="205"/>
      <c r="C259" s="3"/>
      <c r="D259" s="201"/>
      <c r="E259" s="201"/>
      <c r="F259" s="202"/>
    </row>
    <row r="260" spans="1:6" ht="15">
      <c r="A260" s="198"/>
      <c r="B260" s="205"/>
      <c r="C260" s="200"/>
      <c r="D260" s="201"/>
      <c r="E260" s="201"/>
      <c r="F260" s="202"/>
    </row>
    <row r="261" spans="1:6" ht="15">
      <c r="A261" s="198"/>
      <c r="B261" s="205"/>
      <c r="C261" s="200"/>
      <c r="D261" s="201"/>
      <c r="E261" s="201"/>
      <c r="F261" s="202"/>
    </row>
    <row r="262" spans="1:6" ht="15">
      <c r="A262" s="198"/>
      <c r="B262" s="201"/>
      <c r="C262" s="200"/>
      <c r="D262" s="201"/>
      <c r="E262" s="201"/>
      <c r="F262" s="202"/>
    </row>
    <row r="263" spans="1:6" ht="17.100000000000001" customHeight="1">
      <c r="A263" s="198"/>
      <c r="B263" s="201"/>
      <c r="C263" s="200"/>
      <c r="D263" s="201"/>
      <c r="E263" s="201"/>
      <c r="F263" s="202"/>
    </row>
    <row r="264" spans="1:6" ht="17.100000000000001" customHeight="1">
      <c r="A264" s="198"/>
      <c r="B264" s="201"/>
      <c r="C264" s="200"/>
      <c r="D264" s="201"/>
      <c r="E264" s="201"/>
      <c r="F264" s="202"/>
    </row>
    <row r="265" spans="1:6" ht="17.100000000000001" customHeight="1">
      <c r="A265" s="198"/>
      <c r="B265" s="201"/>
      <c r="C265" s="200"/>
      <c r="D265" s="201"/>
      <c r="E265" s="201"/>
      <c r="F265" s="202"/>
    </row>
    <row r="266" spans="1:6" ht="17.100000000000001" customHeight="1">
      <c r="A266" s="198"/>
      <c r="B266" s="201"/>
      <c r="C266" s="200"/>
      <c r="D266" s="201"/>
      <c r="E266" s="201"/>
      <c r="F266" s="202"/>
    </row>
    <row r="267" spans="1:6" ht="17.100000000000001" customHeight="1">
      <c r="A267" s="198"/>
      <c r="B267" s="201"/>
      <c r="C267" s="200"/>
      <c r="D267" s="201"/>
      <c r="E267" s="201"/>
      <c r="F267" s="202"/>
    </row>
    <row r="268" spans="1:6" ht="17.100000000000001" customHeight="1">
      <c r="A268" s="198"/>
      <c r="B268" s="201"/>
      <c r="C268" s="200"/>
      <c r="D268" s="201"/>
      <c r="E268" s="201"/>
      <c r="F268" s="202"/>
    </row>
    <row r="269" spans="1:6" ht="17.100000000000001" customHeight="1">
      <c r="A269" s="198"/>
      <c r="B269" s="201"/>
      <c r="C269" s="200"/>
      <c r="D269" s="201"/>
      <c r="E269" s="201"/>
      <c r="F269" s="202"/>
    </row>
    <row r="270" spans="1:6" ht="17.100000000000001" customHeight="1">
      <c r="A270" s="198"/>
      <c r="B270" s="201"/>
      <c r="C270" s="200"/>
      <c r="D270" s="201"/>
      <c r="E270" s="201"/>
      <c r="F270" s="202"/>
    </row>
    <row r="271" spans="1:6" ht="17.100000000000001" customHeight="1">
      <c r="A271" s="198"/>
      <c r="B271" s="201"/>
      <c r="C271" s="200"/>
      <c r="D271" s="201"/>
      <c r="E271" s="201"/>
      <c r="F271" s="202"/>
    </row>
    <row r="272" spans="1:6" ht="17.100000000000001" customHeight="1">
      <c r="A272" s="198"/>
      <c r="B272" s="201"/>
      <c r="C272" s="200"/>
      <c r="D272" s="201"/>
      <c r="E272" s="201"/>
      <c r="F272" s="202"/>
    </row>
    <row r="273" spans="1:6" ht="17.100000000000001" customHeight="1">
      <c r="A273" s="198"/>
      <c r="B273" s="201"/>
      <c r="C273" s="200"/>
      <c r="D273" s="201"/>
      <c r="E273" s="201"/>
      <c r="F273" s="202"/>
    </row>
    <row r="274" spans="1:6" ht="17.100000000000001" customHeight="1">
      <c r="A274" s="198"/>
      <c r="B274" s="201"/>
      <c r="C274" s="200"/>
      <c r="D274" s="201"/>
      <c r="E274" s="201"/>
      <c r="F274" s="202"/>
    </row>
    <row r="275" spans="1:6" ht="17.100000000000001" customHeight="1">
      <c r="A275" s="198"/>
      <c r="B275" s="201"/>
      <c r="C275" s="200"/>
      <c r="D275" s="201"/>
      <c r="E275" s="201"/>
      <c r="F275" s="202"/>
    </row>
    <row r="276" spans="1:6" ht="17.100000000000001" customHeight="1">
      <c r="A276" s="198"/>
      <c r="B276" s="201"/>
      <c r="C276" s="200"/>
      <c r="D276" s="201"/>
      <c r="E276" s="201"/>
      <c r="F276" s="202"/>
    </row>
    <row r="277" spans="1:6" ht="17.100000000000001" customHeight="1">
      <c r="A277" s="198"/>
      <c r="B277" s="201"/>
      <c r="C277" s="200"/>
      <c r="D277" s="201"/>
      <c r="E277" s="201"/>
      <c r="F277" s="202"/>
    </row>
    <row r="278" spans="1:6" ht="17.100000000000001" customHeight="1">
      <c r="A278" s="198"/>
      <c r="B278" s="201"/>
      <c r="C278" s="200"/>
      <c r="D278" s="201"/>
      <c r="E278" s="201"/>
      <c r="F278" s="202"/>
    </row>
    <row r="279" spans="1:6" ht="17.100000000000001" customHeight="1">
      <c r="A279" s="198"/>
      <c r="B279" s="201"/>
      <c r="C279" s="200"/>
      <c r="D279" s="201"/>
      <c r="E279" s="201"/>
      <c r="F279" s="202"/>
    </row>
    <row r="280" spans="1:6" ht="17.100000000000001" customHeight="1">
      <c r="A280" s="198"/>
      <c r="B280" s="201"/>
      <c r="C280" s="200"/>
      <c r="D280" s="201"/>
      <c r="E280" s="201"/>
      <c r="F280" s="202"/>
    </row>
    <row r="281" spans="1:6" ht="17.100000000000001" customHeight="1">
      <c r="A281" s="198"/>
      <c r="B281" s="201"/>
      <c r="C281" s="200"/>
      <c r="D281" s="201"/>
      <c r="E281" s="201"/>
      <c r="F281" s="202"/>
    </row>
    <row r="282" spans="1:6" ht="17.100000000000001" customHeight="1">
      <c r="A282" s="198"/>
      <c r="B282" s="201"/>
      <c r="C282" s="200"/>
      <c r="D282" s="201"/>
      <c r="E282" s="201"/>
      <c r="F282" s="202"/>
    </row>
    <row r="283" spans="1:6" ht="17.100000000000001" customHeight="1">
      <c r="A283" s="198"/>
      <c r="B283" s="201"/>
      <c r="C283" s="200"/>
      <c r="D283" s="201"/>
      <c r="E283" s="201"/>
      <c r="F283" s="202"/>
    </row>
    <row r="284" spans="1:6" ht="17.100000000000001" customHeight="1">
      <c r="A284" s="198"/>
      <c r="B284" s="201"/>
      <c r="C284" s="200"/>
      <c r="D284" s="201"/>
      <c r="E284" s="201"/>
      <c r="F284" s="202"/>
    </row>
    <row r="285" spans="1:6" ht="17.100000000000001" customHeight="1">
      <c r="A285" s="198"/>
      <c r="B285" s="201"/>
      <c r="C285" s="200"/>
      <c r="D285" s="201"/>
      <c r="E285" s="201"/>
      <c r="F285" s="202"/>
    </row>
    <row r="286" spans="1:6" ht="17.100000000000001" customHeight="1">
      <c r="A286" s="198"/>
      <c r="B286" s="201"/>
      <c r="C286" s="200"/>
      <c r="D286" s="201"/>
      <c r="E286" s="201"/>
      <c r="F286" s="202"/>
    </row>
    <row r="287" spans="1:6" ht="17.100000000000001" customHeight="1">
      <c r="A287" s="198"/>
      <c r="B287" s="201"/>
      <c r="C287" s="200"/>
      <c r="D287" s="201"/>
      <c r="E287" s="201"/>
      <c r="F287" s="202"/>
    </row>
    <row r="288" spans="1:6" ht="17.100000000000001" customHeight="1">
      <c r="A288" s="198"/>
      <c r="B288" s="201"/>
      <c r="C288" s="200"/>
      <c r="D288" s="201"/>
      <c r="E288" s="201"/>
      <c r="F288" s="202"/>
    </row>
    <row r="289" spans="1:6" ht="17.100000000000001" customHeight="1">
      <c r="A289" s="198"/>
      <c r="B289" s="201"/>
      <c r="C289" s="200"/>
      <c r="D289" s="201"/>
      <c r="E289" s="201"/>
      <c r="F289" s="202"/>
    </row>
    <row r="290" spans="1:6" ht="17.100000000000001" customHeight="1">
      <c r="A290" s="198"/>
      <c r="B290" s="201"/>
      <c r="C290" s="200"/>
      <c r="D290" s="201"/>
      <c r="E290" s="201"/>
      <c r="F290" s="202"/>
    </row>
    <row r="291" spans="1:6" ht="17.100000000000001" customHeight="1">
      <c r="A291" s="198"/>
      <c r="B291" s="201"/>
      <c r="C291" s="200"/>
      <c r="D291" s="201"/>
      <c r="E291" s="201"/>
      <c r="F291" s="202"/>
    </row>
    <row r="292" spans="1:6" ht="17.100000000000001" customHeight="1">
      <c r="A292" s="198"/>
      <c r="B292" s="201"/>
      <c r="C292" s="200"/>
      <c r="D292" s="201"/>
      <c r="E292" s="201"/>
      <c r="F292" s="202"/>
    </row>
    <row r="293" spans="1:6" ht="17.100000000000001" customHeight="1">
      <c r="A293" s="198"/>
      <c r="B293" s="201"/>
      <c r="C293" s="200"/>
      <c r="D293" s="201"/>
      <c r="E293" s="201"/>
      <c r="F293" s="202"/>
    </row>
    <row r="294" spans="1:6" ht="17.100000000000001" customHeight="1">
      <c r="A294" s="198"/>
      <c r="B294" s="201"/>
      <c r="C294" s="200"/>
      <c r="D294" s="201"/>
      <c r="E294" s="201"/>
      <c r="F294" s="202"/>
    </row>
    <row r="295" spans="1:6" ht="17.100000000000001" customHeight="1">
      <c r="A295" s="198"/>
      <c r="B295" s="201"/>
      <c r="C295" s="200"/>
      <c r="D295" s="201"/>
      <c r="E295" s="201"/>
      <c r="F295" s="202"/>
    </row>
    <row r="296" spans="1:6" ht="17.100000000000001" customHeight="1">
      <c r="A296" s="198"/>
      <c r="B296" s="201"/>
      <c r="C296" s="200"/>
      <c r="D296" s="201"/>
      <c r="E296" s="201"/>
      <c r="F296" s="202"/>
    </row>
    <row r="297" spans="1:6" ht="17.100000000000001" customHeight="1">
      <c r="A297" s="198"/>
      <c r="B297" s="201"/>
      <c r="C297" s="200"/>
      <c r="D297" s="201"/>
      <c r="E297" s="201"/>
      <c r="F297" s="202"/>
    </row>
    <row r="298" spans="1:6" ht="17.100000000000001" customHeight="1">
      <c r="A298" s="312"/>
      <c r="B298" s="201"/>
      <c r="C298" s="313"/>
      <c r="D298" s="201"/>
      <c r="E298" s="201"/>
      <c r="F298" s="202"/>
    </row>
    <row r="299" spans="1:6" ht="17.100000000000001" customHeight="1">
      <c r="A299" s="312"/>
      <c r="B299" s="201"/>
      <c r="C299" s="313"/>
      <c r="D299" s="201"/>
      <c r="E299" s="201"/>
      <c r="F299" s="202"/>
    </row>
    <row r="300" spans="1:6" ht="17.100000000000001" customHeight="1">
      <c r="A300" s="312"/>
      <c r="B300" s="201"/>
      <c r="C300" s="313"/>
      <c r="D300" s="201"/>
      <c r="E300" s="201"/>
      <c r="F300" s="202"/>
    </row>
    <row r="301" spans="1:6" ht="17.100000000000001" customHeight="1">
      <c r="A301" s="312"/>
      <c r="B301" s="201"/>
      <c r="C301" s="313"/>
      <c r="D301" s="201"/>
      <c r="E301" s="201"/>
      <c r="F301" s="202"/>
    </row>
    <row r="302" spans="1:6" ht="17.100000000000001" customHeight="1">
      <c r="A302" s="312"/>
      <c r="B302" s="201"/>
      <c r="C302" s="313"/>
      <c r="D302" s="201"/>
      <c r="E302" s="201"/>
      <c r="F302" s="202"/>
    </row>
    <row r="303" spans="1:6" s="104" customFormat="1" ht="15.75">
      <c r="A303" s="312"/>
      <c r="B303" s="201"/>
      <c r="C303" s="313"/>
      <c r="D303" s="201"/>
      <c r="E303" s="201"/>
      <c r="F303" s="202"/>
    </row>
    <row r="304" spans="1:6" ht="17.100000000000001" customHeight="1">
      <c r="A304" s="312"/>
      <c r="B304" s="201"/>
      <c r="C304" s="313"/>
      <c r="D304" s="201"/>
      <c r="E304" s="201"/>
      <c r="F304" s="202"/>
    </row>
    <row r="305" spans="1:6" ht="15">
      <c r="A305" s="312"/>
      <c r="B305" s="201"/>
      <c r="C305" s="313"/>
      <c r="D305" s="201"/>
      <c r="E305" s="201"/>
      <c r="F305" s="202"/>
    </row>
    <row r="306" spans="1:6" ht="15">
      <c r="A306" s="198"/>
      <c r="B306" s="201"/>
      <c r="C306" s="200"/>
      <c r="D306" s="201"/>
      <c r="E306" s="201"/>
      <c r="F306" s="202"/>
    </row>
    <row r="307" spans="1:6" ht="15">
      <c r="A307" s="198"/>
      <c r="B307" s="201"/>
      <c r="C307" s="200"/>
      <c r="D307" s="201"/>
      <c r="E307" s="201"/>
      <c r="F307" s="202"/>
    </row>
    <row r="308" spans="1:6" ht="63" customHeight="1">
      <c r="A308" s="198"/>
      <c r="B308" s="201"/>
      <c r="C308" s="200"/>
      <c r="D308" s="201"/>
      <c r="E308" s="201"/>
      <c r="F308" s="202"/>
    </row>
    <row r="309" spans="1:6" ht="15.75">
      <c r="A309" s="206"/>
      <c r="B309" s="186" t="s">
        <v>35</v>
      </c>
      <c r="C309" s="187"/>
      <c r="D309" s="207"/>
      <c r="E309" s="208"/>
      <c r="F309" s="378">
        <f>SUM(F255:F258)</f>
        <v>3000000</v>
      </c>
    </row>
    <row r="310" spans="1:6" ht="17.100000000000001" customHeight="1">
      <c r="A310" s="198"/>
      <c r="B310" s="199" t="s">
        <v>107</v>
      </c>
      <c r="C310" s="200"/>
      <c r="D310" s="201"/>
      <c r="E310" s="201"/>
      <c r="F310" s="202"/>
    </row>
    <row r="311" spans="1:6" ht="18" customHeight="1">
      <c r="A311" s="198" t="s">
        <v>19</v>
      </c>
      <c r="B311" s="203" t="s">
        <v>108</v>
      </c>
      <c r="C311" s="200" t="s">
        <v>72</v>
      </c>
      <c r="D311" s="201"/>
      <c r="E311" s="201"/>
      <c r="F311" s="377">
        <v>300000</v>
      </c>
    </row>
    <row r="312" spans="1:6" ht="45">
      <c r="A312" s="198"/>
      <c r="B312" s="203" t="s">
        <v>109</v>
      </c>
      <c r="C312" s="200"/>
      <c r="D312" s="201"/>
      <c r="E312" s="201"/>
      <c r="F312" s="202"/>
    </row>
    <row r="313" spans="1:6" ht="45">
      <c r="A313" s="198"/>
      <c r="B313" s="203" t="s">
        <v>110</v>
      </c>
      <c r="C313" s="200"/>
      <c r="D313" s="201"/>
      <c r="E313" s="201"/>
      <c r="F313" s="202"/>
    </row>
    <row r="314" spans="1:6" ht="46.5" customHeight="1">
      <c r="A314" s="198"/>
      <c r="B314" s="203" t="s">
        <v>111</v>
      </c>
      <c r="C314" s="200"/>
      <c r="D314" s="201"/>
      <c r="E314" s="201"/>
      <c r="F314" s="202"/>
    </row>
    <row r="315" spans="1:6" ht="30">
      <c r="A315" s="198"/>
      <c r="B315" s="203" t="s">
        <v>112</v>
      </c>
      <c r="C315" s="200"/>
      <c r="D315" s="201"/>
      <c r="E315" s="201"/>
      <c r="F315" s="202"/>
    </row>
    <row r="316" spans="1:6" ht="15">
      <c r="A316" s="198"/>
      <c r="B316" s="201" t="s">
        <v>113</v>
      </c>
      <c r="C316" s="200"/>
      <c r="D316" s="201"/>
      <c r="E316" s="201"/>
      <c r="F316" s="202"/>
    </row>
    <row r="317" spans="1:6" ht="58.5" customHeight="1">
      <c r="A317" s="198"/>
      <c r="B317" s="205" t="s">
        <v>114</v>
      </c>
      <c r="C317" s="200"/>
      <c r="D317" s="201"/>
      <c r="E317" s="201"/>
      <c r="F317" s="202"/>
    </row>
    <row r="318" spans="1:6" ht="16.5" customHeight="1">
      <c r="A318" s="198"/>
      <c r="B318" s="203" t="s">
        <v>115</v>
      </c>
      <c r="C318" s="200"/>
      <c r="D318" s="201"/>
      <c r="E318" s="201"/>
      <c r="F318" s="202"/>
    </row>
    <row r="319" spans="1:6" ht="30">
      <c r="A319" s="198"/>
      <c r="B319" s="203" t="s">
        <v>116</v>
      </c>
      <c r="C319" s="200"/>
      <c r="D319" s="201"/>
      <c r="E319" s="201"/>
      <c r="F319" s="202"/>
    </row>
    <row r="320" spans="1:6" ht="45">
      <c r="A320" s="198"/>
      <c r="B320" s="203" t="s">
        <v>117</v>
      </c>
      <c r="C320" s="200"/>
      <c r="D320" s="201"/>
      <c r="E320" s="201"/>
      <c r="F320" s="202"/>
    </row>
    <row r="321" spans="1:6" ht="30">
      <c r="A321" s="198"/>
      <c r="B321" s="203" t="s">
        <v>118</v>
      </c>
      <c r="C321" s="200"/>
      <c r="D321" s="201"/>
      <c r="E321" s="201"/>
      <c r="F321" s="202"/>
    </row>
    <row r="322" spans="1:6" ht="30">
      <c r="A322" s="198"/>
      <c r="B322" s="205" t="s">
        <v>119</v>
      </c>
      <c r="C322" s="200"/>
      <c r="D322" s="201"/>
      <c r="E322" s="201"/>
      <c r="F322" s="202"/>
    </row>
    <row r="323" spans="1:6" ht="75">
      <c r="A323" s="198"/>
      <c r="B323" s="203" t="s">
        <v>120</v>
      </c>
      <c r="C323" s="200"/>
      <c r="D323" s="201"/>
      <c r="E323" s="201"/>
      <c r="F323" s="202"/>
    </row>
    <row r="324" spans="1:6" ht="30">
      <c r="A324" s="198"/>
      <c r="B324" s="205" t="s">
        <v>121</v>
      </c>
      <c r="C324" s="200"/>
      <c r="D324" s="201"/>
      <c r="E324" s="201"/>
      <c r="F324" s="202"/>
    </row>
    <row r="325" spans="1:6" ht="60">
      <c r="A325" s="198"/>
      <c r="B325" s="203" t="s">
        <v>122</v>
      </c>
      <c r="C325" s="200"/>
      <c r="D325" s="201"/>
      <c r="E325" s="201"/>
      <c r="F325" s="202"/>
    </row>
    <row r="326" spans="1:6" ht="15">
      <c r="A326" s="198"/>
      <c r="B326" s="205"/>
      <c r="C326" s="200"/>
      <c r="D326" s="201"/>
      <c r="E326" s="201"/>
      <c r="F326" s="202"/>
    </row>
    <row r="327" spans="1:6" ht="15">
      <c r="A327" s="198"/>
      <c r="B327" s="205"/>
      <c r="C327" s="200"/>
      <c r="D327" s="201"/>
      <c r="E327" s="201"/>
      <c r="F327" s="202"/>
    </row>
    <row r="328" spans="1:6" ht="15">
      <c r="A328" s="198"/>
      <c r="B328" s="205"/>
      <c r="C328" s="200"/>
      <c r="D328" s="201"/>
      <c r="E328" s="201"/>
      <c r="F328" s="202"/>
    </row>
    <row r="329" spans="1:6" ht="15">
      <c r="A329" s="198"/>
      <c r="B329" s="205"/>
      <c r="C329" s="200"/>
      <c r="D329" s="201"/>
      <c r="E329" s="201"/>
      <c r="F329" s="202"/>
    </row>
    <row r="330" spans="1:6" ht="15">
      <c r="A330" s="198"/>
      <c r="B330" s="205"/>
      <c r="C330" s="200"/>
      <c r="D330" s="201"/>
      <c r="E330" s="201"/>
      <c r="F330" s="202"/>
    </row>
    <row r="331" spans="1:6" ht="15">
      <c r="A331" s="198"/>
      <c r="B331" s="205"/>
      <c r="C331" s="200"/>
      <c r="D331" s="201"/>
      <c r="E331" s="201"/>
      <c r="F331" s="202"/>
    </row>
    <row r="332" spans="1:6" ht="15">
      <c r="A332" s="198"/>
      <c r="B332" s="205"/>
      <c r="C332" s="200"/>
      <c r="D332" s="201"/>
      <c r="E332" s="201"/>
      <c r="F332" s="202"/>
    </row>
    <row r="333" spans="1:6" ht="15">
      <c r="A333" s="198"/>
      <c r="B333" s="205"/>
      <c r="C333" s="200"/>
      <c r="D333" s="201"/>
      <c r="E333" s="201"/>
      <c r="F333" s="202"/>
    </row>
    <row r="334" spans="1:6" ht="15">
      <c r="A334" s="198"/>
      <c r="B334" s="205"/>
      <c r="C334" s="200"/>
      <c r="D334" s="201"/>
      <c r="E334" s="201"/>
      <c r="F334" s="202"/>
    </row>
    <row r="335" spans="1:6" ht="15">
      <c r="A335" s="198"/>
      <c r="B335" s="205"/>
      <c r="C335" s="200"/>
      <c r="D335" s="201"/>
      <c r="E335" s="201"/>
      <c r="F335" s="202"/>
    </row>
    <row r="336" spans="1:6" ht="15">
      <c r="A336" s="198"/>
      <c r="B336" s="205"/>
      <c r="C336" s="200"/>
      <c r="D336" s="201"/>
      <c r="E336" s="201"/>
      <c r="F336" s="202"/>
    </row>
    <row r="337" spans="1:6" ht="15">
      <c r="A337" s="198"/>
      <c r="B337" s="205"/>
      <c r="C337" s="200"/>
      <c r="D337" s="201"/>
      <c r="E337" s="201"/>
      <c r="F337" s="202"/>
    </row>
    <row r="338" spans="1:6" ht="15">
      <c r="A338" s="198"/>
      <c r="B338" s="205"/>
      <c r="C338" s="200"/>
      <c r="D338" s="201"/>
      <c r="E338" s="201"/>
      <c r="F338" s="202"/>
    </row>
    <row r="339" spans="1:6" ht="15">
      <c r="A339" s="198"/>
      <c r="B339" s="205"/>
      <c r="C339" s="200"/>
      <c r="D339" s="201"/>
      <c r="E339" s="201"/>
      <c r="F339" s="202"/>
    </row>
    <row r="340" spans="1:6" ht="15">
      <c r="A340" s="198"/>
      <c r="B340" s="205"/>
      <c r="C340" s="200"/>
      <c r="D340" s="201"/>
      <c r="E340" s="201"/>
      <c r="F340" s="202"/>
    </row>
    <row r="341" spans="1:6" ht="15">
      <c r="A341" s="198"/>
      <c r="B341" s="205"/>
      <c r="C341" s="200"/>
      <c r="D341" s="201"/>
      <c r="E341" s="201"/>
      <c r="F341" s="202"/>
    </row>
    <row r="342" spans="1:6" ht="15">
      <c r="A342" s="198"/>
      <c r="B342" s="205"/>
      <c r="C342" s="200"/>
      <c r="D342" s="201"/>
      <c r="E342" s="201"/>
      <c r="F342" s="202"/>
    </row>
    <row r="343" spans="1:6" customFormat="1" ht="15">
      <c r="A343" s="198"/>
      <c r="B343" s="205"/>
      <c r="C343" s="200"/>
      <c r="D343" s="201"/>
      <c r="E343" s="201"/>
      <c r="F343" s="202"/>
    </row>
    <row r="344" spans="1:6" customFormat="1" ht="15">
      <c r="A344" s="198"/>
      <c r="B344" s="205"/>
      <c r="C344" s="200"/>
      <c r="D344" s="201"/>
      <c r="E344" s="201"/>
      <c r="F344" s="202"/>
    </row>
    <row r="345" spans="1:6" s="104" customFormat="1" ht="15.75">
      <c r="A345" s="198"/>
      <c r="B345" s="205"/>
      <c r="C345" s="200"/>
      <c r="D345" s="201"/>
      <c r="E345" s="201"/>
      <c r="F345" s="202"/>
    </row>
    <row r="346" spans="1:6" ht="15.75" customHeight="1">
      <c r="A346" s="198"/>
      <c r="B346" s="205"/>
      <c r="C346" s="200"/>
      <c r="D346" s="201"/>
      <c r="E346" s="201"/>
      <c r="F346" s="202"/>
    </row>
    <row r="347" spans="1:6" ht="15">
      <c r="A347" s="198"/>
      <c r="B347" s="205"/>
      <c r="C347" s="200"/>
      <c r="D347" s="201"/>
      <c r="E347" s="201"/>
      <c r="F347" s="202"/>
    </row>
    <row r="348" spans="1:6" ht="15">
      <c r="A348" s="198"/>
      <c r="B348" s="205"/>
      <c r="C348" s="200"/>
      <c r="D348" s="201"/>
      <c r="E348" s="201"/>
      <c r="F348" s="202"/>
    </row>
    <row r="349" spans="1:6" ht="15">
      <c r="A349" s="198"/>
      <c r="B349" s="205"/>
      <c r="C349" s="200"/>
      <c r="D349" s="201"/>
      <c r="E349" s="201"/>
      <c r="F349" s="202"/>
    </row>
    <row r="350" spans="1:6" ht="15.75">
      <c r="A350" s="206"/>
      <c r="B350" s="186" t="s">
        <v>35</v>
      </c>
      <c r="C350" s="187"/>
      <c r="D350" s="207"/>
      <c r="E350" s="208"/>
      <c r="F350" s="378">
        <f>SUM(F310:F311)</f>
        <v>300000</v>
      </c>
    </row>
    <row r="351" spans="1:6" ht="17.100000000000001" customHeight="1">
      <c r="A351" s="198"/>
      <c r="B351" s="212" t="s">
        <v>123</v>
      </c>
      <c r="C351" s="200"/>
      <c r="D351" s="201"/>
      <c r="E351" s="201"/>
      <c r="F351" s="202"/>
    </row>
    <row r="352" spans="1:6" ht="17.100000000000001" customHeight="1">
      <c r="A352" s="198" t="s">
        <v>19</v>
      </c>
      <c r="B352" s="205" t="s">
        <v>124</v>
      </c>
      <c r="C352" s="200"/>
      <c r="D352" s="201"/>
      <c r="E352" s="201"/>
      <c r="F352" s="202"/>
    </row>
    <row r="353" spans="1:6" ht="15">
      <c r="A353" s="198"/>
      <c r="B353" s="205"/>
      <c r="C353" s="200" t="s">
        <v>72</v>
      </c>
      <c r="D353" s="201"/>
      <c r="E353" s="201"/>
      <c r="F353" s="202"/>
    </row>
    <row r="354" spans="1:6" ht="15">
      <c r="A354" s="198"/>
      <c r="B354" s="212" t="s">
        <v>125</v>
      </c>
      <c r="C354" s="200"/>
      <c r="D354" s="201"/>
      <c r="E354" s="201"/>
      <c r="F354" s="202"/>
    </row>
    <row r="355" spans="1:6" ht="75">
      <c r="A355" s="198" t="s">
        <v>23</v>
      </c>
      <c r="B355" s="203" t="s">
        <v>126</v>
      </c>
      <c r="C355" s="200" t="s">
        <v>72</v>
      </c>
      <c r="D355" s="201"/>
      <c r="E355" s="201"/>
      <c r="F355" s="377">
        <v>1000000</v>
      </c>
    </row>
    <row r="356" spans="1:6" ht="15">
      <c r="A356" s="198"/>
      <c r="B356" s="201"/>
      <c r="C356" s="200"/>
      <c r="D356" s="201"/>
      <c r="E356" s="201"/>
      <c r="F356" s="202"/>
    </row>
    <row r="357" spans="1:6" ht="17.100000000000001" customHeight="1">
      <c r="A357" s="198"/>
      <c r="B357" s="212" t="s">
        <v>127</v>
      </c>
      <c r="C357" s="200"/>
      <c r="D357" s="201"/>
      <c r="E357" s="201"/>
      <c r="F357" s="202"/>
    </row>
    <row r="358" spans="1:6" ht="75">
      <c r="A358" s="198" t="s">
        <v>25</v>
      </c>
      <c r="B358" s="203" t="s">
        <v>128</v>
      </c>
      <c r="C358" s="200" t="s">
        <v>72</v>
      </c>
      <c r="D358" s="201"/>
      <c r="E358" s="201"/>
      <c r="F358" s="377">
        <v>1000000</v>
      </c>
    </row>
    <row r="359" spans="1:6" ht="15">
      <c r="A359" s="198"/>
      <c r="B359" s="205"/>
      <c r="C359" s="200"/>
      <c r="D359" s="201"/>
      <c r="E359" s="201"/>
      <c r="F359" s="202"/>
    </row>
    <row r="360" spans="1:6" ht="17.100000000000001" customHeight="1">
      <c r="A360" s="198"/>
      <c r="B360" s="311" t="s">
        <v>129</v>
      </c>
      <c r="C360" s="200"/>
      <c r="D360" s="201"/>
      <c r="E360" s="201"/>
      <c r="F360" s="202"/>
    </row>
    <row r="361" spans="1:6" ht="90">
      <c r="A361" s="198" t="s">
        <v>27</v>
      </c>
      <c r="B361" s="203" t="s">
        <v>130</v>
      </c>
      <c r="C361" s="200" t="s">
        <v>72</v>
      </c>
      <c r="D361" s="201"/>
      <c r="E361" s="201"/>
      <c r="F361" s="377">
        <v>3000000</v>
      </c>
    </row>
    <row r="362" spans="1:6" ht="106.5" customHeight="1">
      <c r="A362" s="198"/>
      <c r="B362" s="201"/>
      <c r="C362" s="200"/>
      <c r="D362" s="201"/>
      <c r="E362" s="201"/>
      <c r="F362" s="202"/>
    </row>
    <row r="363" spans="1:6" ht="15">
      <c r="A363" s="198"/>
      <c r="B363" s="212" t="s">
        <v>131</v>
      </c>
      <c r="C363" s="200"/>
      <c r="D363" s="201"/>
      <c r="E363" s="201"/>
      <c r="F363" s="202"/>
    </row>
    <row r="364" spans="1:6" ht="60">
      <c r="A364" s="198" t="s">
        <v>30</v>
      </c>
      <c r="B364" s="203" t="s">
        <v>132</v>
      </c>
      <c r="C364" s="200" t="s">
        <v>72</v>
      </c>
      <c r="D364" s="201"/>
      <c r="E364" s="201"/>
      <c r="F364" s="377">
        <v>3000000</v>
      </c>
    </row>
    <row r="365" spans="1:6" ht="15">
      <c r="A365" s="198"/>
      <c r="B365" s="201"/>
      <c r="C365" s="200"/>
      <c r="D365" s="201"/>
      <c r="E365" s="201"/>
      <c r="F365" s="202"/>
    </row>
    <row r="366" spans="1:6" ht="15">
      <c r="A366" s="198"/>
      <c r="B366" s="212" t="s">
        <v>133</v>
      </c>
      <c r="C366" s="200"/>
      <c r="D366" s="201"/>
      <c r="E366" s="201"/>
      <c r="F366" s="202"/>
    </row>
    <row r="367" spans="1:6" ht="105">
      <c r="A367" s="198" t="s">
        <v>50</v>
      </c>
      <c r="B367" s="203" t="s">
        <v>134</v>
      </c>
      <c r="C367" s="200" t="s">
        <v>72</v>
      </c>
      <c r="D367" s="201"/>
      <c r="E367" s="201"/>
      <c r="F367" s="202"/>
    </row>
    <row r="368" spans="1:6" ht="15">
      <c r="A368" s="198"/>
      <c r="B368" s="205"/>
      <c r="C368" s="3"/>
      <c r="D368" s="201"/>
      <c r="E368" s="201"/>
      <c r="F368" s="202"/>
    </row>
    <row r="369" spans="1:6" ht="15">
      <c r="A369" s="198"/>
      <c r="B369" s="205"/>
      <c r="C369" s="3"/>
      <c r="D369" s="201"/>
      <c r="E369" s="201"/>
      <c r="F369" s="202"/>
    </row>
    <row r="370" spans="1:6" ht="15">
      <c r="A370" s="198"/>
      <c r="B370" s="205"/>
      <c r="C370" s="3"/>
      <c r="D370" s="201"/>
      <c r="E370" s="201"/>
      <c r="F370" s="202"/>
    </row>
    <row r="371" spans="1:6" ht="18" customHeight="1">
      <c r="A371" s="198"/>
      <c r="B371" s="205"/>
      <c r="C371" s="3"/>
      <c r="D371" s="201"/>
      <c r="E371" s="201"/>
      <c r="F371" s="202"/>
    </row>
    <row r="372" spans="1:6" ht="15">
      <c r="A372" s="198"/>
      <c r="B372" s="205"/>
      <c r="C372" s="3"/>
      <c r="D372" s="201"/>
      <c r="E372" s="201"/>
      <c r="F372" s="202"/>
    </row>
    <row r="373" spans="1:6" ht="15">
      <c r="A373" s="198"/>
      <c r="B373" s="205"/>
      <c r="C373" s="3"/>
      <c r="D373" s="201"/>
      <c r="E373" s="201"/>
      <c r="F373" s="202"/>
    </row>
    <row r="374" spans="1:6" ht="15">
      <c r="A374" s="198"/>
      <c r="B374" s="205"/>
      <c r="C374" s="200"/>
      <c r="D374" s="201"/>
      <c r="E374" s="201"/>
      <c r="F374" s="202"/>
    </row>
    <row r="375" spans="1:6" ht="15">
      <c r="A375" s="198"/>
      <c r="B375" s="205"/>
      <c r="C375" s="200"/>
      <c r="D375" s="201"/>
      <c r="E375" s="201"/>
      <c r="F375" s="202"/>
    </row>
    <row r="376" spans="1:6" ht="15">
      <c r="A376" s="198"/>
      <c r="B376" s="205"/>
      <c r="C376" s="200"/>
      <c r="D376" s="201"/>
      <c r="E376" s="201"/>
      <c r="F376" s="202"/>
    </row>
    <row r="377" spans="1:6" ht="15">
      <c r="A377" s="198"/>
      <c r="B377" s="205"/>
      <c r="C377" s="3"/>
      <c r="D377" s="201"/>
      <c r="E377" s="201"/>
      <c r="F377" s="202"/>
    </row>
    <row r="378" spans="1:6" ht="15">
      <c r="A378" s="198"/>
      <c r="B378" s="205"/>
      <c r="C378" s="3"/>
      <c r="D378" s="201"/>
      <c r="E378" s="201"/>
      <c r="F378" s="202"/>
    </row>
    <row r="379" spans="1:6" ht="15">
      <c r="A379" s="198"/>
      <c r="B379" s="205"/>
      <c r="C379" s="3"/>
      <c r="D379" s="201"/>
      <c r="E379" s="201"/>
      <c r="F379" s="202"/>
    </row>
    <row r="380" spans="1:6" ht="15">
      <c r="A380" s="198"/>
      <c r="B380" s="205"/>
      <c r="C380" s="3"/>
      <c r="D380" s="201"/>
      <c r="E380" s="201"/>
      <c r="F380" s="202"/>
    </row>
    <row r="381" spans="1:6" ht="15">
      <c r="A381" s="198"/>
      <c r="B381" s="205"/>
      <c r="C381" s="3"/>
      <c r="D381" s="201"/>
      <c r="E381" s="201"/>
      <c r="F381" s="202"/>
    </row>
    <row r="382" spans="1:6" ht="18" customHeight="1">
      <c r="A382" s="198"/>
      <c r="B382" s="205"/>
      <c r="C382" s="3"/>
      <c r="D382" s="201"/>
      <c r="E382" s="201"/>
      <c r="F382" s="202"/>
    </row>
    <row r="383" spans="1:6" customFormat="1" ht="18" customHeight="1">
      <c r="A383" s="198"/>
      <c r="B383" s="205"/>
      <c r="C383" s="200"/>
      <c r="D383" s="201"/>
      <c r="E383" s="201"/>
      <c r="F383" s="202"/>
    </row>
    <row r="384" spans="1:6" s="104" customFormat="1" ht="15.75">
      <c r="A384" s="206"/>
      <c r="B384" s="186" t="s">
        <v>35</v>
      </c>
      <c r="C384" s="187"/>
      <c r="D384" s="207"/>
      <c r="E384" s="208"/>
      <c r="F384" s="378">
        <f>SUM(F355:F381)</f>
        <v>8000000</v>
      </c>
    </row>
    <row r="396" spans="1:6" ht="17.100000000000001" customHeight="1">
      <c r="A396" s="213"/>
      <c r="B396" s="214"/>
      <c r="C396" s="215"/>
      <c r="D396" s="214"/>
      <c r="E396" s="214"/>
      <c r="F396" s="214"/>
    </row>
    <row r="397" spans="1:6" ht="17.100000000000001" customHeight="1">
      <c r="A397" s="213"/>
      <c r="B397" s="214"/>
      <c r="C397" s="215"/>
      <c r="D397" s="214"/>
      <c r="E397" s="214"/>
      <c r="F397" s="214"/>
    </row>
    <row r="398" spans="1:6" ht="17.100000000000001" customHeight="1">
      <c r="A398" s="213"/>
      <c r="B398" s="214"/>
      <c r="C398" s="215"/>
      <c r="D398" s="214"/>
      <c r="E398" s="214"/>
      <c r="F398" s="214"/>
    </row>
    <row r="399" spans="1:6" ht="17.100000000000001" customHeight="1">
      <c r="A399" s="213"/>
      <c r="B399" s="214"/>
      <c r="C399" s="215"/>
      <c r="D399" s="214"/>
      <c r="E399" s="214"/>
      <c r="F399" s="214"/>
    </row>
    <row r="400" spans="1:6" ht="17.100000000000001" customHeight="1">
      <c r="A400" s="213"/>
      <c r="B400" s="214"/>
      <c r="C400" s="215"/>
      <c r="D400" s="214"/>
      <c r="E400" s="214"/>
      <c r="F400" s="214"/>
    </row>
    <row r="401" spans="1:6" ht="17.100000000000001" customHeight="1">
      <c r="A401" s="213"/>
      <c r="B401" s="214"/>
      <c r="C401" s="215"/>
      <c r="D401" s="214"/>
      <c r="E401" s="214"/>
      <c r="F401" s="214"/>
    </row>
    <row r="402" spans="1:6" ht="17.100000000000001" customHeight="1">
      <c r="A402" s="213"/>
      <c r="B402" s="214"/>
      <c r="C402" s="215"/>
      <c r="D402" s="214"/>
      <c r="E402" s="214"/>
      <c r="F402" s="214"/>
    </row>
    <row r="403" spans="1:6" ht="17.100000000000001" customHeight="1">
      <c r="A403" s="213"/>
      <c r="B403" s="214"/>
      <c r="C403" s="215"/>
      <c r="D403" s="214"/>
      <c r="E403" s="214"/>
      <c r="F403" s="214"/>
    </row>
    <row r="404" spans="1:6" ht="17.100000000000001" customHeight="1">
      <c r="A404" s="213"/>
      <c r="B404" s="214"/>
      <c r="C404" s="215"/>
      <c r="D404" s="214"/>
      <c r="E404" s="214"/>
      <c r="F404" s="214"/>
    </row>
    <row r="405" spans="1:6" ht="17.100000000000001" customHeight="1">
      <c r="A405" s="213"/>
      <c r="B405" s="214"/>
      <c r="C405" s="215"/>
      <c r="D405" s="214"/>
      <c r="E405" s="214"/>
      <c r="F405" s="214"/>
    </row>
    <row r="406" spans="1:6" ht="17.100000000000001" customHeight="1">
      <c r="A406" s="213"/>
      <c r="B406" s="214"/>
      <c r="C406" s="215"/>
      <c r="D406" s="214"/>
      <c r="E406" s="214"/>
      <c r="F406" s="214"/>
    </row>
    <row r="407" spans="1:6" ht="17.100000000000001" customHeight="1">
      <c r="A407" s="213"/>
      <c r="B407" s="214"/>
      <c r="C407" s="215"/>
      <c r="D407" s="214"/>
      <c r="E407" s="214"/>
      <c r="F407" s="214"/>
    </row>
    <row r="408" spans="1:6" ht="17.100000000000001" customHeight="1">
      <c r="A408" s="213"/>
      <c r="B408" s="214"/>
      <c r="C408" s="215"/>
      <c r="D408" s="214"/>
      <c r="E408" s="214"/>
      <c r="F408" s="214"/>
    </row>
    <row r="409" spans="1:6" ht="17.100000000000001" customHeight="1">
      <c r="A409" s="213"/>
      <c r="B409" s="214"/>
      <c r="C409" s="215"/>
      <c r="D409" s="214"/>
      <c r="E409" s="214"/>
      <c r="F409" s="214"/>
    </row>
    <row r="410" spans="1:6" ht="17.100000000000001" customHeight="1">
      <c r="A410" s="213"/>
      <c r="B410" s="214"/>
      <c r="C410" s="215"/>
      <c r="D410" s="214"/>
      <c r="E410" s="214"/>
      <c r="F410" s="214"/>
    </row>
    <row r="411" spans="1:6" ht="17.100000000000001" customHeight="1">
      <c r="A411" s="213"/>
      <c r="B411" s="214"/>
      <c r="C411" s="215"/>
      <c r="D411" s="214"/>
      <c r="E411" s="214"/>
      <c r="F411" s="214"/>
    </row>
    <row r="412" spans="1:6" ht="17.100000000000001" customHeight="1">
      <c r="A412" s="213"/>
      <c r="B412" s="214"/>
      <c r="C412" s="215"/>
      <c r="D412" s="214"/>
      <c r="E412" s="214"/>
      <c r="F412" s="214"/>
    </row>
    <row r="413" spans="1:6" ht="17.100000000000001" customHeight="1">
      <c r="A413" s="213"/>
      <c r="B413" s="214"/>
      <c r="C413" s="215"/>
      <c r="D413" s="214"/>
      <c r="E413" s="214"/>
      <c r="F413" s="214"/>
    </row>
    <row r="414" spans="1:6" ht="17.100000000000001" customHeight="1">
      <c r="A414" s="213"/>
      <c r="B414" s="214"/>
      <c r="C414" s="215"/>
      <c r="D414" s="214"/>
      <c r="E414" s="214"/>
      <c r="F414" s="214"/>
    </row>
    <row r="415" spans="1:6" ht="17.100000000000001" customHeight="1">
      <c r="A415" s="213"/>
      <c r="B415" s="214"/>
      <c r="C415" s="215"/>
      <c r="D415" s="214"/>
      <c r="E415" s="214"/>
      <c r="F415" s="214"/>
    </row>
    <row r="416" spans="1:6" ht="17.100000000000001" customHeight="1">
      <c r="A416" s="213"/>
      <c r="B416" s="214"/>
      <c r="C416" s="215"/>
      <c r="D416" s="214"/>
      <c r="E416" s="214"/>
      <c r="F416" s="214"/>
    </row>
    <row r="417" spans="1:6" ht="17.100000000000001" customHeight="1">
      <c r="A417" s="213"/>
      <c r="B417" s="214"/>
      <c r="C417" s="215"/>
      <c r="D417" s="214"/>
      <c r="E417" s="214"/>
      <c r="F417" s="214"/>
    </row>
    <row r="418" spans="1:6" ht="17.100000000000001" customHeight="1">
      <c r="A418" s="213"/>
      <c r="B418" s="214"/>
      <c r="C418" s="215"/>
      <c r="D418" s="214"/>
      <c r="E418" s="214"/>
      <c r="F418" s="214"/>
    </row>
    <row r="419" spans="1:6" ht="17.100000000000001" customHeight="1">
      <c r="A419" s="213"/>
      <c r="B419" s="214"/>
      <c r="C419" s="215"/>
      <c r="D419" s="214"/>
      <c r="E419" s="214"/>
      <c r="F419" s="214"/>
    </row>
    <row r="420" spans="1:6" ht="17.100000000000001" customHeight="1">
      <c r="A420" s="213"/>
      <c r="B420" s="214"/>
      <c r="C420" s="215"/>
      <c r="D420" s="214"/>
      <c r="E420" s="214"/>
      <c r="F420" s="214"/>
    </row>
    <row r="421" spans="1:6" ht="17.100000000000001" customHeight="1">
      <c r="A421" s="213"/>
      <c r="B421" s="214"/>
      <c r="C421" s="215"/>
      <c r="D421" s="214"/>
      <c r="E421" s="214"/>
      <c r="F421" s="214"/>
    </row>
    <row r="422" spans="1:6" ht="17.100000000000001" customHeight="1">
      <c r="A422" s="213"/>
      <c r="B422" s="214"/>
      <c r="C422" s="215"/>
      <c r="D422" s="214"/>
      <c r="E422" s="214"/>
      <c r="F422" s="214"/>
    </row>
    <row r="423" spans="1:6" ht="17.100000000000001" customHeight="1">
      <c r="A423" s="213"/>
      <c r="B423" s="214"/>
      <c r="C423" s="215"/>
      <c r="D423" s="214"/>
      <c r="E423" s="214"/>
      <c r="F423" s="214"/>
    </row>
    <row r="424" spans="1:6" ht="17.100000000000001" customHeight="1">
      <c r="A424" s="213"/>
      <c r="B424" s="214"/>
      <c r="C424" s="215"/>
      <c r="D424" s="214"/>
      <c r="E424" s="214"/>
      <c r="F424" s="214"/>
    </row>
    <row r="425" spans="1:6" ht="17.100000000000001" customHeight="1">
      <c r="A425" s="213"/>
      <c r="B425" s="214"/>
      <c r="C425" s="215"/>
      <c r="D425" s="214"/>
      <c r="E425" s="214"/>
      <c r="F425" s="214"/>
    </row>
    <row r="426" spans="1:6" ht="17.100000000000001" customHeight="1">
      <c r="A426" s="213"/>
      <c r="B426" s="214"/>
      <c r="C426" s="215"/>
      <c r="D426" s="214"/>
      <c r="E426" s="214"/>
      <c r="F426" s="214"/>
    </row>
    <row r="427" spans="1:6" ht="17.100000000000001" customHeight="1">
      <c r="A427" s="213"/>
      <c r="B427" s="214"/>
      <c r="C427" s="215"/>
      <c r="D427" s="214"/>
      <c r="E427" s="214"/>
      <c r="F427" s="214"/>
    </row>
    <row r="428" spans="1:6" ht="17.100000000000001" customHeight="1">
      <c r="A428" s="213"/>
      <c r="B428" s="214"/>
      <c r="C428" s="215"/>
      <c r="D428" s="214"/>
      <c r="E428" s="214"/>
      <c r="F428" s="214"/>
    </row>
    <row r="429" spans="1:6" ht="17.100000000000001" customHeight="1">
      <c r="A429" s="213"/>
      <c r="B429" s="214"/>
      <c r="C429" s="215"/>
      <c r="D429" s="214"/>
      <c r="E429" s="214"/>
      <c r="F429" s="214"/>
    </row>
    <row r="430" spans="1:6" ht="17.100000000000001" customHeight="1">
      <c r="A430" s="213"/>
      <c r="B430" s="214"/>
      <c r="C430" s="215"/>
      <c r="D430" s="214"/>
      <c r="E430" s="214"/>
      <c r="F430" s="214"/>
    </row>
    <row r="431" spans="1:6" ht="17.100000000000001" customHeight="1">
      <c r="A431" s="213"/>
      <c r="B431" s="214"/>
      <c r="C431" s="215"/>
      <c r="D431" s="214"/>
      <c r="E431" s="214"/>
      <c r="F431" s="214"/>
    </row>
    <row r="432" spans="1:6" ht="17.100000000000001" customHeight="1">
      <c r="A432" s="213"/>
      <c r="B432" s="214"/>
      <c r="C432" s="215"/>
      <c r="D432" s="214"/>
      <c r="E432" s="214"/>
      <c r="F432" s="214"/>
    </row>
    <row r="433" spans="1:6" ht="17.100000000000001" customHeight="1">
      <c r="A433" s="213"/>
      <c r="B433" s="214"/>
      <c r="C433" s="215"/>
      <c r="D433" s="214"/>
      <c r="E433" s="214"/>
      <c r="F433" s="214"/>
    </row>
    <row r="434" spans="1:6" ht="17.100000000000001" customHeight="1">
      <c r="A434" s="213"/>
      <c r="B434" s="214"/>
      <c r="C434" s="215"/>
      <c r="D434" s="214"/>
      <c r="E434" s="214"/>
      <c r="F434" s="214"/>
    </row>
    <row r="435" spans="1:6" ht="17.100000000000001" customHeight="1">
      <c r="A435" s="213"/>
      <c r="B435" s="214"/>
      <c r="C435" s="215"/>
      <c r="D435" s="214"/>
      <c r="E435" s="214"/>
      <c r="F435" s="214"/>
    </row>
    <row r="436" spans="1:6" ht="17.100000000000001" customHeight="1">
      <c r="A436" s="213"/>
      <c r="B436" s="214"/>
      <c r="C436" s="215"/>
      <c r="D436" s="214"/>
      <c r="E436" s="214"/>
      <c r="F436" s="214"/>
    </row>
    <row r="437" spans="1:6" ht="17.100000000000001" customHeight="1">
      <c r="A437" s="213"/>
      <c r="B437" s="214"/>
      <c r="C437" s="215"/>
      <c r="D437" s="214"/>
      <c r="E437" s="214"/>
      <c r="F437" s="214"/>
    </row>
    <row r="438" spans="1:6" ht="17.100000000000001" customHeight="1">
      <c r="A438" s="213"/>
      <c r="B438" s="214"/>
      <c r="C438" s="215"/>
      <c r="D438" s="214"/>
      <c r="E438" s="214"/>
      <c r="F438" s="214"/>
    </row>
    <row r="439" spans="1:6" ht="17.100000000000001" customHeight="1">
      <c r="A439" s="213"/>
      <c r="B439" s="214"/>
      <c r="C439" s="215"/>
      <c r="D439" s="214"/>
      <c r="E439" s="214"/>
      <c r="F439" s="214"/>
    </row>
    <row r="440" spans="1:6" ht="17.100000000000001" customHeight="1">
      <c r="A440" s="213"/>
      <c r="B440" s="214"/>
      <c r="C440" s="215"/>
      <c r="D440" s="214"/>
      <c r="E440" s="214"/>
      <c r="F440" s="214"/>
    </row>
    <row r="441" spans="1:6" ht="17.100000000000001" customHeight="1">
      <c r="A441" s="213"/>
      <c r="B441" s="214"/>
      <c r="C441" s="215"/>
      <c r="D441" s="214"/>
      <c r="E441" s="214"/>
      <c r="F441" s="214"/>
    </row>
    <row r="442" spans="1:6" ht="17.100000000000001" customHeight="1">
      <c r="A442" s="213"/>
      <c r="B442" s="214"/>
      <c r="C442" s="215"/>
      <c r="D442" s="214"/>
      <c r="E442" s="214"/>
      <c r="F442" s="214"/>
    </row>
    <row r="443" spans="1:6" ht="17.100000000000001" customHeight="1">
      <c r="A443" s="213"/>
      <c r="B443" s="214"/>
      <c r="C443" s="215"/>
      <c r="D443" s="214"/>
      <c r="E443" s="214"/>
      <c r="F443" s="214"/>
    </row>
    <row r="444" spans="1:6" ht="17.100000000000001" customHeight="1">
      <c r="A444" s="213"/>
      <c r="B444" s="214"/>
      <c r="C444" s="215"/>
      <c r="D444" s="214"/>
      <c r="E444" s="214"/>
      <c r="F444" s="214"/>
    </row>
    <row r="445" spans="1:6" ht="17.100000000000001" customHeight="1">
      <c r="A445" s="213"/>
      <c r="B445" s="214"/>
      <c r="C445" s="215"/>
      <c r="D445" s="214"/>
      <c r="E445" s="214"/>
      <c r="F445" s="214"/>
    </row>
    <row r="446" spans="1:6" ht="17.100000000000001" customHeight="1">
      <c r="A446" s="213"/>
      <c r="B446" s="214"/>
      <c r="C446" s="215"/>
      <c r="D446" s="214"/>
      <c r="E446" s="214"/>
      <c r="F446" s="214"/>
    </row>
    <row r="447" spans="1:6" ht="17.100000000000001" customHeight="1">
      <c r="A447" s="213"/>
      <c r="B447" s="214"/>
      <c r="C447" s="215"/>
      <c r="D447" s="214"/>
      <c r="E447" s="214"/>
      <c r="F447" s="214"/>
    </row>
    <row r="448" spans="1:6" ht="17.100000000000001" customHeight="1">
      <c r="A448" s="213"/>
      <c r="B448" s="214"/>
      <c r="C448" s="215"/>
      <c r="D448" s="214"/>
      <c r="E448" s="214"/>
      <c r="F448" s="214"/>
    </row>
    <row r="449" spans="1:6" ht="17.100000000000001" customHeight="1">
      <c r="A449" s="213"/>
      <c r="B449" s="214"/>
      <c r="C449" s="215"/>
      <c r="D449" s="214"/>
      <c r="E449" s="214"/>
      <c r="F449" s="214"/>
    </row>
    <row r="450" spans="1:6" ht="17.100000000000001" customHeight="1">
      <c r="A450" s="213"/>
      <c r="B450" s="214"/>
      <c r="C450" s="215"/>
      <c r="D450" s="214"/>
      <c r="E450" s="214"/>
      <c r="F450" s="214"/>
    </row>
    <row r="451" spans="1:6" ht="17.100000000000001" customHeight="1">
      <c r="A451" s="213"/>
      <c r="B451" s="214"/>
      <c r="C451" s="215"/>
      <c r="D451" s="214"/>
      <c r="E451" s="214"/>
      <c r="F451" s="214"/>
    </row>
    <row r="452" spans="1:6" ht="17.100000000000001" customHeight="1">
      <c r="A452" s="213"/>
      <c r="B452" s="214"/>
      <c r="C452" s="215"/>
      <c r="D452" s="214"/>
      <c r="E452" s="214"/>
      <c r="F452" s="214"/>
    </row>
    <row r="453" spans="1:6" ht="17.100000000000001" customHeight="1">
      <c r="A453" s="213"/>
      <c r="B453" s="214"/>
      <c r="C453" s="215"/>
      <c r="D453" s="214"/>
      <c r="E453" s="214"/>
      <c r="F453" s="214"/>
    </row>
    <row r="454" spans="1:6" ht="17.100000000000001" customHeight="1">
      <c r="A454" s="213"/>
      <c r="B454" s="214"/>
      <c r="C454" s="215"/>
      <c r="D454" s="214"/>
      <c r="E454" s="214"/>
      <c r="F454" s="214"/>
    </row>
    <row r="455" spans="1:6" ht="17.100000000000001" customHeight="1">
      <c r="A455" s="213"/>
      <c r="B455" s="214"/>
      <c r="C455" s="215"/>
      <c r="D455" s="214"/>
      <c r="E455" s="214"/>
      <c r="F455" s="214"/>
    </row>
    <row r="456" spans="1:6" ht="17.100000000000001" customHeight="1">
      <c r="A456" s="213"/>
      <c r="B456" s="214"/>
      <c r="C456" s="215"/>
      <c r="D456" s="214"/>
      <c r="E456" s="214"/>
      <c r="F456" s="214"/>
    </row>
    <row r="457" spans="1:6" ht="17.100000000000001" customHeight="1">
      <c r="A457" s="213"/>
      <c r="B457" s="214"/>
      <c r="C457" s="215"/>
      <c r="D457" s="214"/>
      <c r="E457" s="214"/>
      <c r="F457" s="214"/>
    </row>
    <row r="458" spans="1:6" ht="17.100000000000001" customHeight="1">
      <c r="A458" s="213"/>
      <c r="B458" s="214"/>
      <c r="C458" s="215"/>
      <c r="D458" s="214"/>
      <c r="E458" s="214"/>
      <c r="F458" s="214"/>
    </row>
    <row r="459" spans="1:6" ht="17.100000000000001" customHeight="1">
      <c r="A459" s="213"/>
      <c r="B459" s="214"/>
      <c r="C459" s="215"/>
      <c r="D459" s="214"/>
      <c r="E459" s="214"/>
      <c r="F459" s="214"/>
    </row>
    <row r="460" spans="1:6" ht="17.100000000000001" customHeight="1">
      <c r="A460" s="213"/>
      <c r="B460" s="214"/>
      <c r="C460" s="215"/>
      <c r="D460" s="214"/>
      <c r="E460" s="214"/>
      <c r="F460" s="214"/>
    </row>
    <row r="461" spans="1:6" ht="17.100000000000001" customHeight="1">
      <c r="A461" s="213"/>
      <c r="B461" s="214"/>
      <c r="C461" s="215"/>
      <c r="D461" s="214"/>
      <c r="E461" s="214"/>
      <c r="F461" s="214"/>
    </row>
    <row r="462" spans="1:6" ht="17.100000000000001" customHeight="1">
      <c r="A462" s="213"/>
      <c r="B462" s="214"/>
      <c r="C462" s="215"/>
      <c r="D462" s="214"/>
      <c r="E462" s="214"/>
      <c r="F462" s="214"/>
    </row>
    <row r="463" spans="1:6" ht="17.100000000000001" customHeight="1">
      <c r="A463" s="213"/>
      <c r="B463" s="214"/>
      <c r="C463" s="215"/>
      <c r="D463" s="214"/>
      <c r="E463" s="214"/>
      <c r="F463" s="214"/>
    </row>
    <row r="464" spans="1:6" ht="17.100000000000001" customHeight="1">
      <c r="A464" s="213"/>
      <c r="B464" s="214"/>
      <c r="C464" s="215"/>
      <c r="D464" s="214"/>
      <c r="E464" s="214"/>
      <c r="F464" s="214"/>
    </row>
    <row r="465" spans="1:6" ht="17.100000000000001" customHeight="1">
      <c r="A465" s="213"/>
      <c r="B465" s="214"/>
      <c r="C465" s="215"/>
      <c r="D465" s="214"/>
      <c r="E465" s="214"/>
      <c r="F465" s="214"/>
    </row>
    <row r="466" spans="1:6" ht="17.100000000000001" customHeight="1">
      <c r="A466" s="213"/>
      <c r="B466" s="214"/>
      <c r="C466" s="215"/>
      <c r="D466" s="214"/>
      <c r="E466" s="214"/>
      <c r="F466" s="214"/>
    </row>
    <row r="467" spans="1:6" ht="17.100000000000001" customHeight="1">
      <c r="A467" s="213"/>
      <c r="B467" s="214"/>
      <c r="C467" s="215"/>
      <c r="D467" s="214"/>
      <c r="E467" s="214"/>
      <c r="F467" s="214"/>
    </row>
    <row r="468" spans="1:6" ht="17.100000000000001" customHeight="1">
      <c r="A468" s="213"/>
      <c r="B468" s="214"/>
      <c r="C468" s="215"/>
      <c r="D468" s="214"/>
      <c r="E468" s="214"/>
      <c r="F468" s="214"/>
    </row>
    <row r="469" spans="1:6" ht="17.100000000000001" customHeight="1">
      <c r="A469" s="213"/>
      <c r="B469" s="214"/>
      <c r="C469" s="215"/>
      <c r="D469" s="214"/>
      <c r="E469" s="214"/>
      <c r="F469" s="214"/>
    </row>
    <row r="470" spans="1:6" ht="17.100000000000001" customHeight="1">
      <c r="A470" s="213"/>
      <c r="B470" s="214"/>
      <c r="C470" s="215"/>
      <c r="D470" s="214"/>
      <c r="E470" s="214"/>
      <c r="F470" s="214"/>
    </row>
    <row r="471" spans="1:6" ht="17.100000000000001" customHeight="1">
      <c r="A471" s="213"/>
      <c r="B471" s="214"/>
      <c r="C471" s="215"/>
      <c r="D471" s="214"/>
      <c r="E471" s="214"/>
      <c r="F471" s="214"/>
    </row>
    <row r="472" spans="1:6" ht="17.100000000000001" customHeight="1">
      <c r="A472" s="213"/>
      <c r="B472" s="214"/>
      <c r="C472" s="215"/>
      <c r="D472" s="214"/>
      <c r="E472" s="214"/>
      <c r="F472" s="214"/>
    </row>
    <row r="473" spans="1:6" ht="17.100000000000001" customHeight="1">
      <c r="A473" s="213"/>
      <c r="B473" s="214"/>
      <c r="C473" s="215"/>
      <c r="D473" s="214"/>
      <c r="E473" s="214"/>
      <c r="F473" s="214"/>
    </row>
    <row r="474" spans="1:6" ht="17.100000000000001" customHeight="1">
      <c r="A474" s="213"/>
      <c r="B474" s="214"/>
      <c r="C474" s="215"/>
      <c r="D474" s="214"/>
      <c r="E474" s="214"/>
      <c r="F474" s="214"/>
    </row>
    <row r="475" spans="1:6" ht="17.100000000000001" customHeight="1">
      <c r="A475" s="213"/>
      <c r="B475" s="214"/>
      <c r="C475" s="215"/>
      <c r="D475" s="214"/>
      <c r="E475" s="214"/>
      <c r="F475" s="214"/>
    </row>
    <row r="476" spans="1:6" ht="17.100000000000001" customHeight="1">
      <c r="A476" s="213"/>
      <c r="B476" s="214"/>
      <c r="C476" s="215"/>
      <c r="D476" s="214"/>
      <c r="E476" s="214"/>
      <c r="F476" s="214"/>
    </row>
    <row r="477" spans="1:6" ht="17.100000000000001" customHeight="1">
      <c r="A477" s="213"/>
      <c r="B477" s="214"/>
      <c r="C477" s="215"/>
      <c r="D477" s="214"/>
      <c r="E477" s="214"/>
      <c r="F477" s="214"/>
    </row>
    <row r="478" spans="1:6" ht="17.100000000000001" customHeight="1">
      <c r="A478" s="213"/>
      <c r="B478" s="214"/>
      <c r="C478" s="215"/>
      <c r="D478" s="214"/>
      <c r="E478" s="214"/>
      <c r="F478" s="214"/>
    </row>
    <row r="479" spans="1:6" ht="17.100000000000001" customHeight="1">
      <c r="A479" s="213"/>
      <c r="B479" s="214"/>
      <c r="C479" s="215"/>
      <c r="D479" s="214"/>
      <c r="E479" s="214"/>
      <c r="F479" s="214"/>
    </row>
    <row r="480" spans="1:6" ht="17.100000000000001" customHeight="1">
      <c r="A480" s="213"/>
      <c r="B480" s="214"/>
      <c r="C480" s="215"/>
      <c r="D480" s="214"/>
      <c r="E480" s="214"/>
      <c r="F480" s="214"/>
    </row>
    <row r="481" spans="1:6" ht="17.100000000000001" customHeight="1">
      <c r="A481" s="213"/>
      <c r="B481" s="214"/>
      <c r="C481" s="215"/>
      <c r="D481" s="214"/>
      <c r="E481" s="214"/>
      <c r="F481" s="214"/>
    </row>
    <row r="482" spans="1:6" ht="17.100000000000001" customHeight="1">
      <c r="A482" s="213"/>
      <c r="B482" s="214"/>
      <c r="C482" s="215"/>
      <c r="D482" s="214"/>
      <c r="E482" s="214"/>
      <c r="F482" s="214"/>
    </row>
    <row r="483" spans="1:6" ht="17.100000000000001" customHeight="1">
      <c r="A483" s="213"/>
      <c r="B483" s="214"/>
      <c r="C483" s="215"/>
      <c r="D483" s="214"/>
      <c r="E483" s="214"/>
      <c r="F483" s="214"/>
    </row>
    <row r="484" spans="1:6" ht="17.100000000000001" customHeight="1">
      <c r="A484" s="213"/>
      <c r="B484" s="214"/>
      <c r="C484" s="215"/>
      <c r="D484" s="214"/>
      <c r="E484" s="214"/>
      <c r="F484" s="214"/>
    </row>
    <row r="485" spans="1:6" ht="17.100000000000001" customHeight="1">
      <c r="A485" s="213"/>
      <c r="B485" s="214"/>
      <c r="C485" s="215"/>
      <c r="D485" s="214"/>
      <c r="E485" s="214"/>
      <c r="F485" s="214"/>
    </row>
    <row r="486" spans="1:6" ht="17.100000000000001" customHeight="1">
      <c r="A486" s="213"/>
      <c r="B486" s="214"/>
      <c r="C486" s="215"/>
      <c r="D486" s="214"/>
      <c r="E486" s="214"/>
      <c r="F486" s="214"/>
    </row>
    <row r="487" spans="1:6" ht="17.100000000000001" customHeight="1">
      <c r="A487" s="213"/>
      <c r="B487" s="214"/>
      <c r="C487" s="215"/>
      <c r="D487" s="214"/>
      <c r="E487" s="214"/>
      <c r="F487" s="214"/>
    </row>
    <row r="488" spans="1:6" ht="17.100000000000001" customHeight="1">
      <c r="A488" s="213"/>
      <c r="B488" s="214"/>
      <c r="C488" s="215"/>
      <c r="D488" s="214"/>
      <c r="E488" s="214"/>
      <c r="F488" s="214"/>
    </row>
    <row r="489" spans="1:6" ht="17.100000000000001" customHeight="1">
      <c r="A489" s="213"/>
      <c r="B489" s="214"/>
      <c r="C489" s="215"/>
      <c r="D489" s="214"/>
      <c r="E489" s="214"/>
      <c r="F489" s="214"/>
    </row>
    <row r="490" spans="1:6" ht="17.100000000000001" customHeight="1">
      <c r="A490" s="213"/>
      <c r="B490" s="214"/>
      <c r="C490" s="215"/>
      <c r="D490" s="214"/>
      <c r="E490" s="214"/>
      <c r="F490" s="214"/>
    </row>
    <row r="491" spans="1:6" ht="17.100000000000001" customHeight="1">
      <c r="A491" s="213"/>
      <c r="B491" s="214"/>
      <c r="C491" s="215"/>
      <c r="D491" s="214"/>
      <c r="E491" s="214"/>
      <c r="F491" s="214"/>
    </row>
    <row r="492" spans="1:6" ht="17.100000000000001" customHeight="1">
      <c r="A492" s="213"/>
      <c r="B492" s="214"/>
      <c r="C492" s="215"/>
      <c r="D492" s="214"/>
      <c r="E492" s="214"/>
      <c r="F492" s="214"/>
    </row>
    <row r="493" spans="1:6" ht="17.100000000000001" customHeight="1">
      <c r="A493" s="213"/>
      <c r="B493" s="214"/>
      <c r="C493" s="215"/>
      <c r="D493" s="214"/>
      <c r="E493" s="214"/>
      <c r="F493" s="214"/>
    </row>
    <row r="494" spans="1:6" ht="17.100000000000001" customHeight="1">
      <c r="A494" s="213"/>
      <c r="B494" s="214"/>
      <c r="C494" s="215"/>
      <c r="D494" s="214"/>
      <c r="E494" s="214"/>
      <c r="F494" s="214"/>
    </row>
    <row r="495" spans="1:6" ht="17.100000000000001" customHeight="1">
      <c r="A495" s="213"/>
      <c r="B495" s="214"/>
      <c r="C495" s="215"/>
      <c r="D495" s="214"/>
      <c r="E495" s="214"/>
      <c r="F495" s="214"/>
    </row>
    <row r="496" spans="1:6" ht="17.100000000000001" customHeight="1">
      <c r="A496" s="213"/>
      <c r="B496" s="214"/>
      <c r="C496" s="215"/>
      <c r="D496" s="214"/>
      <c r="E496" s="214"/>
      <c r="F496" s="214"/>
    </row>
    <row r="497" spans="1:6" ht="17.100000000000001" customHeight="1">
      <c r="A497" s="213"/>
      <c r="B497" s="214"/>
      <c r="C497" s="215"/>
      <c r="D497" s="214"/>
      <c r="E497" s="214"/>
      <c r="F497" s="214"/>
    </row>
    <row r="498" spans="1:6" ht="17.100000000000001" customHeight="1">
      <c r="A498" s="213"/>
      <c r="B498" s="214"/>
      <c r="C498" s="215"/>
      <c r="D498" s="214"/>
      <c r="E498" s="214"/>
      <c r="F498" s="214"/>
    </row>
    <row r="499" spans="1:6" ht="17.100000000000001" customHeight="1">
      <c r="A499" s="213"/>
      <c r="B499" s="214"/>
      <c r="C499" s="215"/>
      <c r="D499" s="214"/>
      <c r="E499" s="214"/>
      <c r="F499" s="214"/>
    </row>
    <row r="500" spans="1:6" ht="17.100000000000001" customHeight="1">
      <c r="A500" s="213"/>
      <c r="B500" s="214"/>
      <c r="C500" s="215"/>
      <c r="D500" s="214"/>
      <c r="E500" s="214"/>
      <c r="F500" s="214"/>
    </row>
    <row r="501" spans="1:6" ht="17.100000000000001" customHeight="1">
      <c r="A501" s="213"/>
      <c r="B501" s="214"/>
      <c r="C501" s="215"/>
      <c r="D501" s="214"/>
      <c r="E501" s="214"/>
      <c r="F501" s="214"/>
    </row>
    <row r="502" spans="1:6" ht="17.100000000000001" customHeight="1">
      <c r="A502" s="213"/>
      <c r="B502" s="214"/>
      <c r="C502" s="215"/>
      <c r="D502" s="214"/>
      <c r="E502" s="214"/>
      <c r="F502" s="214"/>
    </row>
    <row r="503" spans="1:6" ht="17.100000000000001" customHeight="1">
      <c r="A503" s="213"/>
      <c r="B503" s="214"/>
      <c r="C503" s="215"/>
      <c r="D503" s="214"/>
      <c r="E503" s="214"/>
      <c r="F503" s="214"/>
    </row>
    <row r="504" spans="1:6" ht="17.100000000000001" customHeight="1">
      <c r="A504" s="213"/>
      <c r="B504" s="214"/>
      <c r="C504" s="215"/>
      <c r="D504" s="214"/>
      <c r="E504" s="214"/>
      <c r="F504" s="214"/>
    </row>
    <row r="505" spans="1:6" ht="17.100000000000001" customHeight="1">
      <c r="A505" s="213"/>
      <c r="B505" s="214"/>
      <c r="C505" s="215"/>
      <c r="D505" s="214"/>
      <c r="E505" s="214"/>
      <c r="F505" s="214"/>
    </row>
    <row r="506" spans="1:6" ht="17.100000000000001" customHeight="1">
      <c r="A506" s="213"/>
      <c r="B506" s="214"/>
      <c r="C506" s="215"/>
      <c r="D506" s="214"/>
      <c r="E506" s="214"/>
      <c r="F506" s="214"/>
    </row>
    <row r="507" spans="1:6" ht="17.100000000000001" customHeight="1">
      <c r="A507" s="213"/>
      <c r="B507" s="214"/>
      <c r="C507" s="215"/>
      <c r="D507" s="214"/>
      <c r="E507" s="214"/>
      <c r="F507" s="214"/>
    </row>
    <row r="508" spans="1:6" ht="17.100000000000001" customHeight="1">
      <c r="A508" s="213"/>
      <c r="B508" s="214"/>
      <c r="C508" s="215"/>
      <c r="D508" s="214"/>
      <c r="E508" s="214"/>
      <c r="F508" s="214"/>
    </row>
    <row r="509" spans="1:6" ht="17.100000000000001" customHeight="1">
      <c r="A509" s="213"/>
      <c r="B509" s="214"/>
      <c r="C509" s="215"/>
      <c r="D509" s="214"/>
      <c r="E509" s="214"/>
      <c r="F509" s="214"/>
    </row>
    <row r="510" spans="1:6" ht="17.100000000000001" customHeight="1">
      <c r="A510" s="213"/>
      <c r="B510" s="214"/>
      <c r="C510" s="215"/>
      <c r="D510" s="214"/>
      <c r="E510" s="214"/>
      <c r="F510" s="214"/>
    </row>
    <row r="511" spans="1:6" ht="17.100000000000001" customHeight="1">
      <c r="A511" s="213"/>
      <c r="B511" s="214"/>
      <c r="C511" s="215"/>
      <c r="D511" s="214"/>
      <c r="E511" s="214"/>
      <c r="F511" s="214"/>
    </row>
    <row r="512" spans="1:6" ht="17.100000000000001" customHeight="1">
      <c r="A512" s="213"/>
      <c r="B512" s="214"/>
      <c r="C512" s="215"/>
      <c r="D512" s="214"/>
      <c r="E512" s="214"/>
      <c r="F512" s="214"/>
    </row>
    <row r="513" spans="1:6" ht="17.100000000000001" customHeight="1">
      <c r="A513" s="213"/>
      <c r="B513" s="214"/>
      <c r="C513" s="215"/>
      <c r="D513" s="214"/>
      <c r="E513" s="214"/>
      <c r="F513" s="214"/>
    </row>
    <row r="514" spans="1:6" ht="17.100000000000001" customHeight="1">
      <c r="A514" s="213"/>
      <c r="B514" s="214"/>
      <c r="C514" s="215"/>
      <c r="D514" s="214"/>
      <c r="E514" s="214"/>
      <c r="F514" s="214"/>
    </row>
    <row r="515" spans="1:6" ht="17.100000000000001" customHeight="1">
      <c r="A515" s="213"/>
      <c r="B515" s="214"/>
      <c r="C515" s="215"/>
      <c r="D515" s="214"/>
      <c r="E515" s="214"/>
      <c r="F515" s="214"/>
    </row>
    <row r="516" spans="1:6" ht="17.100000000000001" customHeight="1">
      <c r="A516" s="213"/>
      <c r="B516" s="214"/>
      <c r="C516" s="215"/>
      <c r="D516" s="214"/>
      <c r="E516" s="214"/>
      <c r="F516" s="214"/>
    </row>
    <row r="517" spans="1:6" ht="17.100000000000001" customHeight="1">
      <c r="A517" s="213"/>
      <c r="B517" s="214"/>
      <c r="C517" s="215"/>
      <c r="D517" s="214"/>
      <c r="E517" s="214"/>
      <c r="F517" s="214"/>
    </row>
    <row r="518" spans="1:6" ht="17.100000000000001" customHeight="1">
      <c r="A518" s="213"/>
      <c r="B518" s="214"/>
      <c r="C518" s="215"/>
      <c r="D518" s="214"/>
      <c r="E518" s="214"/>
      <c r="F518" s="214"/>
    </row>
    <row r="519" spans="1:6" ht="17.100000000000001" customHeight="1">
      <c r="A519" s="213"/>
      <c r="B519" s="214"/>
      <c r="C519" s="215"/>
      <c r="D519" s="214"/>
      <c r="E519" s="214"/>
      <c r="F519" s="214"/>
    </row>
    <row r="520" spans="1:6" ht="17.100000000000001" customHeight="1">
      <c r="A520" s="213"/>
      <c r="B520" s="214"/>
      <c r="C520" s="215"/>
      <c r="D520" s="214"/>
      <c r="E520" s="214"/>
      <c r="F520" s="214"/>
    </row>
    <row r="521" spans="1:6" ht="17.100000000000001" customHeight="1">
      <c r="A521" s="213"/>
      <c r="B521" s="214"/>
      <c r="C521" s="215"/>
      <c r="D521" s="214"/>
      <c r="E521" s="214"/>
      <c r="F521" s="214"/>
    </row>
    <row r="522" spans="1:6" ht="17.100000000000001" customHeight="1">
      <c r="A522" s="213"/>
      <c r="B522" s="214"/>
      <c r="C522" s="215"/>
      <c r="D522" s="214"/>
      <c r="E522" s="214"/>
      <c r="F522" s="214"/>
    </row>
    <row r="523" spans="1:6" ht="17.100000000000001" customHeight="1">
      <c r="A523" s="213"/>
      <c r="B523" s="214"/>
      <c r="C523" s="215"/>
      <c r="D523" s="214"/>
      <c r="E523" s="214"/>
      <c r="F523" s="214"/>
    </row>
    <row r="524" spans="1:6" ht="17.100000000000001" customHeight="1">
      <c r="A524" s="213"/>
      <c r="B524" s="214"/>
      <c r="C524" s="215"/>
      <c r="D524" s="214"/>
      <c r="E524" s="214"/>
      <c r="F524" s="214"/>
    </row>
    <row r="525" spans="1:6" ht="17.100000000000001" customHeight="1">
      <c r="A525" s="213"/>
      <c r="B525" s="214"/>
      <c r="C525" s="215"/>
      <c r="D525" s="214"/>
      <c r="E525" s="214"/>
      <c r="F525" s="214"/>
    </row>
    <row r="526" spans="1:6" ht="17.100000000000001" customHeight="1">
      <c r="A526" s="213"/>
      <c r="B526" s="214"/>
      <c r="C526" s="215"/>
      <c r="D526" s="214"/>
      <c r="E526" s="214"/>
      <c r="F526" s="214"/>
    </row>
    <row r="527" spans="1:6" ht="17.100000000000001" customHeight="1">
      <c r="A527" s="213"/>
      <c r="B527" s="214"/>
      <c r="C527" s="215"/>
      <c r="D527" s="214"/>
      <c r="E527" s="214"/>
      <c r="F527" s="214"/>
    </row>
    <row r="528" spans="1:6" ht="17.100000000000001" customHeight="1">
      <c r="A528" s="213"/>
      <c r="B528" s="214"/>
      <c r="C528" s="215"/>
      <c r="D528" s="214"/>
      <c r="E528" s="214"/>
      <c r="F528" s="214"/>
    </row>
    <row r="529" spans="1:6" ht="17.100000000000001" customHeight="1">
      <c r="A529" s="213"/>
      <c r="B529" s="214"/>
      <c r="C529" s="215"/>
      <c r="D529" s="214"/>
      <c r="E529" s="214"/>
      <c r="F529" s="214"/>
    </row>
    <row r="530" spans="1:6" ht="17.100000000000001" customHeight="1">
      <c r="A530" s="213"/>
      <c r="B530" s="214"/>
      <c r="C530" s="215"/>
      <c r="D530" s="214"/>
      <c r="E530" s="214"/>
      <c r="F530" s="214"/>
    </row>
    <row r="531" spans="1:6" ht="17.100000000000001" customHeight="1">
      <c r="A531" s="213"/>
      <c r="B531" s="214"/>
      <c r="C531" s="215"/>
      <c r="D531" s="214"/>
      <c r="E531" s="214"/>
      <c r="F531" s="214"/>
    </row>
    <row r="532" spans="1:6" ht="17.100000000000001" customHeight="1">
      <c r="A532" s="213"/>
      <c r="B532" s="214"/>
      <c r="C532" s="215"/>
      <c r="D532" s="214"/>
      <c r="E532" s="214"/>
      <c r="F532" s="214"/>
    </row>
    <row r="533" spans="1:6" ht="17.100000000000001" customHeight="1">
      <c r="A533" s="213"/>
      <c r="B533" s="214"/>
      <c r="C533" s="215"/>
      <c r="D533" s="214"/>
      <c r="E533" s="214"/>
      <c r="F533" s="214"/>
    </row>
    <row r="534" spans="1:6" ht="17.100000000000001" customHeight="1">
      <c r="A534" s="213"/>
      <c r="B534" s="214"/>
      <c r="C534" s="215"/>
      <c r="D534" s="214"/>
      <c r="E534" s="214"/>
      <c r="F534" s="214"/>
    </row>
    <row r="535" spans="1:6" ht="17.100000000000001" customHeight="1">
      <c r="A535" s="213"/>
      <c r="B535" s="214"/>
      <c r="C535" s="215"/>
      <c r="D535" s="214"/>
      <c r="E535" s="214"/>
      <c r="F535" s="214"/>
    </row>
    <row r="536" spans="1:6" ht="17.100000000000001" customHeight="1">
      <c r="A536" s="213"/>
      <c r="B536" s="214"/>
      <c r="C536" s="215"/>
      <c r="D536" s="214"/>
      <c r="E536" s="214"/>
      <c r="F536" s="214"/>
    </row>
    <row r="537" spans="1:6" ht="17.100000000000001" customHeight="1">
      <c r="A537" s="213"/>
      <c r="B537" s="214"/>
      <c r="C537" s="215"/>
      <c r="D537" s="214"/>
      <c r="E537" s="214"/>
      <c r="F537" s="214"/>
    </row>
    <row r="538" spans="1:6" ht="17.100000000000001" customHeight="1">
      <c r="A538" s="213"/>
      <c r="B538" s="214"/>
      <c r="C538" s="215"/>
      <c r="D538" s="214"/>
      <c r="E538" s="214"/>
      <c r="F538" s="214"/>
    </row>
    <row r="539" spans="1:6" ht="17.100000000000001" customHeight="1">
      <c r="A539" s="213"/>
      <c r="B539" s="214"/>
      <c r="C539" s="215"/>
      <c r="D539" s="214"/>
      <c r="E539" s="214"/>
      <c r="F539" s="214"/>
    </row>
    <row r="540" spans="1:6" ht="17.100000000000001" customHeight="1">
      <c r="A540" s="213"/>
      <c r="B540" s="214"/>
      <c r="C540" s="215"/>
      <c r="D540" s="214"/>
      <c r="E540" s="214"/>
      <c r="F540" s="214"/>
    </row>
    <row r="541" spans="1:6" ht="17.100000000000001" customHeight="1">
      <c r="A541" s="213"/>
      <c r="B541" s="214"/>
      <c r="C541" s="215"/>
      <c r="D541" s="214"/>
      <c r="E541" s="214"/>
      <c r="F541" s="214"/>
    </row>
    <row r="542" spans="1:6" ht="17.100000000000001" customHeight="1">
      <c r="A542" s="213"/>
      <c r="B542" s="214"/>
      <c r="C542" s="215"/>
      <c r="D542" s="214"/>
      <c r="E542" s="214"/>
      <c r="F542" s="214"/>
    </row>
    <row r="543" spans="1:6" ht="17.100000000000001" customHeight="1">
      <c r="A543" s="213"/>
      <c r="B543" s="214"/>
      <c r="C543" s="215"/>
      <c r="D543" s="214"/>
      <c r="E543" s="214"/>
      <c r="F543" s="214"/>
    </row>
    <row r="544" spans="1:6" ht="17.100000000000001" customHeight="1">
      <c r="A544" s="213"/>
      <c r="B544" s="214"/>
      <c r="C544" s="215"/>
      <c r="D544" s="214"/>
      <c r="E544" s="214"/>
      <c r="F544" s="214"/>
    </row>
    <row r="545" spans="1:6" ht="17.100000000000001" customHeight="1">
      <c r="A545" s="213"/>
      <c r="B545" s="214"/>
      <c r="C545" s="215"/>
      <c r="D545" s="214"/>
      <c r="E545" s="214"/>
      <c r="F545" s="214"/>
    </row>
    <row r="546" spans="1:6" ht="17.100000000000001" customHeight="1">
      <c r="A546" s="213"/>
      <c r="B546" s="214"/>
      <c r="C546" s="215"/>
      <c r="D546" s="214"/>
      <c r="E546" s="214"/>
      <c r="F546" s="214"/>
    </row>
    <row r="547" spans="1:6" ht="17.100000000000001" customHeight="1">
      <c r="A547" s="213"/>
      <c r="B547" s="214"/>
      <c r="C547" s="215"/>
      <c r="D547" s="214"/>
      <c r="E547" s="214"/>
      <c r="F547" s="214"/>
    </row>
    <row r="548" spans="1:6" ht="17.100000000000001" customHeight="1">
      <c r="A548" s="213"/>
      <c r="B548" s="214"/>
      <c r="C548" s="215"/>
      <c r="D548" s="214"/>
      <c r="E548" s="214"/>
      <c r="F548" s="214"/>
    </row>
    <row r="549" spans="1:6" ht="17.100000000000001" customHeight="1">
      <c r="A549" s="213"/>
      <c r="B549" s="214"/>
      <c r="C549" s="215"/>
      <c r="D549" s="214"/>
      <c r="E549" s="214"/>
      <c r="F549" s="214"/>
    </row>
    <row r="550" spans="1:6" ht="17.100000000000001" customHeight="1">
      <c r="A550" s="213"/>
      <c r="B550" s="214"/>
      <c r="C550" s="215"/>
      <c r="D550" s="214"/>
      <c r="E550" s="214"/>
      <c r="F550" s="214"/>
    </row>
    <row r="551" spans="1:6" ht="17.100000000000001" customHeight="1">
      <c r="A551" s="213"/>
      <c r="B551" s="214"/>
      <c r="C551" s="215"/>
      <c r="D551" s="214"/>
      <c r="E551" s="214"/>
      <c r="F551" s="214"/>
    </row>
    <row r="552" spans="1:6" ht="17.100000000000001" customHeight="1">
      <c r="A552" s="213"/>
      <c r="B552" s="214"/>
      <c r="C552" s="215"/>
      <c r="D552" s="214"/>
      <c r="E552" s="214"/>
      <c r="F552" s="214"/>
    </row>
    <row r="553" spans="1:6" ht="17.100000000000001" customHeight="1">
      <c r="A553" s="213"/>
      <c r="B553" s="214"/>
      <c r="C553" s="215"/>
      <c r="D553" s="214"/>
      <c r="E553" s="214"/>
      <c r="F553" s="214"/>
    </row>
    <row r="554" spans="1:6" ht="17.100000000000001" customHeight="1">
      <c r="A554" s="213"/>
      <c r="B554" s="214"/>
      <c r="C554" s="215"/>
      <c r="D554" s="214"/>
      <c r="E554" s="214"/>
      <c r="F554" s="214"/>
    </row>
    <row r="555" spans="1:6" ht="17.100000000000001" customHeight="1">
      <c r="A555" s="213"/>
      <c r="B555" s="214"/>
      <c r="C555" s="215"/>
      <c r="D555" s="214"/>
      <c r="E555" s="214"/>
      <c r="F555" s="214"/>
    </row>
    <row r="556" spans="1:6" ht="17.100000000000001" customHeight="1">
      <c r="A556" s="213"/>
      <c r="B556" s="214"/>
      <c r="C556" s="215"/>
      <c r="D556" s="214"/>
      <c r="E556" s="214"/>
      <c r="F556" s="214"/>
    </row>
    <row r="557" spans="1:6" ht="17.100000000000001" customHeight="1">
      <c r="A557" s="213"/>
      <c r="B557" s="214"/>
      <c r="C557" s="215"/>
      <c r="D557" s="214"/>
      <c r="E557" s="214"/>
      <c r="F557" s="214"/>
    </row>
    <row r="558" spans="1:6" ht="17.100000000000001" customHeight="1">
      <c r="A558" s="213"/>
      <c r="B558" s="214"/>
      <c r="C558" s="215"/>
      <c r="D558" s="214"/>
      <c r="E558" s="214"/>
      <c r="F558" s="214"/>
    </row>
    <row r="559" spans="1:6" ht="17.100000000000001" customHeight="1">
      <c r="A559" s="213"/>
      <c r="B559" s="214"/>
      <c r="C559" s="215"/>
      <c r="D559" s="214"/>
      <c r="E559" s="214"/>
      <c r="F559" s="214"/>
    </row>
    <row r="560" spans="1:6" ht="17.100000000000001" customHeight="1">
      <c r="A560" s="213"/>
      <c r="B560" s="214"/>
      <c r="C560" s="215"/>
      <c r="D560" s="214"/>
      <c r="E560" s="214"/>
      <c r="F560" s="214"/>
    </row>
    <row r="561" spans="1:6" ht="17.100000000000001" customHeight="1">
      <c r="A561" s="213"/>
      <c r="B561" s="214"/>
      <c r="C561" s="215"/>
      <c r="D561" s="214"/>
      <c r="E561" s="214"/>
      <c r="F561" s="214"/>
    </row>
    <row r="562" spans="1:6" ht="17.100000000000001" customHeight="1">
      <c r="A562" s="213"/>
      <c r="B562" s="214"/>
      <c r="C562" s="215"/>
      <c r="D562" s="214"/>
      <c r="E562" s="214"/>
      <c r="F562" s="214"/>
    </row>
    <row r="563" spans="1:6" ht="17.100000000000001" customHeight="1">
      <c r="A563" s="213"/>
      <c r="B563" s="214"/>
      <c r="C563" s="215"/>
      <c r="D563" s="214"/>
      <c r="E563" s="214"/>
      <c r="F563" s="214"/>
    </row>
    <row r="564" spans="1:6" ht="17.100000000000001" customHeight="1">
      <c r="A564" s="213"/>
      <c r="B564" s="214"/>
      <c r="C564" s="215"/>
      <c r="D564" s="214"/>
      <c r="E564" s="214"/>
      <c r="F564" s="214"/>
    </row>
    <row r="565" spans="1:6" ht="17.100000000000001" customHeight="1">
      <c r="A565" s="213"/>
      <c r="B565" s="214"/>
      <c r="C565" s="215"/>
      <c r="D565" s="214"/>
      <c r="E565" s="214"/>
      <c r="F565" s="214"/>
    </row>
    <row r="566" spans="1:6" ht="17.100000000000001" customHeight="1">
      <c r="A566" s="213"/>
      <c r="B566" s="214"/>
      <c r="C566" s="215"/>
      <c r="D566" s="214"/>
      <c r="E566" s="214"/>
      <c r="F566" s="214"/>
    </row>
    <row r="567" spans="1:6" ht="17.100000000000001" customHeight="1">
      <c r="A567" s="213"/>
      <c r="B567" s="214"/>
      <c r="C567" s="215"/>
      <c r="D567" s="214"/>
      <c r="E567" s="214"/>
      <c r="F567" s="214"/>
    </row>
    <row r="568" spans="1:6" ht="17.100000000000001" customHeight="1">
      <c r="A568" s="213"/>
      <c r="B568" s="214"/>
      <c r="C568" s="215"/>
      <c r="D568" s="214"/>
      <c r="E568" s="214"/>
      <c r="F568" s="214"/>
    </row>
    <row r="569" spans="1:6" ht="17.100000000000001" customHeight="1">
      <c r="A569" s="213"/>
      <c r="B569" s="214"/>
      <c r="C569" s="215"/>
      <c r="D569" s="214"/>
      <c r="E569" s="214"/>
      <c r="F569" s="214"/>
    </row>
    <row r="570" spans="1:6" ht="17.100000000000001" customHeight="1">
      <c r="A570" s="213"/>
      <c r="B570" s="214"/>
      <c r="C570" s="215"/>
      <c r="D570" s="214"/>
      <c r="E570" s="214"/>
      <c r="F570" s="214"/>
    </row>
    <row r="571" spans="1:6" ht="17.100000000000001" customHeight="1">
      <c r="A571" s="213"/>
      <c r="B571" s="214"/>
      <c r="C571" s="215"/>
      <c r="D571" s="214"/>
      <c r="E571" s="214"/>
      <c r="F571" s="214"/>
    </row>
    <row r="572" spans="1:6" ht="17.100000000000001" customHeight="1">
      <c r="A572" s="213"/>
      <c r="B572" s="214"/>
      <c r="C572" s="215"/>
      <c r="D572" s="214"/>
      <c r="E572" s="214"/>
      <c r="F572" s="214"/>
    </row>
    <row r="573" spans="1:6" ht="17.100000000000001" customHeight="1">
      <c r="A573" s="213"/>
      <c r="B573" s="214"/>
      <c r="C573" s="215"/>
      <c r="D573" s="214"/>
      <c r="E573" s="214"/>
      <c r="F573" s="214"/>
    </row>
    <row r="574" spans="1:6" ht="17.100000000000001" customHeight="1">
      <c r="A574" s="213"/>
      <c r="B574" s="214"/>
      <c r="C574" s="215"/>
      <c r="D574" s="214"/>
      <c r="E574" s="214"/>
      <c r="F574" s="214"/>
    </row>
    <row r="575" spans="1:6" ht="17.100000000000001" customHeight="1">
      <c r="A575" s="213"/>
      <c r="B575" s="214"/>
      <c r="C575" s="215"/>
      <c r="D575" s="214"/>
      <c r="E575" s="214"/>
      <c r="F575" s="214"/>
    </row>
    <row r="576" spans="1:6" ht="17.100000000000001" customHeight="1">
      <c r="A576" s="213"/>
      <c r="B576" s="214"/>
      <c r="C576" s="215"/>
      <c r="D576" s="214"/>
      <c r="E576" s="214"/>
      <c r="F576" s="214"/>
    </row>
    <row r="577" spans="1:6" ht="17.100000000000001" customHeight="1">
      <c r="A577" s="213"/>
      <c r="B577" s="214"/>
      <c r="C577" s="215"/>
      <c r="D577" s="214"/>
      <c r="E577" s="214"/>
      <c r="F577" s="214"/>
    </row>
    <row r="578" spans="1:6" ht="17.100000000000001" customHeight="1">
      <c r="A578" s="213"/>
      <c r="B578" s="214"/>
      <c r="C578" s="215"/>
      <c r="D578" s="214"/>
      <c r="E578" s="214"/>
      <c r="F578" s="214"/>
    </row>
    <row r="579" spans="1:6" ht="17.100000000000001" customHeight="1">
      <c r="A579" s="213"/>
      <c r="B579" s="214"/>
      <c r="C579" s="215"/>
      <c r="D579" s="214"/>
      <c r="E579" s="214"/>
      <c r="F579" s="214"/>
    </row>
    <row r="580" spans="1:6" ht="17.100000000000001" customHeight="1">
      <c r="A580" s="213"/>
      <c r="B580" s="214"/>
      <c r="C580" s="215"/>
      <c r="D580" s="214"/>
      <c r="E580" s="214"/>
      <c r="F580" s="214"/>
    </row>
    <row r="581" spans="1:6" ht="17.100000000000001" customHeight="1">
      <c r="A581" s="213"/>
      <c r="B581" s="214"/>
      <c r="C581" s="215"/>
      <c r="D581" s="214"/>
      <c r="E581" s="214"/>
      <c r="F581" s="214"/>
    </row>
    <row r="582" spans="1:6" ht="17.100000000000001" customHeight="1">
      <c r="A582" s="213"/>
      <c r="B582" s="214"/>
      <c r="C582" s="215"/>
      <c r="D582" s="214"/>
      <c r="E582" s="214"/>
      <c r="F582" s="214"/>
    </row>
    <row r="583" spans="1:6" ht="17.100000000000001" customHeight="1">
      <c r="A583" s="213"/>
      <c r="B583" s="214"/>
      <c r="C583" s="215"/>
      <c r="D583" s="214"/>
      <c r="E583" s="214"/>
      <c r="F583" s="214"/>
    </row>
    <row r="584" spans="1:6" ht="17.100000000000001" customHeight="1">
      <c r="A584" s="213"/>
      <c r="B584" s="214"/>
      <c r="C584" s="215"/>
      <c r="D584" s="214"/>
      <c r="E584" s="214"/>
      <c r="F584" s="214"/>
    </row>
    <row r="585" spans="1:6" ht="17.100000000000001" customHeight="1">
      <c r="A585" s="213"/>
      <c r="B585" s="214"/>
      <c r="C585" s="215"/>
      <c r="D585" s="214"/>
      <c r="E585" s="214"/>
      <c r="F585" s="214"/>
    </row>
    <row r="586" spans="1:6" ht="17.100000000000001" customHeight="1">
      <c r="A586" s="213"/>
      <c r="B586" s="214"/>
      <c r="C586" s="215"/>
      <c r="D586" s="214"/>
      <c r="E586" s="214"/>
      <c r="F586" s="214"/>
    </row>
    <row r="587" spans="1:6" ht="17.100000000000001" customHeight="1">
      <c r="A587" s="213"/>
      <c r="B587" s="214"/>
      <c r="C587" s="215"/>
      <c r="D587" s="214"/>
      <c r="E587" s="214"/>
      <c r="F587" s="214"/>
    </row>
    <row r="588" spans="1:6" ht="17.100000000000001" customHeight="1">
      <c r="A588" s="213"/>
      <c r="B588" s="214"/>
      <c r="C588" s="215"/>
      <c r="D588" s="214"/>
      <c r="E588" s="214"/>
      <c r="F588" s="214"/>
    </row>
    <row r="589" spans="1:6" ht="17.100000000000001" customHeight="1">
      <c r="A589" s="213"/>
      <c r="B589" s="214"/>
      <c r="C589" s="215"/>
      <c r="D589" s="214"/>
      <c r="E589" s="214"/>
      <c r="F589" s="214"/>
    </row>
    <row r="590" spans="1:6" ht="17.100000000000001" customHeight="1">
      <c r="A590" s="213"/>
      <c r="B590" s="214"/>
      <c r="C590" s="215"/>
      <c r="D590" s="214"/>
      <c r="E590" s="214"/>
      <c r="F590" s="214"/>
    </row>
    <row r="591" spans="1:6" ht="17.100000000000001" customHeight="1">
      <c r="A591" s="213"/>
      <c r="B591" s="214"/>
      <c r="C591" s="215"/>
      <c r="D591" s="214"/>
      <c r="E591" s="214"/>
      <c r="F591" s="214"/>
    </row>
    <row r="592" spans="1:6" ht="17.100000000000001" customHeight="1">
      <c r="A592" s="213"/>
      <c r="B592" s="214"/>
      <c r="C592" s="215"/>
      <c r="D592" s="214"/>
      <c r="E592" s="214"/>
      <c r="F592" s="214"/>
    </row>
    <row r="593" spans="1:6" ht="17.100000000000001" customHeight="1">
      <c r="A593" s="213"/>
      <c r="B593" s="214"/>
      <c r="C593" s="215"/>
      <c r="D593" s="214"/>
      <c r="E593" s="214"/>
      <c r="F593" s="214"/>
    </row>
    <row r="594" spans="1:6" ht="17.100000000000001" customHeight="1">
      <c r="A594" s="213"/>
      <c r="B594" s="214"/>
      <c r="C594" s="215"/>
      <c r="D594" s="214"/>
      <c r="E594" s="214"/>
      <c r="F594" s="214"/>
    </row>
    <row r="595" spans="1:6" ht="17.100000000000001" customHeight="1">
      <c r="A595" s="213"/>
      <c r="B595" s="214"/>
      <c r="C595" s="215"/>
      <c r="D595" s="214"/>
      <c r="E595" s="214"/>
      <c r="F595" s="214"/>
    </row>
    <row r="596" spans="1:6" ht="17.100000000000001" customHeight="1">
      <c r="A596" s="213"/>
      <c r="B596" s="214"/>
      <c r="C596" s="215"/>
      <c r="D596" s="214"/>
      <c r="E596" s="214"/>
      <c r="F596" s="214"/>
    </row>
    <row r="597" spans="1:6" ht="17.100000000000001" customHeight="1">
      <c r="A597" s="213"/>
      <c r="B597" s="214"/>
      <c r="C597" s="215"/>
      <c r="D597" s="214"/>
      <c r="E597" s="214"/>
      <c r="F597" s="214"/>
    </row>
    <row r="598" spans="1:6" ht="17.100000000000001" customHeight="1">
      <c r="A598" s="213"/>
      <c r="B598" s="214"/>
      <c r="C598" s="215"/>
      <c r="D598" s="214"/>
      <c r="E598" s="214"/>
      <c r="F598" s="214"/>
    </row>
    <row r="599" spans="1:6" ht="17.100000000000001" customHeight="1">
      <c r="A599" s="213"/>
      <c r="B599" s="214"/>
      <c r="C599" s="215"/>
      <c r="D599" s="214"/>
      <c r="E599" s="214"/>
      <c r="F599" s="214"/>
    </row>
    <row r="600" spans="1:6" ht="17.100000000000001" customHeight="1">
      <c r="A600" s="213"/>
      <c r="B600" s="214"/>
      <c r="C600" s="215"/>
      <c r="D600" s="214"/>
      <c r="E600" s="214"/>
      <c r="F600" s="214"/>
    </row>
    <row r="601" spans="1:6" ht="17.100000000000001" customHeight="1">
      <c r="A601" s="213"/>
      <c r="B601" s="214"/>
      <c r="C601" s="215"/>
      <c r="D601" s="214"/>
      <c r="E601" s="214"/>
      <c r="F601" s="214"/>
    </row>
    <row r="602" spans="1:6" ht="17.100000000000001" customHeight="1">
      <c r="A602" s="213"/>
      <c r="B602" s="214"/>
      <c r="C602" s="215"/>
      <c r="D602" s="214"/>
      <c r="E602" s="214"/>
      <c r="F602" s="214"/>
    </row>
    <row r="603" spans="1:6" ht="17.100000000000001" customHeight="1">
      <c r="A603" s="213"/>
      <c r="B603" s="214"/>
      <c r="C603" s="215"/>
      <c r="D603" s="214"/>
      <c r="E603" s="214"/>
      <c r="F603" s="214"/>
    </row>
    <row r="604" spans="1:6" ht="17.100000000000001" customHeight="1">
      <c r="A604" s="213"/>
      <c r="B604" s="214"/>
      <c r="C604" s="215"/>
      <c r="D604" s="214"/>
      <c r="E604" s="214"/>
      <c r="F604" s="214"/>
    </row>
    <row r="605" spans="1:6" ht="17.100000000000001" customHeight="1">
      <c r="A605" s="213"/>
      <c r="B605" s="214"/>
      <c r="C605" s="215"/>
      <c r="D605" s="214"/>
      <c r="E605" s="214"/>
      <c r="F605" s="214"/>
    </row>
    <row r="606" spans="1:6" ht="17.100000000000001" customHeight="1">
      <c r="A606" s="213"/>
      <c r="B606" s="214"/>
      <c r="C606" s="215"/>
      <c r="D606" s="214"/>
      <c r="E606" s="214"/>
      <c r="F606" s="214"/>
    </row>
    <row r="607" spans="1:6" ht="17.100000000000001" customHeight="1">
      <c r="A607" s="213"/>
      <c r="B607" s="214"/>
      <c r="C607" s="215"/>
      <c r="D607" s="214"/>
      <c r="E607" s="214"/>
      <c r="F607" s="214"/>
    </row>
    <row r="608" spans="1:6" ht="17.100000000000001" customHeight="1">
      <c r="A608" s="213"/>
      <c r="B608" s="214"/>
      <c r="C608" s="215"/>
      <c r="D608" s="214"/>
      <c r="E608" s="214"/>
      <c r="F608" s="214"/>
    </row>
    <row r="609" spans="1:6" ht="17.100000000000001" customHeight="1">
      <c r="A609" s="213"/>
      <c r="B609" s="214"/>
      <c r="C609" s="215"/>
      <c r="D609" s="214"/>
      <c r="E609" s="214"/>
      <c r="F609" s="214"/>
    </row>
    <row r="610" spans="1:6" ht="17.100000000000001" customHeight="1">
      <c r="A610" s="213"/>
      <c r="B610" s="214"/>
      <c r="C610" s="215"/>
      <c r="D610" s="214"/>
      <c r="E610" s="214"/>
      <c r="F610" s="214"/>
    </row>
    <row r="611" spans="1:6" ht="17.100000000000001" customHeight="1">
      <c r="A611" s="213"/>
      <c r="B611" s="214"/>
      <c r="C611" s="215"/>
      <c r="D611" s="214"/>
      <c r="E611" s="214"/>
      <c r="F611" s="214"/>
    </row>
    <row r="612" spans="1:6" ht="17.100000000000001" customHeight="1">
      <c r="A612" s="213"/>
      <c r="B612" s="214"/>
      <c r="C612" s="215"/>
      <c r="D612" s="214"/>
      <c r="E612" s="214"/>
      <c r="F612" s="214"/>
    </row>
    <row r="613" spans="1:6" ht="17.100000000000001" customHeight="1">
      <c r="A613" s="213"/>
      <c r="B613" s="214"/>
      <c r="C613" s="215"/>
      <c r="D613" s="214"/>
      <c r="E613" s="214"/>
      <c r="F613" s="214"/>
    </row>
    <row r="614" spans="1:6" ht="17.100000000000001" customHeight="1">
      <c r="A614" s="213"/>
      <c r="B614" s="214"/>
      <c r="C614" s="215"/>
      <c r="D614" s="214"/>
      <c r="E614" s="214"/>
      <c r="F614" s="214"/>
    </row>
    <row r="615" spans="1:6" ht="17.100000000000001" customHeight="1">
      <c r="A615" s="213"/>
      <c r="B615" s="214"/>
      <c r="C615" s="215"/>
      <c r="D615" s="214"/>
      <c r="E615" s="214"/>
      <c r="F615" s="214"/>
    </row>
    <row r="616" spans="1:6" ht="17.100000000000001" customHeight="1">
      <c r="A616" s="213"/>
      <c r="B616" s="214"/>
      <c r="C616" s="215"/>
      <c r="D616" s="214"/>
      <c r="E616" s="214"/>
      <c r="F616" s="214"/>
    </row>
    <row r="617" spans="1:6" ht="17.100000000000001" customHeight="1">
      <c r="A617" s="213"/>
      <c r="B617" s="214"/>
      <c r="C617" s="215"/>
      <c r="D617" s="214"/>
      <c r="E617" s="214"/>
      <c r="F617" s="214"/>
    </row>
    <row r="618" spans="1:6" ht="17.100000000000001" customHeight="1">
      <c r="A618" s="213"/>
      <c r="B618" s="214"/>
      <c r="C618" s="215"/>
      <c r="D618" s="214"/>
      <c r="E618" s="214"/>
      <c r="F618" s="214"/>
    </row>
    <row r="619" spans="1:6" ht="17.100000000000001" customHeight="1">
      <c r="A619" s="213"/>
      <c r="B619" s="214"/>
      <c r="C619" s="215"/>
      <c r="D619" s="214"/>
      <c r="E619" s="214"/>
      <c r="F619" s="214"/>
    </row>
    <row r="620" spans="1:6" ht="17.100000000000001" customHeight="1">
      <c r="A620" s="213"/>
      <c r="B620" s="214"/>
      <c r="C620" s="215"/>
      <c r="D620" s="214"/>
      <c r="E620" s="214"/>
      <c r="F620" s="214"/>
    </row>
    <row r="621" spans="1:6" ht="17.100000000000001" customHeight="1">
      <c r="A621" s="213"/>
      <c r="B621" s="214"/>
      <c r="C621" s="215"/>
      <c r="D621" s="214"/>
      <c r="E621" s="214"/>
      <c r="F621" s="214"/>
    </row>
    <row r="622" spans="1:6" ht="17.100000000000001" customHeight="1">
      <c r="A622" s="213"/>
      <c r="B622" s="214"/>
      <c r="C622" s="215"/>
      <c r="D622" s="214"/>
      <c r="E622" s="214"/>
      <c r="F622" s="214"/>
    </row>
    <row r="623" spans="1:6" ht="17.100000000000001" customHeight="1">
      <c r="A623" s="213"/>
      <c r="B623" s="214"/>
      <c r="C623" s="215"/>
      <c r="D623" s="214"/>
      <c r="E623" s="214"/>
      <c r="F623" s="214"/>
    </row>
    <row r="624" spans="1:6" ht="17.100000000000001" customHeight="1">
      <c r="A624" s="213"/>
      <c r="B624" s="214"/>
      <c r="C624" s="215"/>
      <c r="D624" s="214"/>
      <c r="E624" s="214"/>
      <c r="F624" s="214"/>
    </row>
    <row r="625" spans="1:6" ht="17.100000000000001" customHeight="1">
      <c r="A625" s="213"/>
      <c r="B625" s="214"/>
      <c r="C625" s="215"/>
      <c r="D625" s="214"/>
      <c r="E625" s="214"/>
      <c r="F625" s="214"/>
    </row>
    <row r="626" spans="1:6" ht="17.100000000000001" customHeight="1">
      <c r="A626" s="213"/>
      <c r="B626" s="214"/>
      <c r="C626" s="215"/>
      <c r="D626" s="214"/>
      <c r="E626" s="214"/>
      <c r="F626" s="214"/>
    </row>
    <row r="627" spans="1:6" ht="17.100000000000001" customHeight="1">
      <c r="A627" s="213"/>
      <c r="B627" s="214"/>
      <c r="C627" s="215"/>
      <c r="D627" s="214"/>
      <c r="E627" s="214"/>
      <c r="F627" s="214"/>
    </row>
    <row r="628" spans="1:6" ht="17.100000000000001" customHeight="1">
      <c r="A628" s="213"/>
      <c r="B628" s="214"/>
      <c r="C628" s="215"/>
      <c r="D628" s="214"/>
      <c r="E628" s="214"/>
      <c r="F628" s="214"/>
    </row>
    <row r="629" spans="1:6" ht="17.100000000000001" customHeight="1">
      <c r="A629" s="213"/>
      <c r="B629" s="214"/>
      <c r="C629" s="215"/>
      <c r="D629" s="214"/>
      <c r="E629" s="214"/>
      <c r="F629" s="214"/>
    </row>
    <row r="630" spans="1:6" ht="17.100000000000001" customHeight="1">
      <c r="A630" s="213"/>
      <c r="B630" s="214"/>
      <c r="C630" s="215"/>
      <c r="D630" s="214"/>
      <c r="E630" s="214"/>
      <c r="F630" s="214"/>
    </row>
    <row r="631" spans="1:6" ht="17.100000000000001" customHeight="1">
      <c r="A631" s="213"/>
      <c r="B631" s="214"/>
      <c r="C631" s="215"/>
      <c r="D631" s="214"/>
      <c r="E631" s="214"/>
      <c r="F631" s="214"/>
    </row>
    <row r="632" spans="1:6" ht="17.100000000000001" customHeight="1">
      <c r="A632" s="213"/>
      <c r="B632" s="214"/>
      <c r="C632" s="215"/>
      <c r="D632" s="214"/>
      <c r="E632" s="214"/>
      <c r="F632" s="214"/>
    </row>
    <row r="633" spans="1:6" ht="17.100000000000001" customHeight="1">
      <c r="A633" s="213"/>
      <c r="B633" s="214"/>
      <c r="C633" s="215"/>
      <c r="D633" s="214"/>
      <c r="E633" s="214"/>
      <c r="F633" s="214"/>
    </row>
    <row r="634" spans="1:6" ht="17.100000000000001" customHeight="1">
      <c r="A634" s="213"/>
      <c r="B634" s="214"/>
      <c r="C634" s="215"/>
      <c r="D634" s="214"/>
      <c r="E634" s="214"/>
      <c r="F634" s="214"/>
    </row>
    <row r="635" spans="1:6" ht="17.100000000000001" customHeight="1">
      <c r="A635" s="213"/>
      <c r="B635" s="214"/>
      <c r="C635" s="215"/>
      <c r="D635" s="214"/>
      <c r="E635" s="214"/>
      <c r="F635" s="214"/>
    </row>
    <row r="636" spans="1:6" ht="17.100000000000001" customHeight="1">
      <c r="A636" s="213"/>
      <c r="B636" s="214"/>
      <c r="C636" s="215"/>
      <c r="D636" s="214"/>
      <c r="E636" s="214"/>
      <c r="F636" s="214"/>
    </row>
    <row r="637" spans="1:6" ht="17.100000000000001" customHeight="1">
      <c r="A637" s="213"/>
      <c r="B637" s="214"/>
      <c r="C637" s="215"/>
      <c r="D637" s="214"/>
      <c r="E637" s="214"/>
      <c r="F637" s="214"/>
    </row>
    <row r="638" spans="1:6" ht="17.100000000000001" customHeight="1">
      <c r="A638" s="213"/>
      <c r="B638" s="214"/>
      <c r="C638" s="215"/>
      <c r="D638" s="214"/>
      <c r="E638" s="214"/>
      <c r="F638" s="214"/>
    </row>
    <row r="639" spans="1:6" ht="17.100000000000001" customHeight="1">
      <c r="A639" s="213"/>
      <c r="B639" s="214"/>
      <c r="C639" s="215"/>
      <c r="D639" s="214"/>
      <c r="E639" s="214"/>
      <c r="F639" s="214"/>
    </row>
    <row r="640" spans="1:6" ht="17.100000000000001" customHeight="1">
      <c r="A640" s="213"/>
      <c r="B640" s="214"/>
      <c r="C640" s="215"/>
      <c r="D640" s="214"/>
      <c r="E640" s="214"/>
      <c r="F640" s="214"/>
    </row>
    <row r="641" spans="1:6" ht="17.100000000000001" customHeight="1">
      <c r="A641" s="213"/>
      <c r="B641" s="214"/>
      <c r="C641" s="215"/>
      <c r="D641" s="214"/>
      <c r="E641" s="214"/>
      <c r="F641" s="214"/>
    </row>
    <row r="642" spans="1:6" ht="17.100000000000001" customHeight="1">
      <c r="A642" s="213"/>
      <c r="B642" s="214"/>
      <c r="C642" s="215"/>
      <c r="D642" s="214"/>
      <c r="E642" s="214"/>
      <c r="F642" s="214"/>
    </row>
    <row r="643" spans="1:6" ht="17.100000000000001" customHeight="1">
      <c r="A643" s="213"/>
      <c r="B643" s="214"/>
      <c r="C643" s="215"/>
      <c r="D643" s="214"/>
      <c r="E643" s="214"/>
      <c r="F643" s="214"/>
    </row>
    <row r="644" spans="1:6" ht="17.100000000000001" customHeight="1">
      <c r="A644" s="213"/>
      <c r="B644" s="214"/>
      <c r="C644" s="215"/>
      <c r="D644" s="214"/>
      <c r="E644" s="214"/>
      <c r="F644" s="214"/>
    </row>
    <row r="645" spans="1:6" ht="17.100000000000001" customHeight="1">
      <c r="A645" s="213"/>
      <c r="B645" s="214"/>
      <c r="C645" s="215"/>
      <c r="D645" s="214"/>
      <c r="E645" s="214"/>
      <c r="F645" s="214"/>
    </row>
    <row r="646" spans="1:6" ht="17.100000000000001" customHeight="1">
      <c r="A646" s="213"/>
      <c r="B646" s="214"/>
      <c r="C646" s="215"/>
      <c r="D646" s="214"/>
      <c r="E646" s="214"/>
      <c r="F646" s="214"/>
    </row>
    <row r="647" spans="1:6" ht="17.100000000000001" customHeight="1">
      <c r="A647" s="213"/>
      <c r="B647" s="214"/>
      <c r="C647" s="215"/>
      <c r="D647" s="214"/>
      <c r="E647" s="214"/>
      <c r="F647" s="214"/>
    </row>
    <row r="648" spans="1:6" ht="17.100000000000001" customHeight="1">
      <c r="A648" s="213"/>
      <c r="B648" s="214"/>
      <c r="C648" s="215"/>
      <c r="D648" s="214"/>
      <c r="E648" s="214"/>
      <c r="F648" s="214"/>
    </row>
    <row r="649" spans="1:6" ht="17.100000000000001" customHeight="1">
      <c r="A649" s="213"/>
      <c r="B649" s="214"/>
      <c r="C649" s="215"/>
      <c r="D649" s="214"/>
      <c r="E649" s="214"/>
      <c r="F649" s="214"/>
    </row>
    <row r="650" spans="1:6" ht="17.100000000000001" customHeight="1">
      <c r="A650" s="213"/>
      <c r="B650" s="214"/>
      <c r="C650" s="215"/>
      <c r="D650" s="214"/>
      <c r="E650" s="214"/>
      <c r="F650" s="214"/>
    </row>
    <row r="651" spans="1:6" ht="17.100000000000001" customHeight="1">
      <c r="A651" s="213"/>
      <c r="B651" s="214"/>
      <c r="C651" s="215"/>
      <c r="D651" s="214"/>
      <c r="E651" s="214"/>
      <c r="F651" s="214"/>
    </row>
    <row r="652" spans="1:6" ht="17.100000000000001" customHeight="1">
      <c r="A652" s="213"/>
      <c r="B652" s="214"/>
      <c r="C652" s="215"/>
      <c r="D652" s="214"/>
      <c r="E652" s="214"/>
      <c r="F652" s="214"/>
    </row>
    <row r="653" spans="1:6" ht="17.100000000000001" customHeight="1">
      <c r="A653" s="213"/>
      <c r="B653" s="214"/>
      <c r="C653" s="215"/>
      <c r="D653" s="214"/>
      <c r="E653" s="214"/>
      <c r="F653" s="214"/>
    </row>
    <row r="654" spans="1:6" ht="17.100000000000001" customHeight="1">
      <c r="A654" s="213"/>
      <c r="B654" s="214"/>
      <c r="C654" s="215"/>
      <c r="D654" s="214"/>
      <c r="E654" s="214"/>
      <c r="F654" s="214"/>
    </row>
    <row r="655" spans="1:6" ht="17.100000000000001" customHeight="1">
      <c r="A655" s="213"/>
      <c r="B655" s="214"/>
      <c r="C655" s="215"/>
      <c r="D655" s="214"/>
      <c r="E655" s="214"/>
      <c r="F655" s="214"/>
    </row>
    <row r="656" spans="1:6" ht="17.100000000000001" customHeight="1">
      <c r="A656" s="213"/>
      <c r="B656" s="214"/>
      <c r="C656" s="215"/>
      <c r="D656" s="214"/>
      <c r="E656" s="214"/>
      <c r="F656" s="214"/>
    </row>
    <row r="657" spans="1:6" ht="17.100000000000001" customHeight="1">
      <c r="A657" s="213"/>
      <c r="B657" s="214"/>
      <c r="C657" s="215"/>
      <c r="D657" s="214"/>
      <c r="E657" s="214"/>
      <c r="F657" s="214"/>
    </row>
    <row r="658" spans="1:6" ht="17.100000000000001" customHeight="1">
      <c r="A658" s="213"/>
      <c r="B658" s="214"/>
      <c r="C658" s="215"/>
      <c r="D658" s="214"/>
      <c r="E658" s="214"/>
      <c r="F658" s="214"/>
    </row>
    <row r="659" spans="1:6" ht="17.100000000000001" customHeight="1">
      <c r="A659" s="213"/>
      <c r="B659" s="214"/>
      <c r="C659" s="215"/>
      <c r="D659" s="214"/>
      <c r="E659" s="214"/>
      <c r="F659" s="214"/>
    </row>
    <row r="660" spans="1:6" ht="17.100000000000001" customHeight="1">
      <c r="A660" s="213"/>
      <c r="B660" s="214"/>
      <c r="C660" s="215"/>
      <c r="D660" s="214"/>
      <c r="E660" s="214"/>
      <c r="F660" s="214"/>
    </row>
    <row r="661" spans="1:6" ht="17.100000000000001" customHeight="1">
      <c r="A661" s="213"/>
      <c r="B661" s="214"/>
      <c r="C661" s="215"/>
      <c r="D661" s="214"/>
      <c r="E661" s="214"/>
      <c r="F661" s="214"/>
    </row>
    <row r="662" spans="1:6" ht="17.100000000000001" customHeight="1">
      <c r="A662" s="213"/>
      <c r="B662" s="214"/>
      <c r="C662" s="215"/>
      <c r="D662" s="214"/>
      <c r="E662" s="214"/>
      <c r="F662" s="214"/>
    </row>
    <row r="663" spans="1:6" ht="17.100000000000001" customHeight="1">
      <c r="A663" s="213"/>
      <c r="B663" s="214"/>
      <c r="C663" s="215"/>
      <c r="D663" s="214"/>
      <c r="E663" s="214"/>
      <c r="F663" s="214"/>
    </row>
    <row r="664" spans="1:6" ht="17.100000000000001" customHeight="1">
      <c r="A664" s="213"/>
      <c r="B664" s="214"/>
      <c r="C664" s="215"/>
      <c r="D664" s="214"/>
      <c r="E664" s="214"/>
      <c r="F664" s="214"/>
    </row>
    <row r="665" spans="1:6" ht="17.100000000000001" customHeight="1">
      <c r="A665" s="213"/>
      <c r="B665" s="214"/>
      <c r="C665" s="215"/>
      <c r="D665" s="214"/>
      <c r="E665" s="214"/>
      <c r="F665" s="214"/>
    </row>
    <row r="666" spans="1:6" ht="17.100000000000001" customHeight="1">
      <c r="A666" s="213"/>
      <c r="B666" s="214"/>
      <c r="C666" s="215"/>
      <c r="D666" s="214"/>
      <c r="E666" s="214"/>
      <c r="F666" s="214"/>
    </row>
    <row r="667" spans="1:6" ht="17.100000000000001" customHeight="1">
      <c r="A667" s="213"/>
      <c r="B667" s="214"/>
      <c r="C667" s="215"/>
      <c r="D667" s="214"/>
      <c r="E667" s="214"/>
      <c r="F667" s="214"/>
    </row>
    <row r="668" spans="1:6" ht="17.100000000000001" customHeight="1">
      <c r="A668" s="213"/>
      <c r="B668" s="214"/>
      <c r="C668" s="215"/>
      <c r="D668" s="214"/>
      <c r="E668" s="214"/>
      <c r="F668" s="214"/>
    </row>
    <row r="669" spans="1:6" ht="17.100000000000001" customHeight="1">
      <c r="A669" s="213"/>
      <c r="B669" s="214"/>
      <c r="C669" s="215"/>
      <c r="D669" s="214"/>
      <c r="E669" s="214"/>
      <c r="F669" s="214"/>
    </row>
    <row r="670" spans="1:6" ht="17.100000000000001" customHeight="1">
      <c r="A670" s="213"/>
      <c r="B670" s="214"/>
      <c r="C670" s="215"/>
      <c r="D670" s="214"/>
      <c r="E670" s="214"/>
      <c r="F670" s="214"/>
    </row>
    <row r="671" spans="1:6" ht="17.100000000000001" customHeight="1">
      <c r="A671" s="213"/>
      <c r="B671" s="214"/>
      <c r="C671" s="215"/>
      <c r="D671" s="214"/>
      <c r="E671" s="214"/>
      <c r="F671" s="214"/>
    </row>
    <row r="672" spans="1:6" ht="17.100000000000001" customHeight="1">
      <c r="A672" s="213"/>
      <c r="B672" s="214"/>
      <c r="C672" s="215"/>
      <c r="D672" s="214"/>
      <c r="E672" s="214"/>
      <c r="F672" s="214"/>
    </row>
    <row r="673" spans="1:6" ht="17.100000000000001" customHeight="1">
      <c r="A673" s="213"/>
      <c r="B673" s="214"/>
      <c r="C673" s="215"/>
      <c r="D673" s="214"/>
      <c r="E673" s="214"/>
      <c r="F673" s="214"/>
    </row>
    <row r="674" spans="1:6" ht="17.100000000000001" customHeight="1">
      <c r="A674" s="213"/>
      <c r="B674" s="214"/>
      <c r="C674" s="215"/>
      <c r="D674" s="214"/>
      <c r="E674" s="214"/>
      <c r="F674" s="214"/>
    </row>
    <row r="675" spans="1:6" ht="17.100000000000001" customHeight="1">
      <c r="A675" s="213"/>
      <c r="B675" s="214"/>
      <c r="C675" s="215"/>
      <c r="D675" s="214"/>
      <c r="E675" s="214"/>
      <c r="F675" s="214"/>
    </row>
    <row r="676" spans="1:6" ht="17.100000000000001" customHeight="1">
      <c r="A676" s="213"/>
      <c r="B676" s="214"/>
      <c r="C676" s="215"/>
      <c r="D676" s="214"/>
      <c r="E676" s="214"/>
      <c r="F676" s="214"/>
    </row>
    <row r="677" spans="1:6" ht="17.100000000000001" customHeight="1">
      <c r="A677" s="213"/>
      <c r="B677" s="214"/>
      <c r="C677" s="215"/>
      <c r="D677" s="214"/>
      <c r="E677" s="214"/>
      <c r="F677" s="214"/>
    </row>
    <row r="678" spans="1:6" ht="17.100000000000001" customHeight="1">
      <c r="A678" s="213"/>
      <c r="B678" s="214"/>
      <c r="C678" s="215"/>
      <c r="D678" s="214"/>
      <c r="E678" s="214"/>
      <c r="F678" s="214"/>
    </row>
    <row r="679" spans="1:6" ht="17.100000000000001" customHeight="1">
      <c r="A679" s="213"/>
      <c r="B679" s="214"/>
      <c r="C679" s="215"/>
      <c r="D679" s="214"/>
      <c r="E679" s="214"/>
      <c r="F679" s="214"/>
    </row>
    <row r="680" spans="1:6" ht="17.100000000000001" customHeight="1">
      <c r="A680" s="213"/>
      <c r="B680" s="214"/>
      <c r="C680" s="215"/>
      <c r="D680" s="214"/>
      <c r="E680" s="214"/>
      <c r="F680" s="214"/>
    </row>
    <row r="681" spans="1:6" ht="17.100000000000001" customHeight="1">
      <c r="A681" s="213"/>
      <c r="B681" s="214"/>
      <c r="C681" s="215"/>
      <c r="D681" s="214"/>
      <c r="E681" s="214"/>
      <c r="F681" s="214"/>
    </row>
    <row r="682" spans="1:6" ht="17.100000000000001" customHeight="1">
      <c r="A682" s="213"/>
      <c r="B682" s="214"/>
      <c r="C682" s="215"/>
      <c r="D682" s="214"/>
      <c r="E682" s="214"/>
      <c r="F682" s="214"/>
    </row>
    <row r="683" spans="1:6" ht="17.100000000000001" customHeight="1">
      <c r="A683" s="213"/>
      <c r="B683" s="214"/>
      <c r="C683" s="215"/>
      <c r="D683" s="214"/>
      <c r="E683" s="214"/>
      <c r="F683" s="214"/>
    </row>
    <row r="684" spans="1:6" ht="17.100000000000001" customHeight="1">
      <c r="A684" s="213"/>
      <c r="B684" s="214"/>
      <c r="C684" s="215"/>
      <c r="D684" s="214"/>
      <c r="E684" s="214"/>
      <c r="F684" s="214"/>
    </row>
    <row r="685" spans="1:6" ht="17.100000000000001" customHeight="1">
      <c r="A685" s="213"/>
      <c r="B685" s="214"/>
      <c r="C685" s="215"/>
      <c r="D685" s="214"/>
      <c r="E685" s="214"/>
      <c r="F685" s="214"/>
    </row>
    <row r="686" spans="1:6" ht="17.100000000000001" customHeight="1">
      <c r="A686" s="213"/>
      <c r="B686" s="214"/>
      <c r="C686" s="215"/>
      <c r="D686" s="214"/>
      <c r="E686" s="214"/>
      <c r="F686" s="214"/>
    </row>
    <row r="687" spans="1:6" ht="17.100000000000001" customHeight="1">
      <c r="A687" s="213"/>
      <c r="B687" s="214"/>
      <c r="C687" s="215"/>
      <c r="D687" s="214"/>
      <c r="E687" s="214"/>
      <c r="F687" s="214"/>
    </row>
    <row r="688" spans="1:6" ht="17.100000000000001" customHeight="1">
      <c r="A688" s="213"/>
      <c r="B688" s="214"/>
      <c r="C688" s="215"/>
      <c r="D688" s="214"/>
      <c r="E688" s="214"/>
      <c r="F688" s="214"/>
    </row>
    <row r="689" spans="1:6" ht="17.100000000000001" customHeight="1">
      <c r="A689" s="213"/>
      <c r="B689" s="214"/>
      <c r="C689" s="215"/>
      <c r="D689" s="214"/>
      <c r="E689" s="214"/>
      <c r="F689" s="214"/>
    </row>
    <row r="690" spans="1:6" ht="17.100000000000001" customHeight="1">
      <c r="A690" s="213"/>
      <c r="B690" s="214"/>
      <c r="C690" s="215"/>
      <c r="D690" s="214"/>
      <c r="E690" s="214"/>
      <c r="F690" s="214"/>
    </row>
    <row r="691" spans="1:6" ht="17.100000000000001" customHeight="1">
      <c r="A691" s="213"/>
      <c r="B691" s="214"/>
      <c r="C691" s="215"/>
      <c r="D691" s="214"/>
      <c r="E691" s="214"/>
      <c r="F691" s="214"/>
    </row>
    <row r="692" spans="1:6" ht="17.100000000000001" customHeight="1">
      <c r="A692" s="213"/>
      <c r="B692" s="214"/>
      <c r="C692" s="215"/>
      <c r="D692" s="214"/>
      <c r="E692" s="214"/>
      <c r="F692" s="214"/>
    </row>
    <row r="693" spans="1:6" ht="17.100000000000001" customHeight="1">
      <c r="A693" s="213"/>
      <c r="B693" s="214"/>
      <c r="C693" s="215"/>
      <c r="D693" s="214"/>
      <c r="E693" s="214"/>
      <c r="F693" s="214"/>
    </row>
    <row r="694" spans="1:6" ht="17.100000000000001" customHeight="1">
      <c r="A694" s="213"/>
      <c r="B694" s="214"/>
      <c r="C694" s="215"/>
      <c r="D694" s="214"/>
      <c r="E694" s="214"/>
      <c r="F694" s="214"/>
    </row>
    <row r="695" spans="1:6" ht="17.100000000000001" customHeight="1">
      <c r="A695" s="213"/>
      <c r="B695" s="214"/>
      <c r="C695" s="215"/>
      <c r="D695" s="214"/>
      <c r="E695" s="214"/>
      <c r="F695" s="214"/>
    </row>
    <row r="696" spans="1:6" ht="17.100000000000001" customHeight="1">
      <c r="A696" s="213"/>
      <c r="B696" s="214"/>
      <c r="C696" s="215"/>
      <c r="D696" s="214"/>
      <c r="E696" s="214"/>
      <c r="F696" s="214"/>
    </row>
    <row r="697" spans="1:6" ht="17.100000000000001" customHeight="1">
      <c r="A697" s="213"/>
      <c r="B697" s="214"/>
      <c r="C697" s="215"/>
      <c r="D697" s="214"/>
      <c r="E697" s="214"/>
      <c r="F697" s="214"/>
    </row>
    <row r="698" spans="1:6" ht="17.100000000000001" customHeight="1">
      <c r="A698" s="213"/>
      <c r="B698" s="214"/>
      <c r="C698" s="215"/>
      <c r="D698" s="214"/>
      <c r="E698" s="214"/>
      <c r="F698" s="214"/>
    </row>
    <row r="699" spans="1:6" ht="17.100000000000001" customHeight="1">
      <c r="A699" s="213"/>
      <c r="B699" s="214"/>
      <c r="C699" s="215"/>
      <c r="D699" s="214"/>
      <c r="E699" s="214"/>
      <c r="F699" s="214"/>
    </row>
    <row r="700" spans="1:6" ht="17.100000000000001" customHeight="1">
      <c r="A700" s="213"/>
      <c r="B700" s="214"/>
      <c r="C700" s="215"/>
      <c r="D700" s="214"/>
      <c r="E700" s="214"/>
      <c r="F700" s="214"/>
    </row>
    <row r="701" spans="1:6" ht="17.100000000000001" customHeight="1">
      <c r="A701" s="213"/>
      <c r="B701" s="214"/>
      <c r="C701" s="215"/>
      <c r="D701" s="214"/>
      <c r="E701" s="214"/>
      <c r="F701" s="214"/>
    </row>
    <row r="702" spans="1:6" ht="17.100000000000001" customHeight="1">
      <c r="A702" s="213"/>
      <c r="B702" s="214"/>
      <c r="C702" s="215"/>
      <c r="D702" s="214"/>
      <c r="E702" s="214"/>
      <c r="F702" s="214"/>
    </row>
    <row r="703" spans="1:6" ht="17.100000000000001" customHeight="1">
      <c r="A703" s="213"/>
      <c r="B703" s="214"/>
      <c r="C703" s="215"/>
      <c r="D703" s="214"/>
      <c r="E703" s="214"/>
      <c r="F703" s="214"/>
    </row>
    <row r="704" spans="1:6" ht="17.100000000000001" customHeight="1">
      <c r="A704" s="213"/>
      <c r="B704" s="214"/>
      <c r="C704" s="215"/>
      <c r="D704" s="214"/>
      <c r="E704" s="214"/>
      <c r="F704" s="214"/>
    </row>
    <row r="705" spans="1:6" ht="17.100000000000001" customHeight="1">
      <c r="A705" s="213"/>
      <c r="B705" s="214"/>
      <c r="C705" s="215"/>
      <c r="D705" s="214"/>
      <c r="E705" s="214"/>
      <c r="F705" s="214"/>
    </row>
    <row r="706" spans="1:6" ht="17.100000000000001" customHeight="1">
      <c r="A706" s="213"/>
      <c r="B706" s="214"/>
      <c r="C706" s="215"/>
      <c r="D706" s="214"/>
      <c r="E706" s="214"/>
      <c r="F706" s="214"/>
    </row>
    <row r="707" spans="1:6" ht="17.100000000000001" customHeight="1">
      <c r="A707" s="213"/>
      <c r="B707" s="214"/>
      <c r="C707" s="215"/>
      <c r="D707" s="214"/>
      <c r="E707" s="214"/>
      <c r="F707" s="214"/>
    </row>
    <row r="708" spans="1:6" ht="17.100000000000001" customHeight="1">
      <c r="A708" s="213"/>
      <c r="B708" s="214"/>
      <c r="C708" s="215"/>
      <c r="D708" s="214"/>
      <c r="E708" s="214"/>
      <c r="F708" s="214"/>
    </row>
    <row r="709" spans="1:6" ht="17.100000000000001" customHeight="1">
      <c r="A709" s="213"/>
      <c r="B709" s="214"/>
      <c r="C709" s="215"/>
      <c r="D709" s="214"/>
      <c r="E709" s="214"/>
      <c r="F709" s="214"/>
    </row>
    <row r="710" spans="1:6" ht="17.100000000000001" customHeight="1">
      <c r="A710" s="213"/>
      <c r="B710" s="214"/>
      <c r="C710" s="215"/>
      <c r="D710" s="214"/>
      <c r="E710" s="214"/>
      <c r="F710" s="214"/>
    </row>
    <row r="711" spans="1:6" ht="17.100000000000001" customHeight="1">
      <c r="A711" s="213"/>
      <c r="B711" s="214"/>
      <c r="C711" s="215"/>
      <c r="D711" s="214"/>
      <c r="E711" s="214"/>
      <c r="F711" s="214"/>
    </row>
    <row r="712" spans="1:6" ht="17.100000000000001" customHeight="1">
      <c r="A712" s="213"/>
      <c r="B712" s="214"/>
      <c r="C712" s="215"/>
      <c r="D712" s="214"/>
      <c r="E712" s="214"/>
      <c r="F712" s="214"/>
    </row>
    <row r="713" spans="1:6" ht="17.100000000000001" customHeight="1">
      <c r="A713" s="213"/>
      <c r="B713" s="214"/>
      <c r="C713" s="215"/>
      <c r="D713" s="214"/>
      <c r="E713" s="214"/>
      <c r="F713" s="214"/>
    </row>
    <row r="714" spans="1:6" ht="17.100000000000001" customHeight="1">
      <c r="A714" s="213"/>
      <c r="B714" s="214"/>
      <c r="C714" s="215"/>
      <c r="D714" s="214"/>
      <c r="E714" s="214"/>
      <c r="F714" s="214"/>
    </row>
    <row r="715" spans="1:6" ht="17.100000000000001" customHeight="1">
      <c r="A715" s="213"/>
      <c r="B715" s="214"/>
      <c r="C715" s="215"/>
      <c r="D715" s="214"/>
      <c r="E715" s="214"/>
      <c r="F715" s="214"/>
    </row>
    <row r="716" spans="1:6" ht="17.100000000000001" customHeight="1">
      <c r="A716" s="213"/>
      <c r="B716" s="214"/>
      <c r="C716" s="215"/>
      <c r="D716" s="214"/>
      <c r="E716" s="214"/>
      <c r="F716" s="214"/>
    </row>
    <row r="717" spans="1:6" ht="17.100000000000001" customHeight="1">
      <c r="A717" s="213"/>
      <c r="B717" s="214"/>
      <c r="C717" s="215"/>
      <c r="D717" s="214"/>
      <c r="E717" s="214"/>
      <c r="F717" s="214"/>
    </row>
    <row r="718" spans="1:6" ht="17.100000000000001" customHeight="1">
      <c r="A718" s="213"/>
      <c r="B718" s="214"/>
      <c r="C718" s="215"/>
      <c r="D718" s="214"/>
      <c r="E718" s="214"/>
      <c r="F718" s="214"/>
    </row>
    <row r="719" spans="1:6" ht="17.100000000000001" customHeight="1">
      <c r="A719" s="213"/>
      <c r="B719" s="214"/>
      <c r="C719" s="215"/>
      <c r="D719" s="214"/>
      <c r="E719" s="214"/>
      <c r="F719" s="214"/>
    </row>
    <row r="720" spans="1:6" ht="17.100000000000001" customHeight="1">
      <c r="A720" s="213"/>
      <c r="B720" s="214"/>
      <c r="C720" s="215"/>
      <c r="D720" s="214"/>
      <c r="E720" s="214"/>
      <c r="F720" s="214"/>
    </row>
    <row r="721" spans="1:6" ht="17.100000000000001" customHeight="1">
      <c r="A721" s="213"/>
      <c r="B721" s="214"/>
      <c r="C721" s="215"/>
      <c r="D721" s="214"/>
      <c r="E721" s="214"/>
      <c r="F721" s="214"/>
    </row>
    <row r="722" spans="1:6" ht="17.100000000000001" customHeight="1">
      <c r="A722" s="213"/>
      <c r="B722" s="214"/>
      <c r="C722" s="215"/>
      <c r="D722" s="214"/>
      <c r="E722" s="214"/>
      <c r="F722" s="214"/>
    </row>
    <row r="723" spans="1:6" ht="17.100000000000001" customHeight="1">
      <c r="A723" s="213"/>
      <c r="B723" s="214"/>
      <c r="C723" s="215"/>
      <c r="D723" s="214"/>
      <c r="E723" s="214"/>
      <c r="F723" s="214"/>
    </row>
    <row r="724" spans="1:6" ht="17.100000000000001" customHeight="1">
      <c r="A724" s="213"/>
      <c r="B724" s="214"/>
      <c r="C724" s="215"/>
      <c r="D724" s="214"/>
      <c r="E724" s="214"/>
      <c r="F724" s="214"/>
    </row>
    <row r="725" spans="1:6" ht="17.100000000000001" customHeight="1">
      <c r="A725" s="213"/>
      <c r="B725" s="214"/>
      <c r="C725" s="215"/>
      <c r="D725" s="214"/>
      <c r="E725" s="214"/>
      <c r="F725" s="214"/>
    </row>
    <row r="726" spans="1:6" ht="17.100000000000001" customHeight="1">
      <c r="A726" s="213"/>
      <c r="B726" s="214"/>
      <c r="C726" s="215"/>
      <c r="D726" s="214"/>
      <c r="E726" s="214"/>
      <c r="F726" s="214"/>
    </row>
    <row r="727" spans="1:6" ht="17.100000000000001" customHeight="1">
      <c r="A727" s="213"/>
      <c r="B727" s="214"/>
      <c r="C727" s="215"/>
      <c r="D727" s="214"/>
      <c r="E727" s="214"/>
      <c r="F727" s="214"/>
    </row>
    <row r="728" spans="1:6" ht="17.100000000000001" customHeight="1">
      <c r="A728" s="213"/>
      <c r="B728" s="214"/>
      <c r="C728" s="215"/>
      <c r="D728" s="214"/>
      <c r="E728" s="214"/>
      <c r="F728" s="214"/>
    </row>
    <row r="729" spans="1:6" ht="17.100000000000001" customHeight="1">
      <c r="A729" s="213"/>
      <c r="B729" s="214"/>
      <c r="C729" s="215"/>
      <c r="D729" s="214"/>
      <c r="E729" s="214"/>
      <c r="F729" s="214"/>
    </row>
    <row r="730" spans="1:6" ht="17.100000000000001" customHeight="1">
      <c r="A730" s="213"/>
      <c r="B730" s="214"/>
      <c r="C730" s="215"/>
      <c r="D730" s="214"/>
      <c r="E730" s="214"/>
      <c r="F730" s="214"/>
    </row>
    <row r="731" spans="1:6" ht="17.100000000000001" customHeight="1">
      <c r="A731" s="213"/>
      <c r="B731" s="214"/>
      <c r="C731" s="215"/>
      <c r="D731" s="214"/>
      <c r="E731" s="214"/>
      <c r="F731" s="214"/>
    </row>
    <row r="732" spans="1:6" ht="17.100000000000001" customHeight="1">
      <c r="A732" s="213"/>
      <c r="B732" s="214"/>
      <c r="C732" s="215"/>
      <c r="D732" s="214"/>
      <c r="E732" s="214"/>
      <c r="F732" s="214"/>
    </row>
    <row r="733" spans="1:6" ht="17.100000000000001" customHeight="1">
      <c r="A733" s="213"/>
      <c r="B733" s="214"/>
      <c r="C733" s="215"/>
      <c r="D733" s="214"/>
      <c r="E733" s="214"/>
      <c r="F733" s="214"/>
    </row>
    <row r="734" spans="1:6" ht="17.100000000000001" customHeight="1">
      <c r="A734" s="213"/>
      <c r="B734" s="214"/>
      <c r="C734" s="215"/>
      <c r="D734" s="214"/>
      <c r="E734" s="214"/>
      <c r="F734" s="214"/>
    </row>
    <row r="735" spans="1:6" ht="17.100000000000001" customHeight="1">
      <c r="A735" s="213"/>
      <c r="B735" s="214"/>
      <c r="C735" s="215"/>
      <c r="D735" s="214"/>
      <c r="E735" s="214"/>
      <c r="F735" s="214"/>
    </row>
    <row r="736" spans="1:6" ht="17.100000000000001" customHeight="1">
      <c r="A736" s="213"/>
      <c r="B736" s="214"/>
      <c r="C736" s="215"/>
      <c r="D736" s="214"/>
      <c r="E736" s="214"/>
      <c r="F736" s="214"/>
    </row>
    <row r="737" spans="1:6" ht="17.100000000000001" customHeight="1">
      <c r="A737" s="213"/>
      <c r="B737" s="214"/>
      <c r="C737" s="215"/>
      <c r="D737" s="214"/>
      <c r="E737" s="214"/>
      <c r="F737" s="214"/>
    </row>
    <row r="738" spans="1:6" ht="17.100000000000001" customHeight="1">
      <c r="A738" s="213"/>
      <c r="B738" s="214"/>
      <c r="C738" s="215"/>
      <c r="D738" s="214"/>
      <c r="E738" s="214"/>
      <c r="F738" s="214"/>
    </row>
    <row r="739" spans="1:6" ht="17.100000000000001" customHeight="1">
      <c r="A739" s="213"/>
      <c r="B739" s="214"/>
      <c r="C739" s="215"/>
      <c r="D739" s="214"/>
      <c r="E739" s="214"/>
      <c r="F739" s="214"/>
    </row>
    <row r="740" spans="1:6" ht="17.100000000000001" customHeight="1">
      <c r="A740" s="213"/>
      <c r="B740" s="214"/>
      <c r="C740" s="215"/>
      <c r="D740" s="214"/>
      <c r="E740" s="214"/>
      <c r="F740" s="214"/>
    </row>
    <row r="741" spans="1:6" ht="17.100000000000001" customHeight="1">
      <c r="A741" s="213"/>
      <c r="B741" s="214"/>
      <c r="C741" s="215"/>
      <c r="D741" s="214"/>
      <c r="E741" s="214"/>
      <c r="F741" s="214"/>
    </row>
    <row r="742" spans="1:6" ht="17.100000000000001" customHeight="1">
      <c r="A742" s="213"/>
      <c r="B742" s="214"/>
      <c r="C742" s="215"/>
      <c r="D742" s="214"/>
      <c r="E742" s="214"/>
      <c r="F742" s="214"/>
    </row>
    <row r="743" spans="1:6" ht="17.100000000000001" customHeight="1">
      <c r="A743" s="213"/>
      <c r="B743" s="214"/>
      <c r="C743" s="215"/>
      <c r="D743" s="214"/>
      <c r="E743" s="214"/>
      <c r="F743" s="214"/>
    </row>
    <row r="744" spans="1:6" ht="17.100000000000001" customHeight="1">
      <c r="A744" s="213"/>
      <c r="B744" s="214"/>
      <c r="C744" s="215"/>
      <c r="D744" s="214"/>
      <c r="E744" s="214"/>
      <c r="F744" s="214"/>
    </row>
    <row r="745" spans="1:6" ht="17.100000000000001" customHeight="1">
      <c r="A745" s="213"/>
      <c r="B745" s="214"/>
      <c r="C745" s="215"/>
      <c r="D745" s="214"/>
      <c r="E745" s="214"/>
      <c r="F745" s="214"/>
    </row>
    <row r="746" spans="1:6" ht="17.100000000000001" customHeight="1">
      <c r="A746" s="213"/>
      <c r="B746" s="214"/>
      <c r="C746" s="215"/>
      <c r="D746" s="214"/>
      <c r="E746" s="214"/>
      <c r="F746" s="214"/>
    </row>
    <row r="747" spans="1:6" ht="17.100000000000001" customHeight="1">
      <c r="A747" s="213"/>
      <c r="B747" s="214"/>
      <c r="C747" s="215"/>
      <c r="D747" s="214"/>
      <c r="E747" s="214"/>
      <c r="F747" s="214"/>
    </row>
    <row r="748" spans="1:6" ht="17.100000000000001" customHeight="1">
      <c r="A748" s="213"/>
      <c r="B748" s="214"/>
      <c r="C748" s="215"/>
      <c r="D748" s="214"/>
      <c r="E748" s="214"/>
      <c r="F748" s="214"/>
    </row>
    <row r="749" spans="1:6" ht="17.100000000000001" customHeight="1">
      <c r="A749" s="213"/>
      <c r="B749" s="214"/>
      <c r="C749" s="215"/>
      <c r="D749" s="214"/>
      <c r="E749" s="214"/>
      <c r="F749" s="214"/>
    </row>
    <row r="750" spans="1:6" ht="17.100000000000001" customHeight="1">
      <c r="A750" s="213"/>
      <c r="B750" s="214"/>
      <c r="C750" s="215"/>
      <c r="D750" s="214"/>
      <c r="E750" s="214"/>
      <c r="F750" s="214"/>
    </row>
    <row r="751" spans="1:6" ht="17.100000000000001" customHeight="1">
      <c r="A751" s="213"/>
      <c r="B751" s="214"/>
      <c r="C751" s="215"/>
      <c r="D751" s="214"/>
      <c r="E751" s="214"/>
      <c r="F751" s="214"/>
    </row>
    <row r="752" spans="1:6" ht="17.100000000000001" customHeight="1">
      <c r="A752" s="213"/>
      <c r="B752" s="214"/>
      <c r="C752" s="215"/>
      <c r="D752" s="214"/>
      <c r="E752" s="214"/>
      <c r="F752" s="214"/>
    </row>
    <row r="753" spans="1:6" ht="17.100000000000001" customHeight="1">
      <c r="A753" s="213"/>
      <c r="B753" s="214"/>
      <c r="C753" s="215"/>
      <c r="D753" s="214"/>
      <c r="E753" s="214"/>
      <c r="F753" s="214"/>
    </row>
    <row r="754" spans="1:6" ht="17.100000000000001" customHeight="1">
      <c r="A754" s="213"/>
      <c r="B754" s="214"/>
      <c r="C754" s="215"/>
      <c r="D754" s="214"/>
      <c r="E754" s="214"/>
      <c r="F754" s="214"/>
    </row>
    <row r="755" spans="1:6" ht="17.100000000000001" customHeight="1">
      <c r="A755" s="213"/>
      <c r="B755" s="214"/>
      <c r="C755" s="215"/>
      <c r="D755" s="214"/>
      <c r="E755" s="214"/>
      <c r="F755" s="214"/>
    </row>
    <row r="756" spans="1:6" ht="17.100000000000001" customHeight="1">
      <c r="A756" s="213"/>
      <c r="B756" s="214"/>
      <c r="C756" s="215"/>
      <c r="D756" s="214"/>
      <c r="E756" s="214"/>
      <c r="F756" s="214"/>
    </row>
    <row r="757" spans="1:6" ht="17.100000000000001" customHeight="1">
      <c r="A757" s="213"/>
      <c r="B757" s="214"/>
      <c r="C757" s="215"/>
      <c r="D757" s="214"/>
      <c r="E757" s="214"/>
      <c r="F757" s="214"/>
    </row>
    <row r="758" spans="1:6" ht="17.100000000000001" customHeight="1">
      <c r="A758" s="213"/>
      <c r="B758" s="214"/>
      <c r="C758" s="215"/>
      <c r="D758" s="214"/>
      <c r="E758" s="214"/>
      <c r="F758" s="214"/>
    </row>
    <row r="759" spans="1:6" ht="17.100000000000001" customHeight="1">
      <c r="A759" s="213"/>
      <c r="B759" s="214"/>
      <c r="C759" s="215"/>
      <c r="D759" s="214"/>
      <c r="E759" s="214"/>
      <c r="F759" s="214"/>
    </row>
    <row r="760" spans="1:6" ht="17.100000000000001" customHeight="1">
      <c r="A760" s="213"/>
      <c r="B760" s="214"/>
      <c r="C760" s="215"/>
      <c r="D760" s="214"/>
      <c r="E760" s="214"/>
      <c r="F760" s="214"/>
    </row>
    <row r="761" spans="1:6" ht="17.100000000000001" customHeight="1">
      <c r="A761" s="213"/>
      <c r="B761" s="214"/>
      <c r="C761" s="215"/>
      <c r="D761" s="214"/>
      <c r="E761" s="214"/>
      <c r="F761" s="214"/>
    </row>
    <row r="762" spans="1:6" ht="17.100000000000001" customHeight="1">
      <c r="A762" s="213"/>
      <c r="B762" s="214"/>
      <c r="C762" s="215"/>
      <c r="D762" s="214"/>
      <c r="E762" s="214"/>
      <c r="F762" s="214"/>
    </row>
    <row r="763" spans="1:6" ht="17.100000000000001" customHeight="1">
      <c r="A763" s="213"/>
      <c r="B763" s="214"/>
      <c r="C763" s="215"/>
      <c r="D763" s="214"/>
      <c r="E763" s="214"/>
      <c r="F763" s="214"/>
    </row>
    <row r="764" spans="1:6" ht="17.100000000000001" customHeight="1">
      <c r="A764" s="213"/>
      <c r="B764" s="214"/>
      <c r="C764" s="215"/>
      <c r="D764" s="214"/>
      <c r="E764" s="214"/>
      <c r="F764" s="214"/>
    </row>
    <row r="765" spans="1:6" ht="17.100000000000001" customHeight="1">
      <c r="A765" s="213"/>
      <c r="B765" s="214"/>
      <c r="C765" s="215"/>
      <c r="D765" s="214"/>
      <c r="E765" s="214"/>
      <c r="F765" s="214"/>
    </row>
    <row r="766" spans="1:6" ht="17.100000000000001" customHeight="1">
      <c r="A766" s="213"/>
      <c r="B766" s="214"/>
      <c r="C766" s="215"/>
      <c r="D766" s="214"/>
      <c r="E766" s="214"/>
      <c r="F766" s="214"/>
    </row>
    <row r="767" spans="1:6" ht="17.100000000000001" customHeight="1">
      <c r="A767" s="213"/>
      <c r="B767" s="214"/>
      <c r="C767" s="215"/>
      <c r="D767" s="214"/>
      <c r="E767" s="214"/>
      <c r="F767" s="214"/>
    </row>
    <row r="768" spans="1:6" ht="17.100000000000001" customHeight="1">
      <c r="A768" s="213"/>
      <c r="B768" s="214"/>
      <c r="C768" s="215"/>
      <c r="D768" s="214"/>
      <c r="E768" s="214"/>
      <c r="F768" s="214"/>
    </row>
    <row r="769" spans="1:6" ht="17.100000000000001" customHeight="1">
      <c r="A769" s="213"/>
      <c r="B769" s="214"/>
      <c r="C769" s="215"/>
      <c r="D769" s="214"/>
      <c r="E769" s="214"/>
      <c r="F769" s="214"/>
    </row>
    <row r="770" spans="1:6" ht="17.100000000000001" customHeight="1">
      <c r="A770" s="213"/>
      <c r="B770" s="214"/>
      <c r="C770" s="215"/>
      <c r="D770" s="214"/>
      <c r="E770" s="214"/>
      <c r="F770" s="214"/>
    </row>
    <row r="771" spans="1:6" ht="17.100000000000001" customHeight="1">
      <c r="A771" s="213"/>
      <c r="B771" s="214"/>
      <c r="C771" s="215"/>
      <c r="D771" s="214"/>
      <c r="E771" s="214"/>
      <c r="F771" s="214"/>
    </row>
    <row r="772" spans="1:6" ht="17.100000000000001" customHeight="1">
      <c r="A772" s="213"/>
      <c r="B772" s="214"/>
      <c r="C772" s="215"/>
      <c r="D772" s="214"/>
      <c r="E772" s="214"/>
      <c r="F772" s="214"/>
    </row>
    <row r="773" spans="1:6" ht="17.100000000000001" customHeight="1">
      <c r="A773" s="213"/>
      <c r="B773" s="214"/>
      <c r="C773" s="215"/>
      <c r="D773" s="214"/>
      <c r="E773" s="214"/>
      <c r="F773" s="214"/>
    </row>
    <row r="774" spans="1:6" ht="17.100000000000001" customHeight="1">
      <c r="A774" s="213"/>
      <c r="B774" s="214"/>
      <c r="C774" s="215"/>
      <c r="D774" s="214"/>
      <c r="E774" s="214"/>
      <c r="F774" s="214"/>
    </row>
    <row r="775" spans="1:6" ht="17.100000000000001" customHeight="1">
      <c r="A775" s="213"/>
      <c r="B775" s="214"/>
      <c r="C775" s="215"/>
      <c r="D775" s="214"/>
      <c r="E775" s="214"/>
      <c r="F775" s="214"/>
    </row>
    <row r="776" spans="1:6" ht="17.100000000000001" customHeight="1">
      <c r="A776" s="213"/>
      <c r="B776" s="214"/>
      <c r="C776" s="215"/>
      <c r="D776" s="214"/>
      <c r="E776" s="214"/>
      <c r="F776" s="214"/>
    </row>
    <row r="777" spans="1:6" ht="17.100000000000001" customHeight="1">
      <c r="A777" s="213"/>
      <c r="B777" s="214"/>
      <c r="C777" s="215"/>
      <c r="D777" s="214"/>
      <c r="E777" s="214"/>
      <c r="F777" s="214"/>
    </row>
    <row r="778" spans="1:6" ht="17.100000000000001" customHeight="1">
      <c r="A778" s="213"/>
      <c r="B778" s="214"/>
      <c r="C778" s="215"/>
      <c r="D778" s="214"/>
      <c r="E778" s="214"/>
      <c r="F778" s="214"/>
    </row>
    <row r="779" spans="1:6" ht="17.100000000000001" customHeight="1">
      <c r="A779" s="213"/>
      <c r="B779" s="214"/>
      <c r="C779" s="215"/>
      <c r="D779" s="214"/>
      <c r="E779" s="214"/>
      <c r="F779" s="214"/>
    </row>
    <row r="780" spans="1:6" ht="17.100000000000001" customHeight="1">
      <c r="A780" s="213"/>
      <c r="B780" s="214"/>
      <c r="C780" s="215"/>
      <c r="D780" s="214"/>
      <c r="E780" s="214"/>
      <c r="F780" s="214"/>
    </row>
    <row r="781" spans="1:6" ht="17.100000000000001" customHeight="1">
      <c r="A781" s="213"/>
      <c r="B781" s="214"/>
      <c r="C781" s="215"/>
      <c r="D781" s="214"/>
      <c r="E781" s="214"/>
      <c r="F781" s="214"/>
    </row>
    <row r="782" spans="1:6" ht="17.100000000000001" customHeight="1">
      <c r="A782" s="213"/>
      <c r="B782" s="214"/>
      <c r="C782" s="215"/>
      <c r="D782" s="214"/>
      <c r="E782" s="214"/>
      <c r="F782" s="214"/>
    </row>
    <row r="783" spans="1:6" ht="17.100000000000001" customHeight="1">
      <c r="A783" s="213"/>
      <c r="B783" s="214"/>
      <c r="C783" s="215"/>
      <c r="D783" s="214"/>
      <c r="E783" s="214"/>
      <c r="F783" s="214"/>
    </row>
    <row r="784" spans="1:6" ht="17.100000000000001" customHeight="1">
      <c r="A784" s="213"/>
      <c r="B784" s="214"/>
      <c r="C784" s="215"/>
      <c r="D784" s="214"/>
      <c r="E784" s="214"/>
      <c r="F784" s="214"/>
    </row>
    <row r="785" spans="1:6" ht="17.100000000000001" customHeight="1">
      <c r="A785" s="213"/>
      <c r="B785" s="214"/>
      <c r="C785" s="215"/>
      <c r="D785" s="214"/>
      <c r="E785" s="214"/>
      <c r="F785" s="214"/>
    </row>
    <row r="786" spans="1:6" ht="17.100000000000001" customHeight="1">
      <c r="A786" s="213"/>
      <c r="B786" s="214"/>
      <c r="C786" s="215"/>
      <c r="D786" s="214"/>
      <c r="E786" s="214"/>
      <c r="F786" s="214"/>
    </row>
    <row r="787" spans="1:6" ht="17.100000000000001" customHeight="1">
      <c r="A787" s="213"/>
      <c r="B787" s="214"/>
      <c r="C787" s="215"/>
      <c r="D787" s="214"/>
      <c r="E787" s="214"/>
      <c r="F787" s="214"/>
    </row>
    <row r="788" spans="1:6" ht="17.100000000000001" customHeight="1">
      <c r="A788" s="213"/>
      <c r="B788" s="214"/>
      <c r="C788" s="215"/>
      <c r="D788" s="214"/>
      <c r="E788" s="214"/>
      <c r="F788" s="214"/>
    </row>
    <row r="789" spans="1:6" ht="17.100000000000001" customHeight="1">
      <c r="A789" s="213"/>
      <c r="B789" s="214"/>
      <c r="C789" s="215"/>
      <c r="D789" s="214"/>
      <c r="E789" s="214"/>
      <c r="F789" s="214"/>
    </row>
    <row r="790" spans="1:6" ht="17.100000000000001" customHeight="1">
      <c r="A790" s="213"/>
      <c r="B790" s="214"/>
      <c r="C790" s="215"/>
      <c r="D790" s="214"/>
      <c r="E790" s="214"/>
      <c r="F790" s="214"/>
    </row>
    <row r="791" spans="1:6" ht="17.100000000000001" customHeight="1">
      <c r="A791" s="213"/>
      <c r="B791" s="214"/>
      <c r="C791" s="215"/>
      <c r="D791" s="214"/>
      <c r="E791" s="214"/>
      <c r="F791" s="214"/>
    </row>
    <row r="792" spans="1:6" ht="17.100000000000001" customHeight="1">
      <c r="A792" s="213"/>
      <c r="B792" s="214"/>
      <c r="C792" s="215"/>
      <c r="D792" s="214"/>
      <c r="E792" s="214"/>
      <c r="F792" s="214"/>
    </row>
    <row r="793" spans="1:6" ht="17.100000000000001" customHeight="1">
      <c r="A793" s="213"/>
      <c r="B793" s="214"/>
      <c r="C793" s="215"/>
      <c r="D793" s="214"/>
      <c r="E793" s="214"/>
      <c r="F793" s="214"/>
    </row>
    <row r="794" spans="1:6" ht="17.100000000000001" customHeight="1">
      <c r="A794" s="213"/>
      <c r="B794" s="214"/>
      <c r="C794" s="215"/>
      <c r="D794" s="214"/>
      <c r="E794" s="214"/>
      <c r="F794" s="214"/>
    </row>
    <row r="795" spans="1:6" ht="17.100000000000001" customHeight="1">
      <c r="A795" s="213"/>
      <c r="B795" s="214"/>
      <c r="C795" s="215"/>
      <c r="D795" s="214"/>
      <c r="E795" s="214"/>
      <c r="F795" s="214"/>
    </row>
    <row r="796" spans="1:6" ht="17.100000000000001" customHeight="1">
      <c r="A796" s="213"/>
      <c r="B796" s="214"/>
      <c r="C796" s="215"/>
      <c r="D796" s="214"/>
      <c r="E796" s="214"/>
      <c r="F796" s="214"/>
    </row>
    <row r="797" spans="1:6" ht="17.100000000000001" customHeight="1">
      <c r="A797" s="213"/>
      <c r="B797" s="214"/>
      <c r="C797" s="215"/>
      <c r="D797" s="214"/>
      <c r="E797" s="214"/>
      <c r="F797" s="214"/>
    </row>
    <row r="798" spans="1:6" ht="17.100000000000001" customHeight="1">
      <c r="A798" s="213"/>
      <c r="B798" s="214"/>
      <c r="C798" s="215"/>
      <c r="D798" s="214"/>
      <c r="E798" s="214"/>
      <c r="F798" s="214"/>
    </row>
    <row r="799" spans="1:6" ht="17.100000000000001" customHeight="1">
      <c r="A799" s="213"/>
      <c r="B799" s="214"/>
      <c r="C799" s="215"/>
      <c r="D799" s="214"/>
      <c r="E799" s="214"/>
      <c r="F799" s="214"/>
    </row>
    <row r="800" spans="1:6" ht="17.100000000000001" customHeight="1">
      <c r="A800" s="213"/>
      <c r="B800" s="214"/>
      <c r="C800" s="215"/>
      <c r="D800" s="214"/>
      <c r="E800" s="214"/>
      <c r="F800" s="214"/>
    </row>
    <row r="801" spans="1:6" ht="17.100000000000001" customHeight="1">
      <c r="A801" s="213"/>
      <c r="B801" s="214"/>
      <c r="C801" s="215"/>
      <c r="D801" s="214"/>
      <c r="E801" s="214"/>
      <c r="F801" s="214"/>
    </row>
    <row r="802" spans="1:6" ht="17.100000000000001" customHeight="1">
      <c r="A802" s="213"/>
      <c r="B802" s="214"/>
      <c r="C802" s="215"/>
      <c r="D802" s="214"/>
      <c r="E802" s="214"/>
      <c r="F802" s="214"/>
    </row>
    <row r="803" spans="1:6" ht="17.100000000000001" customHeight="1">
      <c r="A803" s="213"/>
      <c r="B803" s="214"/>
      <c r="C803" s="215"/>
      <c r="D803" s="214"/>
      <c r="E803" s="214"/>
      <c r="F803" s="214"/>
    </row>
    <row r="804" spans="1:6" ht="17.100000000000001" customHeight="1">
      <c r="A804" s="213"/>
      <c r="B804" s="214"/>
      <c r="C804" s="215"/>
      <c r="D804" s="214"/>
      <c r="E804" s="214"/>
      <c r="F804" s="214"/>
    </row>
    <row r="805" spans="1:6" ht="17.100000000000001" customHeight="1">
      <c r="A805" s="213"/>
      <c r="B805" s="214"/>
      <c r="C805" s="215"/>
      <c r="D805" s="214"/>
      <c r="E805" s="214"/>
      <c r="F805" s="214"/>
    </row>
    <row r="806" spans="1:6" ht="17.100000000000001" customHeight="1">
      <c r="A806" s="213"/>
      <c r="B806" s="214"/>
      <c r="C806" s="215"/>
      <c r="D806" s="214"/>
      <c r="E806" s="214"/>
      <c r="F806" s="214"/>
    </row>
    <row r="807" spans="1:6" ht="17.100000000000001" customHeight="1">
      <c r="A807" s="213"/>
      <c r="B807" s="214"/>
      <c r="C807" s="215"/>
      <c r="D807" s="214"/>
      <c r="E807" s="214"/>
      <c r="F807" s="214"/>
    </row>
    <row r="808" spans="1:6" ht="17.100000000000001" customHeight="1">
      <c r="A808" s="213"/>
      <c r="B808" s="214"/>
      <c r="C808" s="215"/>
      <c r="D808" s="214"/>
      <c r="E808" s="214"/>
      <c r="F808" s="214"/>
    </row>
    <row r="809" spans="1:6" ht="17.100000000000001" customHeight="1">
      <c r="A809" s="213"/>
      <c r="B809" s="214"/>
      <c r="C809" s="215"/>
      <c r="D809" s="214"/>
      <c r="E809" s="214"/>
      <c r="F809" s="214"/>
    </row>
    <row r="810" spans="1:6" ht="17.100000000000001" customHeight="1">
      <c r="A810" s="213"/>
      <c r="B810" s="214"/>
      <c r="C810" s="215"/>
      <c r="D810" s="214"/>
      <c r="E810" s="214"/>
      <c r="F810" s="214"/>
    </row>
    <row r="811" spans="1:6" ht="17.100000000000001" customHeight="1">
      <c r="A811" s="213"/>
      <c r="B811" s="214"/>
      <c r="C811" s="215"/>
      <c r="D811" s="214"/>
      <c r="E811" s="214"/>
      <c r="F811" s="214"/>
    </row>
    <row r="812" spans="1:6" ht="17.100000000000001" customHeight="1">
      <c r="A812" s="213"/>
      <c r="B812" s="214"/>
      <c r="C812" s="215"/>
      <c r="D812" s="214"/>
      <c r="E812" s="214"/>
      <c r="F812" s="214"/>
    </row>
    <row r="813" spans="1:6" ht="17.100000000000001" customHeight="1">
      <c r="A813" s="213"/>
      <c r="B813" s="214"/>
      <c r="C813" s="215"/>
      <c r="D813" s="214"/>
      <c r="E813" s="214"/>
      <c r="F813" s="214"/>
    </row>
    <row r="814" spans="1:6" ht="17.100000000000001" customHeight="1">
      <c r="A814" s="213"/>
      <c r="B814" s="214"/>
      <c r="C814" s="215"/>
      <c r="D814" s="214"/>
      <c r="E814" s="214"/>
      <c r="F814" s="214"/>
    </row>
    <row r="815" spans="1:6" ht="17.100000000000001" customHeight="1">
      <c r="A815" s="213"/>
      <c r="B815" s="214"/>
      <c r="C815" s="215"/>
      <c r="D815" s="214"/>
      <c r="E815" s="214"/>
      <c r="F815" s="214"/>
    </row>
    <row r="816" spans="1:6" ht="17.100000000000001" customHeight="1">
      <c r="A816" s="213"/>
      <c r="B816" s="214"/>
      <c r="C816" s="215"/>
      <c r="D816" s="214"/>
      <c r="E816" s="214"/>
      <c r="F816" s="214"/>
    </row>
    <row r="817" spans="1:6" ht="17.100000000000001" customHeight="1">
      <c r="A817" s="213"/>
      <c r="B817" s="214"/>
      <c r="C817" s="215"/>
      <c r="D817" s="214"/>
      <c r="E817" s="214"/>
      <c r="F817" s="214"/>
    </row>
    <row r="818" spans="1:6" ht="17.100000000000001" customHeight="1">
      <c r="A818" s="213"/>
      <c r="B818" s="214"/>
      <c r="C818" s="215"/>
      <c r="D818" s="214"/>
      <c r="E818" s="214"/>
      <c r="F818" s="214"/>
    </row>
    <row r="819" spans="1:6" ht="17.100000000000001" customHeight="1">
      <c r="A819" s="213"/>
      <c r="B819" s="214"/>
      <c r="C819" s="215"/>
      <c r="D819" s="214"/>
      <c r="E819" s="214"/>
      <c r="F819" s="214"/>
    </row>
    <row r="820" spans="1:6" ht="17.100000000000001" customHeight="1">
      <c r="A820" s="213"/>
      <c r="B820" s="214"/>
      <c r="C820" s="215"/>
      <c r="D820" s="214"/>
      <c r="E820" s="214"/>
      <c r="F820" s="214"/>
    </row>
    <row r="821" spans="1:6" ht="17.100000000000001" customHeight="1">
      <c r="A821" s="213"/>
      <c r="B821" s="214"/>
      <c r="C821" s="215"/>
      <c r="D821" s="214"/>
      <c r="E821" s="214"/>
      <c r="F821" s="214"/>
    </row>
    <row r="822" spans="1:6" ht="17.100000000000001" customHeight="1">
      <c r="A822" s="213"/>
      <c r="B822" s="214"/>
      <c r="C822" s="215"/>
      <c r="D822" s="214"/>
      <c r="E822" s="214"/>
      <c r="F822" s="214"/>
    </row>
    <row r="823" spans="1:6" ht="17.100000000000001" customHeight="1">
      <c r="A823" s="213"/>
      <c r="B823" s="214"/>
      <c r="C823" s="215"/>
      <c r="D823" s="214"/>
      <c r="E823" s="214"/>
      <c r="F823" s="214"/>
    </row>
    <row r="824" spans="1:6" ht="17.100000000000001" customHeight="1">
      <c r="A824" s="213"/>
      <c r="B824" s="214"/>
      <c r="C824" s="215"/>
      <c r="D824" s="214"/>
      <c r="E824" s="214"/>
      <c r="F824" s="214"/>
    </row>
    <row r="825" spans="1:6" ht="17.100000000000001" customHeight="1">
      <c r="A825" s="213"/>
      <c r="B825" s="214"/>
      <c r="C825" s="215"/>
      <c r="D825" s="214"/>
      <c r="E825" s="214"/>
      <c r="F825" s="214"/>
    </row>
    <row r="826" spans="1:6" ht="17.100000000000001" customHeight="1">
      <c r="A826" s="213"/>
      <c r="B826" s="214"/>
      <c r="C826" s="215"/>
      <c r="D826" s="214"/>
      <c r="E826" s="214"/>
      <c r="F826" s="214"/>
    </row>
    <row r="827" spans="1:6" ht="17.100000000000001" customHeight="1">
      <c r="A827" s="213"/>
      <c r="B827" s="214"/>
      <c r="C827" s="215"/>
      <c r="D827" s="214"/>
      <c r="E827" s="214"/>
      <c r="F827" s="214"/>
    </row>
    <row r="828" spans="1:6" ht="17.100000000000001" customHeight="1">
      <c r="A828" s="213"/>
      <c r="B828" s="214"/>
      <c r="C828" s="215"/>
      <c r="D828" s="214"/>
      <c r="E828" s="214"/>
      <c r="F828" s="214"/>
    </row>
    <row r="829" spans="1:6" ht="17.100000000000001" customHeight="1">
      <c r="A829" s="213"/>
      <c r="B829" s="214"/>
      <c r="C829" s="215"/>
      <c r="D829" s="214"/>
      <c r="E829" s="214"/>
      <c r="F829" s="214"/>
    </row>
    <row r="830" spans="1:6" ht="17.100000000000001" customHeight="1">
      <c r="A830" s="213"/>
      <c r="B830" s="214"/>
      <c r="C830" s="215"/>
      <c r="D830" s="214"/>
      <c r="E830" s="214"/>
      <c r="F830" s="214"/>
    </row>
    <row r="831" spans="1:6" ht="17.100000000000001" customHeight="1">
      <c r="A831" s="213"/>
      <c r="B831" s="214"/>
      <c r="C831" s="215"/>
      <c r="D831" s="214"/>
      <c r="E831" s="214"/>
      <c r="F831" s="214"/>
    </row>
    <row r="832" spans="1:6" ht="17.100000000000001" customHeight="1">
      <c r="A832" s="213"/>
      <c r="B832" s="214"/>
      <c r="C832" s="215"/>
      <c r="D832" s="214"/>
      <c r="E832" s="214"/>
      <c r="F832" s="214"/>
    </row>
    <row r="833" spans="1:6" ht="17.100000000000001" customHeight="1">
      <c r="A833" s="213"/>
      <c r="B833" s="214"/>
      <c r="C833" s="215"/>
      <c r="D833" s="214"/>
      <c r="E833" s="214"/>
      <c r="F833" s="214"/>
    </row>
    <row r="834" spans="1:6" ht="17.100000000000001" customHeight="1">
      <c r="A834" s="213"/>
      <c r="B834" s="214"/>
      <c r="C834" s="215"/>
      <c r="D834" s="214"/>
      <c r="E834" s="214"/>
      <c r="F834" s="214"/>
    </row>
    <row r="835" spans="1:6" ht="17.100000000000001" customHeight="1">
      <c r="A835" s="213"/>
      <c r="B835" s="214"/>
      <c r="C835" s="215"/>
      <c r="D835" s="214"/>
      <c r="E835" s="214"/>
      <c r="F835" s="214"/>
    </row>
    <row r="836" spans="1:6" ht="17.100000000000001" customHeight="1">
      <c r="A836" s="213"/>
      <c r="B836" s="214"/>
      <c r="C836" s="215"/>
      <c r="D836" s="214"/>
      <c r="E836" s="214"/>
      <c r="F836" s="214"/>
    </row>
    <row r="837" spans="1:6" ht="17.100000000000001" customHeight="1">
      <c r="A837" s="213"/>
      <c r="B837" s="214"/>
      <c r="C837" s="215"/>
      <c r="D837" s="214"/>
      <c r="E837" s="214"/>
      <c r="F837" s="214"/>
    </row>
    <row r="838" spans="1:6" ht="17.100000000000001" customHeight="1">
      <c r="A838" s="213"/>
      <c r="B838" s="214"/>
      <c r="C838" s="215"/>
      <c r="D838" s="214"/>
      <c r="E838" s="214"/>
      <c r="F838" s="214"/>
    </row>
    <row r="839" spans="1:6" ht="17.100000000000001" customHeight="1">
      <c r="A839" s="213"/>
      <c r="B839" s="214"/>
      <c r="C839" s="215"/>
      <c r="D839" s="214"/>
      <c r="E839" s="214"/>
      <c r="F839" s="214"/>
    </row>
    <row r="840" spans="1:6" ht="17.100000000000001" customHeight="1">
      <c r="A840" s="213"/>
      <c r="B840" s="214"/>
      <c r="C840" s="215"/>
      <c r="D840" s="214"/>
      <c r="E840" s="214"/>
      <c r="F840" s="214"/>
    </row>
    <row r="841" spans="1:6" ht="17.100000000000001" customHeight="1">
      <c r="A841" s="213"/>
      <c r="B841" s="214"/>
      <c r="C841" s="215"/>
      <c r="D841" s="214"/>
      <c r="E841" s="214"/>
      <c r="F841" s="214"/>
    </row>
    <row r="842" spans="1:6" ht="17.100000000000001" customHeight="1">
      <c r="A842" s="213"/>
      <c r="B842" s="214"/>
      <c r="C842" s="215"/>
      <c r="D842" s="214"/>
      <c r="E842" s="214"/>
      <c r="F842" s="214"/>
    </row>
    <row r="843" spans="1:6" ht="17.100000000000001" customHeight="1">
      <c r="A843" s="213"/>
      <c r="B843" s="214"/>
      <c r="C843" s="215"/>
      <c r="D843" s="214"/>
      <c r="E843" s="214"/>
      <c r="F843" s="214"/>
    </row>
    <row r="844" spans="1:6" ht="17.100000000000001" customHeight="1">
      <c r="A844" s="213"/>
      <c r="B844" s="214"/>
      <c r="C844" s="215"/>
      <c r="D844" s="214"/>
      <c r="E844" s="214"/>
      <c r="F844" s="214"/>
    </row>
    <row r="845" spans="1:6" ht="17.100000000000001" customHeight="1">
      <c r="A845" s="213"/>
      <c r="B845" s="214"/>
      <c r="C845" s="215"/>
      <c r="D845" s="214"/>
      <c r="E845" s="214"/>
      <c r="F845" s="214"/>
    </row>
    <row r="846" spans="1:6" ht="17.100000000000001" customHeight="1">
      <c r="A846" s="213"/>
      <c r="B846" s="214"/>
      <c r="C846" s="215"/>
      <c r="D846" s="214"/>
      <c r="E846" s="214"/>
      <c r="F846" s="214"/>
    </row>
    <row r="847" spans="1:6" ht="17.100000000000001" customHeight="1">
      <c r="A847" s="213"/>
      <c r="B847" s="214"/>
      <c r="C847" s="215"/>
      <c r="D847" s="214"/>
      <c r="E847" s="214"/>
      <c r="F847" s="214"/>
    </row>
    <row r="848" spans="1:6" ht="17.100000000000001" customHeight="1">
      <c r="A848" s="213"/>
      <c r="B848" s="214"/>
      <c r="C848" s="215"/>
      <c r="D848" s="214"/>
      <c r="E848" s="214"/>
      <c r="F848" s="214"/>
    </row>
    <row r="849" spans="1:6" ht="17.100000000000001" customHeight="1">
      <c r="A849" s="213"/>
      <c r="B849" s="214"/>
      <c r="C849" s="215"/>
      <c r="D849" s="214"/>
      <c r="E849" s="214"/>
      <c r="F849" s="214"/>
    </row>
    <row r="850" spans="1:6" ht="17.100000000000001" customHeight="1">
      <c r="A850" s="213"/>
      <c r="B850" s="214"/>
      <c r="C850" s="215"/>
      <c r="D850" s="214"/>
      <c r="E850" s="214"/>
      <c r="F850" s="214"/>
    </row>
    <row r="851" spans="1:6" ht="17.100000000000001" customHeight="1">
      <c r="A851" s="213"/>
      <c r="B851" s="214"/>
      <c r="C851" s="215"/>
      <c r="D851" s="214"/>
      <c r="E851" s="214"/>
      <c r="F851" s="214"/>
    </row>
    <row r="852" spans="1:6" ht="17.100000000000001" customHeight="1">
      <c r="A852" s="213"/>
      <c r="B852" s="214"/>
      <c r="C852" s="215"/>
      <c r="D852" s="214"/>
      <c r="E852" s="214"/>
      <c r="F852" s="214"/>
    </row>
    <row r="853" spans="1:6" ht="17.100000000000001" customHeight="1">
      <c r="A853" s="213"/>
      <c r="B853" s="214"/>
      <c r="C853" s="215"/>
      <c r="D853" s="214"/>
      <c r="E853" s="214"/>
      <c r="F853" s="214"/>
    </row>
    <row r="854" spans="1:6" ht="17.100000000000001" customHeight="1">
      <c r="A854" s="213"/>
      <c r="B854" s="214"/>
      <c r="C854" s="215"/>
      <c r="D854" s="214"/>
      <c r="E854" s="214"/>
      <c r="F854" s="214"/>
    </row>
    <row r="855" spans="1:6" ht="17.100000000000001" customHeight="1">
      <c r="A855" s="213"/>
      <c r="B855" s="214"/>
      <c r="C855" s="215"/>
      <c r="D855" s="214"/>
      <c r="E855" s="214"/>
      <c r="F855" s="214"/>
    </row>
    <row r="856" spans="1:6" ht="17.100000000000001" customHeight="1">
      <c r="A856" s="213"/>
      <c r="B856" s="214"/>
      <c r="C856" s="215"/>
      <c r="D856" s="214"/>
      <c r="E856" s="214"/>
      <c r="F856" s="214"/>
    </row>
    <row r="857" spans="1:6" ht="17.100000000000001" customHeight="1">
      <c r="A857" s="213"/>
      <c r="B857" s="214"/>
      <c r="C857" s="215"/>
      <c r="D857" s="214"/>
      <c r="E857" s="214"/>
      <c r="F857" s="214"/>
    </row>
    <row r="858" spans="1:6" ht="17.100000000000001" customHeight="1">
      <c r="A858" s="213"/>
      <c r="B858" s="214"/>
      <c r="C858" s="215"/>
      <c r="D858" s="214"/>
      <c r="E858" s="214"/>
      <c r="F858" s="214"/>
    </row>
    <row r="859" spans="1:6" ht="17.100000000000001" customHeight="1">
      <c r="A859" s="213"/>
      <c r="B859" s="214"/>
      <c r="C859" s="215"/>
      <c r="D859" s="214"/>
      <c r="E859" s="214"/>
      <c r="F859" s="214"/>
    </row>
    <row r="860" spans="1:6" ht="17.100000000000001" customHeight="1">
      <c r="A860" s="213"/>
      <c r="B860" s="214"/>
      <c r="C860" s="215"/>
      <c r="D860" s="214"/>
      <c r="E860" s="214"/>
      <c r="F860" s="214"/>
    </row>
    <row r="861" spans="1:6" ht="17.100000000000001" customHeight="1">
      <c r="A861" s="213"/>
      <c r="B861" s="214"/>
      <c r="C861" s="215"/>
      <c r="D861" s="214"/>
      <c r="E861" s="214"/>
      <c r="F861" s="214"/>
    </row>
    <row r="862" spans="1:6" ht="17.100000000000001" customHeight="1">
      <c r="A862" s="213"/>
      <c r="B862" s="214"/>
      <c r="C862" s="215"/>
      <c r="D862" s="214"/>
      <c r="E862" s="214"/>
      <c r="F862" s="214"/>
    </row>
    <row r="863" spans="1:6" ht="17.100000000000001" customHeight="1">
      <c r="A863" s="213"/>
      <c r="B863" s="214"/>
      <c r="C863" s="215"/>
      <c r="D863" s="214"/>
      <c r="E863" s="214"/>
      <c r="F863" s="214"/>
    </row>
    <row r="864" spans="1:6" ht="17.100000000000001" customHeight="1">
      <c r="A864" s="213"/>
      <c r="B864" s="214"/>
      <c r="C864" s="215"/>
      <c r="D864" s="214"/>
      <c r="E864" s="214"/>
      <c r="F864" s="214"/>
    </row>
    <row r="865" spans="1:6" ht="17.100000000000001" customHeight="1">
      <c r="A865" s="213"/>
      <c r="B865" s="214"/>
      <c r="C865" s="215"/>
      <c r="D865" s="214"/>
      <c r="E865" s="214"/>
      <c r="F865" s="214"/>
    </row>
    <row r="866" spans="1:6" ht="17.100000000000001" customHeight="1">
      <c r="A866" s="213"/>
      <c r="B866" s="214"/>
      <c r="C866" s="215"/>
      <c r="D866" s="214"/>
      <c r="E866" s="214"/>
      <c r="F866" s="214"/>
    </row>
    <row r="867" spans="1:6" ht="17.100000000000001" customHeight="1">
      <c r="A867" s="213"/>
      <c r="B867" s="214"/>
      <c r="C867" s="215"/>
      <c r="D867" s="214"/>
      <c r="E867" s="214"/>
      <c r="F867" s="214"/>
    </row>
    <row r="868" spans="1:6" ht="17.100000000000001" customHeight="1">
      <c r="A868" s="213"/>
      <c r="B868" s="214"/>
      <c r="C868" s="215"/>
      <c r="D868" s="214"/>
      <c r="E868" s="214"/>
      <c r="F868" s="214"/>
    </row>
    <row r="869" spans="1:6" ht="17.100000000000001" customHeight="1">
      <c r="A869" s="213"/>
      <c r="B869" s="214"/>
      <c r="C869" s="215"/>
      <c r="D869" s="214"/>
      <c r="E869" s="214"/>
      <c r="F869" s="214"/>
    </row>
    <row r="870" spans="1:6" ht="17.100000000000001" customHeight="1">
      <c r="A870" s="213"/>
      <c r="B870" s="214"/>
      <c r="C870" s="215"/>
      <c r="D870" s="214"/>
      <c r="E870" s="214"/>
      <c r="F870" s="214"/>
    </row>
    <row r="871" spans="1:6" ht="17.100000000000001" customHeight="1">
      <c r="A871" s="213"/>
      <c r="B871" s="214"/>
      <c r="C871" s="215"/>
      <c r="D871" s="214"/>
      <c r="E871" s="214"/>
      <c r="F871" s="214"/>
    </row>
    <row r="872" spans="1:6" ht="17.100000000000001" customHeight="1">
      <c r="A872" s="213"/>
      <c r="B872" s="214"/>
      <c r="C872" s="215"/>
      <c r="D872" s="214"/>
      <c r="E872" s="214"/>
      <c r="F872" s="214"/>
    </row>
    <row r="873" spans="1:6" ht="17.100000000000001" customHeight="1">
      <c r="A873" s="213"/>
      <c r="B873" s="214"/>
      <c r="C873" s="215"/>
      <c r="D873" s="214"/>
      <c r="E873" s="214"/>
      <c r="F873" s="214"/>
    </row>
    <row r="874" spans="1:6" ht="17.100000000000001" customHeight="1">
      <c r="A874" s="213"/>
      <c r="B874" s="214"/>
      <c r="C874" s="215"/>
      <c r="D874" s="214"/>
      <c r="E874" s="214"/>
      <c r="F874" s="214"/>
    </row>
    <row r="875" spans="1:6" ht="17.100000000000001" customHeight="1">
      <c r="A875" s="213"/>
      <c r="B875" s="214"/>
      <c r="C875" s="215"/>
      <c r="D875" s="214"/>
      <c r="E875" s="214"/>
      <c r="F875" s="214"/>
    </row>
    <row r="876" spans="1:6" ht="17.100000000000001" customHeight="1">
      <c r="A876" s="213"/>
      <c r="B876" s="214"/>
      <c r="C876" s="215"/>
      <c r="D876" s="214"/>
      <c r="E876" s="214"/>
      <c r="F876" s="214"/>
    </row>
    <row r="877" spans="1:6" ht="17.100000000000001" customHeight="1">
      <c r="A877" s="213"/>
      <c r="B877" s="214"/>
      <c r="C877" s="215"/>
      <c r="D877" s="214"/>
      <c r="E877" s="214"/>
      <c r="F877" s="214"/>
    </row>
    <row r="878" spans="1:6" ht="17.100000000000001" customHeight="1">
      <c r="A878" s="213"/>
      <c r="B878" s="214"/>
      <c r="C878" s="215"/>
      <c r="D878" s="214"/>
      <c r="E878" s="214"/>
      <c r="F878" s="214"/>
    </row>
    <row r="879" spans="1:6" ht="17.100000000000001" customHeight="1">
      <c r="A879" s="213"/>
      <c r="B879" s="214"/>
      <c r="C879" s="215"/>
      <c r="D879" s="214"/>
      <c r="E879" s="214"/>
      <c r="F879" s="214"/>
    </row>
    <row r="880" spans="1:6" ht="17.100000000000001" customHeight="1">
      <c r="A880" s="213"/>
      <c r="B880" s="214"/>
      <c r="C880" s="215"/>
      <c r="D880" s="214"/>
      <c r="E880" s="214"/>
      <c r="F880" s="214"/>
    </row>
    <row r="881" spans="1:6" ht="17.100000000000001" customHeight="1">
      <c r="A881" s="213"/>
      <c r="B881" s="214"/>
      <c r="C881" s="215"/>
      <c r="D881" s="214"/>
      <c r="E881" s="214"/>
      <c r="F881" s="214"/>
    </row>
    <row r="882" spans="1:6" ht="17.100000000000001" customHeight="1">
      <c r="A882" s="213"/>
      <c r="B882" s="214"/>
      <c r="C882" s="215"/>
      <c r="D882" s="214"/>
      <c r="E882" s="214"/>
      <c r="F882" s="214"/>
    </row>
    <row r="883" spans="1:6" ht="17.100000000000001" customHeight="1">
      <c r="A883" s="213"/>
      <c r="B883" s="214"/>
      <c r="C883" s="215"/>
      <c r="D883" s="214"/>
      <c r="E883" s="214"/>
      <c r="F883" s="214"/>
    </row>
    <row r="884" spans="1:6" ht="17.100000000000001" customHeight="1">
      <c r="A884" s="213"/>
      <c r="B884" s="214"/>
      <c r="C884" s="215"/>
      <c r="D884" s="214"/>
      <c r="E884" s="214"/>
      <c r="F884" s="214"/>
    </row>
    <row r="885" spans="1:6" ht="17.100000000000001" customHeight="1">
      <c r="A885" s="213"/>
      <c r="B885" s="214"/>
      <c r="C885" s="215"/>
      <c r="D885" s="214"/>
      <c r="E885" s="214"/>
      <c r="F885" s="214"/>
    </row>
    <row r="886" spans="1:6" ht="17.100000000000001" customHeight="1">
      <c r="A886" s="213"/>
      <c r="B886" s="214"/>
      <c r="C886" s="215"/>
      <c r="D886" s="214"/>
      <c r="E886" s="214"/>
      <c r="F886" s="214"/>
    </row>
    <row r="887" spans="1:6" ht="17.100000000000001" customHeight="1">
      <c r="A887" s="213"/>
      <c r="B887" s="214"/>
      <c r="C887" s="215"/>
      <c r="D887" s="214"/>
      <c r="E887" s="214"/>
      <c r="F887" s="214"/>
    </row>
    <row r="888" spans="1:6" ht="17.100000000000001" customHeight="1">
      <c r="A888" s="213"/>
      <c r="B888" s="214"/>
      <c r="C888" s="215"/>
      <c r="D888" s="214"/>
      <c r="E888" s="214"/>
      <c r="F888" s="214"/>
    </row>
    <row r="889" spans="1:6" ht="17.100000000000001" customHeight="1">
      <c r="A889" s="213"/>
      <c r="B889" s="214"/>
      <c r="C889" s="215"/>
      <c r="D889" s="214"/>
      <c r="E889" s="214"/>
      <c r="F889" s="214"/>
    </row>
    <row r="890" spans="1:6" ht="17.100000000000001" customHeight="1">
      <c r="A890" s="213"/>
      <c r="B890" s="214"/>
      <c r="C890" s="215"/>
      <c r="D890" s="214"/>
      <c r="E890" s="214"/>
      <c r="F890" s="214"/>
    </row>
    <row r="891" spans="1:6" ht="17.100000000000001" customHeight="1">
      <c r="A891" s="213"/>
      <c r="B891" s="214"/>
      <c r="C891" s="215"/>
      <c r="D891" s="214"/>
      <c r="E891" s="214"/>
      <c r="F891" s="214"/>
    </row>
    <row r="892" spans="1:6" ht="17.100000000000001" customHeight="1">
      <c r="A892" s="213"/>
      <c r="B892" s="214"/>
      <c r="C892" s="215"/>
      <c r="D892" s="214"/>
      <c r="E892" s="214"/>
      <c r="F892" s="214"/>
    </row>
    <row r="893" spans="1:6" ht="17.100000000000001" customHeight="1">
      <c r="A893" s="213"/>
      <c r="B893" s="214"/>
      <c r="C893" s="215"/>
      <c r="D893" s="214"/>
      <c r="E893" s="214"/>
      <c r="F893" s="214"/>
    </row>
    <row r="894" spans="1:6" ht="17.100000000000001" customHeight="1">
      <c r="A894" s="213"/>
      <c r="B894" s="214"/>
      <c r="C894" s="215"/>
      <c r="D894" s="214"/>
      <c r="E894" s="214"/>
      <c r="F894" s="214"/>
    </row>
    <row r="895" spans="1:6" ht="17.100000000000001" customHeight="1">
      <c r="A895" s="213"/>
      <c r="B895" s="214"/>
      <c r="C895" s="215"/>
      <c r="D895" s="214"/>
      <c r="E895" s="214"/>
      <c r="F895" s="214"/>
    </row>
    <row r="896" spans="1:6" ht="17.100000000000001" customHeight="1">
      <c r="A896" s="213"/>
      <c r="B896" s="214"/>
      <c r="C896" s="215"/>
      <c r="D896" s="214"/>
      <c r="E896" s="214"/>
      <c r="F896" s="214"/>
    </row>
    <row r="897" spans="1:6" ht="17.100000000000001" customHeight="1">
      <c r="A897" s="213"/>
      <c r="B897" s="214"/>
      <c r="C897" s="215"/>
      <c r="D897" s="214"/>
      <c r="E897" s="214"/>
      <c r="F897" s="214"/>
    </row>
    <row r="898" spans="1:6" ht="17.100000000000001" customHeight="1">
      <c r="A898" s="213"/>
      <c r="B898" s="214"/>
      <c r="C898" s="215"/>
      <c r="D898" s="214"/>
      <c r="E898" s="214"/>
      <c r="F898" s="214"/>
    </row>
    <row r="899" spans="1:6" ht="17.100000000000001" customHeight="1">
      <c r="A899" s="213"/>
      <c r="B899" s="214"/>
      <c r="C899" s="215"/>
      <c r="D899" s="214"/>
      <c r="E899" s="214"/>
      <c r="F899" s="214"/>
    </row>
    <row r="900" spans="1:6" ht="17.100000000000001" customHeight="1">
      <c r="A900" s="213"/>
      <c r="B900" s="214"/>
      <c r="C900" s="215"/>
      <c r="D900" s="214"/>
      <c r="E900" s="214"/>
      <c r="F900" s="214"/>
    </row>
    <row r="901" spans="1:6" ht="17.100000000000001" customHeight="1">
      <c r="A901" s="213"/>
      <c r="B901" s="214"/>
      <c r="C901" s="215"/>
      <c r="D901" s="214"/>
      <c r="E901" s="214"/>
      <c r="F901" s="214"/>
    </row>
    <row r="902" spans="1:6" ht="17.100000000000001" customHeight="1">
      <c r="A902" s="213"/>
      <c r="B902" s="214"/>
      <c r="C902" s="215"/>
      <c r="D902" s="214"/>
      <c r="E902" s="214"/>
      <c r="F902" s="214"/>
    </row>
    <row r="903" spans="1:6" ht="17.100000000000001" customHeight="1">
      <c r="A903" s="213"/>
      <c r="B903" s="214"/>
      <c r="C903" s="215"/>
      <c r="D903" s="214"/>
      <c r="E903" s="214"/>
      <c r="F903" s="214"/>
    </row>
    <row r="904" spans="1:6" ht="17.100000000000001" customHeight="1">
      <c r="A904" s="213"/>
      <c r="B904" s="214"/>
      <c r="C904" s="215"/>
      <c r="D904" s="214"/>
      <c r="E904" s="214"/>
      <c r="F904" s="214"/>
    </row>
    <row r="905" spans="1:6" ht="17.100000000000001" customHeight="1">
      <c r="A905" s="213"/>
      <c r="B905" s="214"/>
      <c r="C905" s="215"/>
      <c r="D905" s="214"/>
      <c r="E905" s="214"/>
      <c r="F905" s="214"/>
    </row>
    <row r="906" spans="1:6" ht="17.100000000000001" customHeight="1">
      <c r="A906" s="213"/>
      <c r="B906" s="214"/>
      <c r="C906" s="215"/>
      <c r="D906" s="214"/>
      <c r="E906" s="214"/>
      <c r="F906" s="214"/>
    </row>
    <row r="907" spans="1:6" ht="17.100000000000001" customHeight="1">
      <c r="A907" s="213"/>
      <c r="B907" s="214"/>
      <c r="C907" s="215"/>
      <c r="D907" s="214"/>
      <c r="E907" s="214"/>
      <c r="F907" s="214"/>
    </row>
    <row r="908" spans="1:6" ht="17.100000000000001" customHeight="1">
      <c r="A908" s="213"/>
      <c r="B908" s="214"/>
      <c r="C908" s="215"/>
      <c r="D908" s="214"/>
      <c r="E908" s="214"/>
      <c r="F908" s="214"/>
    </row>
    <row r="909" spans="1:6" ht="17.100000000000001" customHeight="1">
      <c r="A909" s="213"/>
      <c r="B909" s="214"/>
      <c r="C909" s="215"/>
      <c r="D909" s="214"/>
      <c r="E909" s="214"/>
      <c r="F909" s="214"/>
    </row>
    <row r="910" spans="1:6" ht="17.100000000000001" customHeight="1">
      <c r="A910" s="213"/>
      <c r="B910" s="214"/>
      <c r="C910" s="215"/>
      <c r="D910" s="214"/>
      <c r="E910" s="214"/>
      <c r="F910" s="214"/>
    </row>
    <row r="911" spans="1:6" ht="17.100000000000001" customHeight="1">
      <c r="A911" s="213"/>
      <c r="B911" s="214"/>
      <c r="C911" s="215"/>
      <c r="D911" s="214"/>
      <c r="E911" s="214"/>
      <c r="F911" s="214"/>
    </row>
    <row r="912" spans="1:6" ht="17.100000000000001" customHeight="1">
      <c r="A912" s="213"/>
      <c r="B912" s="214"/>
      <c r="C912" s="215"/>
      <c r="D912" s="214"/>
      <c r="E912" s="214"/>
      <c r="F912" s="214"/>
    </row>
    <row r="913" spans="1:6" ht="17.100000000000001" customHeight="1">
      <c r="A913" s="213"/>
      <c r="B913" s="214"/>
      <c r="C913" s="215"/>
      <c r="D913" s="214"/>
      <c r="E913" s="214"/>
      <c r="F913" s="214"/>
    </row>
    <row r="914" spans="1:6" ht="17.100000000000001" customHeight="1">
      <c r="A914" s="213"/>
      <c r="B914" s="214"/>
      <c r="C914" s="215"/>
      <c r="D914" s="214"/>
      <c r="E914" s="214"/>
      <c r="F914" s="214"/>
    </row>
    <row r="915" spans="1:6" ht="17.100000000000001" customHeight="1">
      <c r="A915" s="213"/>
      <c r="B915" s="214"/>
      <c r="C915" s="215"/>
      <c r="D915" s="214"/>
      <c r="E915" s="214"/>
      <c r="F915" s="214"/>
    </row>
    <row r="916" spans="1:6" ht="17.100000000000001" customHeight="1">
      <c r="A916" s="213"/>
      <c r="B916" s="214"/>
      <c r="C916" s="215"/>
      <c r="D916" s="214"/>
      <c r="E916" s="214"/>
      <c r="F916" s="214"/>
    </row>
    <row r="917" spans="1:6" ht="17.100000000000001" customHeight="1">
      <c r="A917" s="213"/>
      <c r="B917" s="214"/>
      <c r="C917" s="215"/>
      <c r="D917" s="214"/>
      <c r="E917" s="214"/>
      <c r="F917" s="214"/>
    </row>
    <row r="918" spans="1:6" ht="17.100000000000001" customHeight="1">
      <c r="A918" s="213"/>
      <c r="B918" s="214"/>
      <c r="C918" s="215"/>
      <c r="D918" s="214"/>
      <c r="E918" s="214"/>
      <c r="F918" s="214"/>
    </row>
    <row r="919" spans="1:6" ht="17.100000000000001" customHeight="1">
      <c r="A919" s="213"/>
      <c r="B919" s="214"/>
      <c r="C919" s="215"/>
      <c r="D919" s="214"/>
      <c r="E919" s="214"/>
      <c r="F919" s="214"/>
    </row>
    <row r="920" spans="1:6" ht="17.100000000000001" customHeight="1">
      <c r="A920" s="213"/>
      <c r="B920" s="214"/>
      <c r="C920" s="215"/>
      <c r="D920" s="214"/>
      <c r="E920" s="214"/>
      <c r="F920" s="214"/>
    </row>
    <row r="921" spans="1:6" ht="17.100000000000001" customHeight="1">
      <c r="A921" s="213"/>
      <c r="B921" s="214"/>
      <c r="C921" s="215"/>
      <c r="D921" s="214"/>
      <c r="E921" s="214"/>
      <c r="F921" s="214"/>
    </row>
    <row r="922" spans="1:6" ht="17.100000000000001" customHeight="1">
      <c r="A922" s="213"/>
      <c r="B922" s="214"/>
      <c r="C922" s="215"/>
      <c r="D922" s="214"/>
      <c r="E922" s="214"/>
      <c r="F922" s="214"/>
    </row>
    <row r="923" spans="1:6" ht="17.100000000000001" customHeight="1">
      <c r="A923" s="213"/>
      <c r="B923" s="214"/>
      <c r="C923" s="215"/>
      <c r="D923" s="214"/>
      <c r="E923" s="214"/>
      <c r="F923" s="214"/>
    </row>
    <row r="924" spans="1:6" ht="17.100000000000001" customHeight="1">
      <c r="A924" s="213"/>
      <c r="B924" s="214"/>
      <c r="C924" s="215"/>
      <c r="D924" s="214"/>
      <c r="E924" s="214"/>
      <c r="F924" s="214"/>
    </row>
    <row r="925" spans="1:6" ht="17.100000000000001" customHeight="1">
      <c r="A925" s="213"/>
      <c r="B925" s="214"/>
      <c r="C925" s="215"/>
      <c r="D925" s="214"/>
      <c r="E925" s="214"/>
      <c r="F925" s="214"/>
    </row>
    <row r="926" spans="1:6" ht="17.100000000000001" customHeight="1">
      <c r="A926" s="213"/>
      <c r="B926" s="214"/>
      <c r="C926" s="215"/>
      <c r="D926" s="214"/>
      <c r="E926" s="214"/>
      <c r="F926" s="214"/>
    </row>
    <row r="927" spans="1:6" ht="17.100000000000001" customHeight="1">
      <c r="A927" s="213"/>
      <c r="B927" s="214"/>
      <c r="C927" s="215"/>
      <c r="D927" s="214"/>
      <c r="E927" s="214"/>
      <c r="F927" s="214"/>
    </row>
    <row r="928" spans="1:6" ht="17.100000000000001" customHeight="1">
      <c r="A928" s="213"/>
      <c r="B928" s="214"/>
      <c r="C928" s="215"/>
      <c r="D928" s="214"/>
      <c r="E928" s="214"/>
      <c r="F928" s="214"/>
    </row>
    <row r="929" spans="1:6" ht="17.100000000000001" customHeight="1">
      <c r="A929" s="213"/>
      <c r="B929" s="214"/>
      <c r="C929" s="215"/>
      <c r="D929" s="214"/>
      <c r="E929" s="214"/>
      <c r="F929" s="214"/>
    </row>
    <row r="930" spans="1:6" ht="17.100000000000001" customHeight="1">
      <c r="A930" s="213"/>
      <c r="B930" s="214"/>
      <c r="C930" s="215"/>
      <c r="D930" s="214"/>
      <c r="E930" s="214"/>
      <c r="F930" s="214"/>
    </row>
    <row r="931" spans="1:6" ht="17.100000000000001" customHeight="1">
      <c r="A931" s="213"/>
      <c r="B931" s="214"/>
      <c r="C931" s="215"/>
      <c r="D931" s="214"/>
      <c r="E931" s="214"/>
      <c r="F931" s="214"/>
    </row>
    <row r="932" spans="1:6" ht="17.100000000000001" customHeight="1">
      <c r="A932" s="213"/>
      <c r="B932" s="214"/>
      <c r="C932" s="215"/>
      <c r="D932" s="214"/>
      <c r="E932" s="214"/>
      <c r="F932" s="214"/>
    </row>
    <row r="933" spans="1:6" ht="17.100000000000001" customHeight="1">
      <c r="A933" s="213"/>
      <c r="B933" s="214"/>
      <c r="C933" s="215"/>
      <c r="D933" s="214"/>
      <c r="E933" s="214"/>
      <c r="F933" s="214"/>
    </row>
    <row r="934" spans="1:6" ht="17.100000000000001" customHeight="1">
      <c r="A934" s="213"/>
      <c r="B934" s="214"/>
      <c r="C934" s="215"/>
      <c r="D934" s="214"/>
      <c r="E934" s="214"/>
      <c r="F934" s="214"/>
    </row>
    <row r="935" spans="1:6" ht="17.100000000000001" customHeight="1">
      <c r="A935" s="213"/>
      <c r="B935" s="214"/>
      <c r="C935" s="215"/>
      <c r="D935" s="214"/>
      <c r="E935" s="214"/>
      <c r="F935" s="214"/>
    </row>
    <row r="936" spans="1:6" ht="17.100000000000001" customHeight="1">
      <c r="A936" s="213"/>
      <c r="B936" s="214"/>
      <c r="C936" s="215"/>
      <c r="D936" s="214"/>
      <c r="E936" s="214"/>
      <c r="F936" s="214"/>
    </row>
    <row r="937" spans="1:6" ht="17.100000000000001" customHeight="1">
      <c r="A937" s="213"/>
      <c r="B937" s="214"/>
      <c r="C937" s="215"/>
      <c r="D937" s="214"/>
      <c r="E937" s="214"/>
      <c r="F937" s="214"/>
    </row>
    <row r="938" spans="1:6" ht="17.100000000000001" customHeight="1">
      <c r="A938" s="213"/>
      <c r="B938" s="214"/>
      <c r="C938" s="215"/>
      <c r="D938" s="214"/>
      <c r="E938" s="214"/>
      <c r="F938" s="214"/>
    </row>
    <row r="939" spans="1:6" ht="17.100000000000001" customHeight="1">
      <c r="A939" s="213"/>
      <c r="B939" s="214"/>
      <c r="C939" s="215"/>
      <c r="D939" s="214"/>
      <c r="E939" s="214"/>
      <c r="F939" s="214"/>
    </row>
    <row r="940" spans="1:6" ht="17.100000000000001" customHeight="1">
      <c r="A940" s="213"/>
      <c r="B940" s="214"/>
      <c r="C940" s="215"/>
      <c r="D940" s="214"/>
      <c r="E940" s="214"/>
      <c r="F940" s="214"/>
    </row>
    <row r="941" spans="1:6" ht="17.100000000000001" customHeight="1">
      <c r="A941" s="213"/>
      <c r="B941" s="214"/>
      <c r="C941" s="215"/>
      <c r="D941" s="214"/>
      <c r="E941" s="214"/>
      <c r="F941" s="214"/>
    </row>
    <row r="942" spans="1:6" ht="17.100000000000001" customHeight="1">
      <c r="A942" s="213"/>
      <c r="B942" s="214"/>
      <c r="C942" s="215"/>
      <c r="D942" s="214"/>
      <c r="E942" s="214"/>
      <c r="F942" s="214"/>
    </row>
    <row r="943" spans="1:6" ht="17.100000000000001" customHeight="1">
      <c r="A943" s="213"/>
      <c r="B943" s="214"/>
      <c r="C943" s="215"/>
      <c r="D943" s="214"/>
      <c r="E943" s="214"/>
      <c r="F943" s="214"/>
    </row>
    <row r="944" spans="1:6" ht="17.100000000000001" customHeight="1">
      <c r="A944" s="213"/>
      <c r="B944" s="214"/>
      <c r="C944" s="215"/>
      <c r="D944" s="214"/>
      <c r="E944" s="214"/>
      <c r="F944" s="214"/>
    </row>
    <row r="945" spans="1:6" ht="17.100000000000001" customHeight="1">
      <c r="A945" s="213"/>
      <c r="B945" s="214"/>
      <c r="C945" s="215"/>
      <c r="D945" s="214"/>
      <c r="E945" s="214"/>
      <c r="F945" s="214"/>
    </row>
    <row r="946" spans="1:6" ht="17.100000000000001" customHeight="1">
      <c r="A946" s="213"/>
      <c r="B946" s="214"/>
      <c r="C946" s="215"/>
      <c r="D946" s="214"/>
      <c r="E946" s="214"/>
      <c r="F946" s="214"/>
    </row>
    <row r="947" spans="1:6" ht="17.100000000000001" customHeight="1">
      <c r="A947" s="213"/>
      <c r="B947" s="214"/>
      <c r="C947" s="215"/>
      <c r="D947" s="214"/>
      <c r="E947" s="214"/>
      <c r="F947" s="214"/>
    </row>
    <row r="948" spans="1:6" ht="17.100000000000001" customHeight="1">
      <c r="A948" s="213"/>
      <c r="B948" s="214"/>
      <c r="C948" s="215"/>
      <c r="D948" s="214"/>
      <c r="E948" s="214"/>
      <c r="F948" s="214"/>
    </row>
    <row r="949" spans="1:6" ht="17.100000000000001" customHeight="1">
      <c r="A949" s="213"/>
      <c r="B949" s="214"/>
      <c r="C949" s="215"/>
      <c r="D949" s="214"/>
      <c r="E949" s="214"/>
      <c r="F949" s="214"/>
    </row>
    <row r="950" spans="1:6" ht="17.100000000000001" customHeight="1">
      <c r="A950" s="213"/>
      <c r="B950" s="214"/>
      <c r="C950" s="215"/>
      <c r="D950" s="214"/>
      <c r="E950" s="214"/>
      <c r="F950" s="214"/>
    </row>
    <row r="951" spans="1:6" ht="17.100000000000001" customHeight="1">
      <c r="A951" s="213"/>
      <c r="B951" s="214"/>
      <c r="C951" s="215"/>
      <c r="D951" s="214"/>
      <c r="E951" s="214"/>
      <c r="F951" s="214"/>
    </row>
    <row r="952" spans="1:6" ht="17.100000000000001" customHeight="1">
      <c r="A952" s="213"/>
      <c r="B952" s="214"/>
      <c r="C952" s="215"/>
      <c r="D952" s="214"/>
      <c r="E952" s="214"/>
      <c r="F952" s="214"/>
    </row>
    <row r="953" spans="1:6" ht="17.100000000000001" customHeight="1">
      <c r="A953" s="213"/>
      <c r="B953" s="214"/>
      <c r="C953" s="215"/>
      <c r="D953" s="214"/>
      <c r="E953" s="214"/>
      <c r="F953" s="214"/>
    </row>
    <row r="954" spans="1:6" ht="17.100000000000001" customHeight="1">
      <c r="A954" s="213"/>
      <c r="B954" s="214"/>
      <c r="C954" s="215"/>
      <c r="D954" s="214"/>
      <c r="E954" s="214"/>
      <c r="F954" s="214"/>
    </row>
    <row r="955" spans="1:6" ht="17.100000000000001" customHeight="1">
      <c r="A955" s="213"/>
      <c r="B955" s="214"/>
      <c r="C955" s="215"/>
      <c r="D955" s="214"/>
      <c r="E955" s="214"/>
      <c r="F955" s="214"/>
    </row>
    <row r="956" spans="1:6" ht="17.100000000000001" customHeight="1">
      <c r="A956" s="213"/>
      <c r="B956" s="214"/>
      <c r="C956" s="215"/>
      <c r="D956" s="214"/>
      <c r="E956" s="214"/>
      <c r="F956" s="214"/>
    </row>
    <row r="957" spans="1:6" ht="17.100000000000001" customHeight="1">
      <c r="A957" s="213"/>
      <c r="B957" s="214"/>
      <c r="C957" s="215"/>
      <c r="D957" s="214"/>
      <c r="E957" s="214"/>
      <c r="F957" s="214"/>
    </row>
    <row r="958" spans="1:6" ht="17.100000000000001" customHeight="1">
      <c r="A958" s="213"/>
      <c r="B958" s="214"/>
      <c r="C958" s="215"/>
      <c r="D958" s="214"/>
      <c r="E958" s="214"/>
      <c r="F958" s="214"/>
    </row>
    <row r="959" spans="1:6" ht="17.100000000000001" customHeight="1">
      <c r="A959" s="213"/>
      <c r="B959" s="214"/>
      <c r="C959" s="215"/>
      <c r="D959" s="214"/>
      <c r="E959" s="214"/>
      <c r="F959" s="214"/>
    </row>
    <row r="960" spans="1:6" ht="17.100000000000001" customHeight="1">
      <c r="A960" s="213"/>
      <c r="B960" s="214"/>
      <c r="C960" s="215"/>
      <c r="D960" s="214"/>
      <c r="E960" s="214"/>
      <c r="F960" s="214"/>
    </row>
    <row r="961" spans="1:6" ht="17.100000000000001" customHeight="1">
      <c r="A961" s="213"/>
      <c r="B961" s="214"/>
      <c r="C961" s="215"/>
      <c r="D961" s="214"/>
      <c r="E961" s="214"/>
      <c r="F961" s="214"/>
    </row>
  </sheetData>
  <mergeCells count="3">
    <mergeCell ref="A1:F1"/>
    <mergeCell ref="A226:A228"/>
    <mergeCell ref="C226:C228"/>
  </mergeCells>
  <printOptions horizontalCentered="1" verticalCentered="1"/>
  <pageMargins left="0.70866141732283505" right="0.70866141732283505" top="0.74803149606299202" bottom="0.74803149606299202" header="0.31496062992126" footer="0.31496062992126"/>
  <pageSetup paperSize="9" scale="76" orientation="portrait" r:id="rId1"/>
  <headerFooter>
    <oddHeader>&amp;CProposed Research and Workshop Laboratory Block at Bishop Stuart University Mbarara District</oddHeader>
  </headerFooter>
</worksheet>
</file>

<file path=xl/worksheets/sheet3.xml><?xml version="1.0" encoding="utf-8"?>
<worksheet xmlns="http://schemas.openxmlformats.org/spreadsheetml/2006/main" xmlns:r="http://schemas.openxmlformats.org/officeDocument/2006/relationships">
  <dimension ref="A1:H83"/>
  <sheetViews>
    <sheetView view="pageBreakPreview" topLeftCell="A28" zoomScale="98" workbookViewId="0">
      <selection activeCell="E61" sqref="E61"/>
    </sheetView>
  </sheetViews>
  <sheetFormatPr defaultColWidth="9" defaultRowHeight="15"/>
  <cols>
    <col min="1" max="1" width="7.7109375" style="141" customWidth="1"/>
    <col min="2" max="2" width="55.7109375" style="142" customWidth="1"/>
    <col min="3" max="3" width="7.7109375" style="106" customWidth="1"/>
    <col min="4" max="5" width="12.7109375" style="143" customWidth="1"/>
    <col min="6" max="6" width="15.7109375" style="143" customWidth="1"/>
    <col min="7" max="7" width="14.7109375" style="142"/>
    <col min="8" max="8" width="11.7109375" style="142"/>
    <col min="9" max="16384" width="9" style="142"/>
  </cols>
  <sheetData>
    <row r="1" spans="1:8" ht="21.95" customHeight="1">
      <c r="A1" s="173"/>
      <c r="B1" s="334" t="s">
        <v>135</v>
      </c>
      <c r="C1" s="335"/>
      <c r="D1" s="334"/>
      <c r="E1" s="334"/>
      <c r="F1" s="336"/>
    </row>
    <row r="2" spans="1:8">
      <c r="A2" s="163" t="s">
        <v>11</v>
      </c>
      <c r="B2" s="145" t="s">
        <v>12</v>
      </c>
      <c r="C2" s="112" t="s">
        <v>13</v>
      </c>
      <c r="D2" s="164" t="s">
        <v>14</v>
      </c>
      <c r="E2" s="165" t="s">
        <v>15</v>
      </c>
      <c r="F2" s="166" t="s">
        <v>136</v>
      </c>
    </row>
    <row r="3" spans="1:8">
      <c r="A3" s="167"/>
      <c r="B3" s="180" t="s">
        <v>137</v>
      </c>
      <c r="C3" s="117"/>
      <c r="E3" s="181"/>
      <c r="F3" s="170"/>
    </row>
    <row r="4" spans="1:8">
      <c r="A4" s="167"/>
      <c r="B4" s="182"/>
      <c r="C4" s="117"/>
      <c r="E4" s="181"/>
      <c r="F4" s="170"/>
    </row>
    <row r="5" spans="1:8" ht="45">
      <c r="A5" s="167"/>
      <c r="B5" s="180" t="s">
        <v>138</v>
      </c>
      <c r="C5" s="117"/>
      <c r="E5" s="181"/>
      <c r="F5" s="170"/>
    </row>
    <row r="6" spans="1:8">
      <c r="A6" s="167" t="s">
        <v>19</v>
      </c>
      <c r="B6" s="182" t="s">
        <v>139</v>
      </c>
      <c r="C6" s="117" t="s">
        <v>140</v>
      </c>
      <c r="D6" s="143">
        <v>59</v>
      </c>
      <c r="E6" s="181">
        <v>118000</v>
      </c>
      <c r="F6" s="158">
        <f t="shared" ref="F6:F11" si="0">D6*E6</f>
        <v>6962000</v>
      </c>
    </row>
    <row r="7" spans="1:8">
      <c r="A7" s="167" t="s">
        <v>23</v>
      </c>
      <c r="B7" s="182" t="s">
        <v>141</v>
      </c>
      <c r="C7" s="117" t="s">
        <v>140</v>
      </c>
      <c r="D7" s="143">
        <v>117</v>
      </c>
      <c r="E7" s="181">
        <v>120214</v>
      </c>
      <c r="F7" s="158">
        <f t="shared" si="0"/>
        <v>14065038</v>
      </c>
      <c r="H7" s="183"/>
    </row>
    <row r="8" spans="1:8">
      <c r="A8" s="167"/>
      <c r="B8" s="182"/>
      <c r="C8" s="117"/>
      <c r="E8" s="181"/>
      <c r="F8" s="170"/>
    </row>
    <row r="9" spans="1:8">
      <c r="A9" s="167"/>
      <c r="B9" s="180" t="s">
        <v>142</v>
      </c>
      <c r="C9" s="117"/>
      <c r="E9" s="181"/>
      <c r="F9" s="170"/>
    </row>
    <row r="10" spans="1:8" ht="63.75" customHeight="1">
      <c r="A10" s="167"/>
      <c r="B10" s="180" t="s">
        <v>143</v>
      </c>
      <c r="C10" s="117"/>
      <c r="E10" s="181"/>
      <c r="F10" s="170"/>
    </row>
    <row r="11" spans="1:8">
      <c r="A11" s="167" t="s">
        <v>27</v>
      </c>
      <c r="B11" s="182" t="s">
        <v>144</v>
      </c>
      <c r="C11" s="117" t="s">
        <v>145</v>
      </c>
      <c r="D11" s="143">
        <v>27</v>
      </c>
      <c r="E11" s="181">
        <v>115000</v>
      </c>
      <c r="F11" s="158">
        <f t="shared" si="0"/>
        <v>3105000</v>
      </c>
    </row>
    <row r="12" spans="1:8">
      <c r="A12" s="167"/>
      <c r="B12" s="182"/>
      <c r="C12" s="117"/>
      <c r="E12" s="181"/>
      <c r="F12" s="170"/>
    </row>
    <row r="13" spans="1:8" ht="30">
      <c r="A13" s="167"/>
      <c r="B13" s="180" t="s">
        <v>146</v>
      </c>
      <c r="C13" s="117"/>
      <c r="E13" s="181"/>
      <c r="F13" s="158"/>
    </row>
    <row r="14" spans="1:8">
      <c r="A14" s="167" t="s">
        <v>50</v>
      </c>
      <c r="B14" s="182" t="s">
        <v>147</v>
      </c>
      <c r="C14" s="117" t="s">
        <v>140</v>
      </c>
      <c r="D14" s="143">
        <v>7</v>
      </c>
      <c r="E14" s="181">
        <v>1000</v>
      </c>
      <c r="F14" s="158">
        <f>D14*E14</f>
        <v>7000</v>
      </c>
    </row>
    <row r="15" spans="1:8">
      <c r="A15" s="167"/>
      <c r="B15" s="182"/>
      <c r="C15" s="117"/>
      <c r="E15" s="181"/>
      <c r="F15" s="170"/>
    </row>
    <row r="16" spans="1:8">
      <c r="A16" s="167"/>
      <c r="B16" s="184" t="s">
        <v>148</v>
      </c>
      <c r="C16" s="117"/>
      <c r="E16" s="181"/>
      <c r="F16" s="170"/>
    </row>
    <row r="17" spans="1:6" ht="77.25" customHeight="1">
      <c r="A17" s="167" t="s">
        <v>53</v>
      </c>
      <c r="B17" s="180" t="s">
        <v>149</v>
      </c>
      <c r="C17" s="117"/>
      <c r="E17" s="181"/>
      <c r="F17" s="170"/>
    </row>
    <row r="18" spans="1:6" ht="30">
      <c r="A18" s="167"/>
      <c r="B18" s="182" t="s">
        <v>150</v>
      </c>
      <c r="C18" s="117" t="s">
        <v>145</v>
      </c>
      <c r="D18" s="143">
        <v>0</v>
      </c>
      <c r="E18" s="181">
        <v>875000</v>
      </c>
      <c r="F18" s="158">
        <f>D18*E18</f>
        <v>0</v>
      </c>
    </row>
    <row r="19" spans="1:6">
      <c r="A19" s="167"/>
      <c r="B19" s="182"/>
      <c r="C19" s="117"/>
      <c r="E19" s="181"/>
      <c r="F19" s="170"/>
    </row>
    <row r="20" spans="1:6">
      <c r="A20" s="167"/>
      <c r="B20" s="182"/>
      <c r="C20" s="117"/>
      <c r="E20" s="181"/>
      <c r="F20" s="170"/>
    </row>
    <row r="21" spans="1:6">
      <c r="A21" s="167"/>
      <c r="B21" s="182"/>
      <c r="C21" s="117"/>
      <c r="E21" s="181"/>
      <c r="F21" s="170"/>
    </row>
    <row r="22" spans="1:6">
      <c r="A22" s="167"/>
      <c r="B22" s="182"/>
      <c r="C22" s="117"/>
      <c r="E22" s="181"/>
      <c r="F22" s="170"/>
    </row>
    <row r="23" spans="1:6">
      <c r="A23" s="167"/>
      <c r="B23" s="182"/>
      <c r="C23" s="117"/>
      <c r="E23" s="181"/>
      <c r="F23" s="170"/>
    </row>
    <row r="24" spans="1:6">
      <c r="A24" s="167"/>
      <c r="B24" s="182"/>
      <c r="C24" s="117"/>
      <c r="E24" s="181"/>
      <c r="F24" s="170"/>
    </row>
    <row r="25" spans="1:6">
      <c r="A25" s="167"/>
      <c r="B25" s="182"/>
      <c r="C25" s="117"/>
      <c r="E25" s="181"/>
      <c r="F25" s="170"/>
    </row>
    <row r="26" spans="1:6">
      <c r="A26" s="167"/>
      <c r="B26" s="182"/>
      <c r="C26" s="117"/>
      <c r="E26" s="181"/>
      <c r="F26" s="170"/>
    </row>
    <row r="27" spans="1:6">
      <c r="A27" s="167"/>
      <c r="B27" s="182"/>
      <c r="C27" s="117"/>
      <c r="E27" s="181"/>
      <c r="F27" s="170"/>
    </row>
    <row r="28" spans="1:6">
      <c r="A28" s="167"/>
      <c r="B28" s="182"/>
      <c r="C28" s="117"/>
      <c r="E28" s="181"/>
      <c r="F28" s="170"/>
    </row>
    <row r="29" spans="1:6">
      <c r="A29" s="167"/>
      <c r="B29" s="182"/>
      <c r="C29" s="117"/>
      <c r="E29" s="181"/>
      <c r="F29" s="170"/>
    </row>
    <row r="30" spans="1:6">
      <c r="A30" s="167"/>
      <c r="B30" s="182"/>
      <c r="C30" s="117"/>
      <c r="E30" s="181"/>
      <c r="F30" s="170"/>
    </row>
    <row r="31" spans="1:6">
      <c r="A31" s="167"/>
      <c r="B31" s="182"/>
      <c r="C31" s="117"/>
      <c r="E31" s="181"/>
      <c r="F31" s="170"/>
    </row>
    <row r="32" spans="1:6">
      <c r="A32" s="167"/>
      <c r="B32" s="182"/>
      <c r="C32" s="117"/>
      <c r="E32" s="181"/>
      <c r="F32" s="170"/>
    </row>
    <row r="33" spans="1:6">
      <c r="A33" s="167"/>
      <c r="B33" s="182"/>
      <c r="C33" s="117"/>
      <c r="E33" s="181"/>
      <c r="F33" s="170"/>
    </row>
    <row r="34" spans="1:6">
      <c r="A34" s="167"/>
      <c r="B34" s="182"/>
      <c r="C34" s="117"/>
      <c r="E34" s="181"/>
      <c r="F34" s="170"/>
    </row>
    <row r="35" spans="1:6">
      <c r="A35" s="167"/>
      <c r="B35" s="182"/>
      <c r="C35" s="117"/>
      <c r="E35" s="181"/>
      <c r="F35" s="170"/>
    </row>
    <row r="36" spans="1:6">
      <c r="A36" s="167"/>
      <c r="B36" s="182"/>
      <c r="C36" s="117"/>
      <c r="E36" s="181"/>
      <c r="F36" s="170"/>
    </row>
    <row r="37" spans="1:6">
      <c r="A37" s="167"/>
      <c r="B37" s="182"/>
      <c r="C37" s="117"/>
      <c r="E37" s="181"/>
      <c r="F37" s="170"/>
    </row>
    <row r="38" spans="1:6">
      <c r="A38" s="167"/>
      <c r="B38" s="182"/>
      <c r="C38" s="117"/>
      <c r="E38" s="181"/>
      <c r="F38" s="170"/>
    </row>
    <row r="39" spans="1:6">
      <c r="A39" s="167"/>
      <c r="B39" s="182"/>
      <c r="C39" s="117"/>
      <c r="E39" s="181"/>
      <c r="F39" s="170"/>
    </row>
    <row r="40" spans="1:6">
      <c r="A40" s="167"/>
      <c r="B40" s="182"/>
      <c r="C40" s="117"/>
      <c r="E40" s="181"/>
      <c r="F40" s="170"/>
    </row>
    <row r="41" spans="1:6">
      <c r="A41" s="167"/>
      <c r="B41" s="182"/>
      <c r="C41" s="117"/>
      <c r="E41" s="181"/>
      <c r="F41" s="170"/>
    </row>
    <row r="42" spans="1:6">
      <c r="A42" s="167"/>
      <c r="B42" s="182"/>
      <c r="C42" s="117"/>
      <c r="E42" s="181"/>
      <c r="F42" s="170"/>
    </row>
    <row r="43" spans="1:6">
      <c r="A43" s="167"/>
      <c r="B43" s="182"/>
      <c r="C43" s="117"/>
      <c r="E43" s="181"/>
      <c r="F43" s="170"/>
    </row>
    <row r="44" spans="1:6">
      <c r="A44" s="167"/>
      <c r="B44" s="182"/>
      <c r="C44" s="117"/>
      <c r="E44" s="181"/>
      <c r="F44" s="170"/>
    </row>
    <row r="45" spans="1:6">
      <c r="A45" s="167"/>
      <c r="B45" s="182"/>
      <c r="C45" s="117"/>
      <c r="E45" s="181"/>
      <c r="F45" s="170"/>
    </row>
    <row r="46" spans="1:6">
      <c r="A46" s="167"/>
      <c r="B46" s="182"/>
      <c r="C46" s="117"/>
      <c r="E46" s="181"/>
      <c r="F46" s="170"/>
    </row>
    <row r="47" spans="1:6">
      <c r="A47" s="167"/>
      <c r="B47" s="182"/>
      <c r="C47" s="117"/>
      <c r="E47" s="181"/>
      <c r="F47" s="170"/>
    </row>
    <row r="48" spans="1:6">
      <c r="A48" s="167"/>
      <c r="B48" s="182"/>
      <c r="C48" s="117"/>
      <c r="E48" s="181"/>
      <c r="F48" s="170"/>
    </row>
    <row r="49" spans="1:7">
      <c r="A49" s="167"/>
      <c r="B49" s="182"/>
      <c r="C49" s="117"/>
      <c r="E49" s="181"/>
      <c r="F49" s="170"/>
    </row>
    <row r="50" spans="1:7">
      <c r="A50" s="167"/>
      <c r="B50" s="182"/>
      <c r="C50" s="117"/>
      <c r="E50" s="181"/>
      <c r="F50" s="170"/>
    </row>
    <row r="51" spans="1:7">
      <c r="A51" s="167"/>
      <c r="B51" s="182"/>
      <c r="C51" s="117"/>
      <c r="E51" s="181"/>
      <c r="F51" s="170"/>
    </row>
    <row r="52" spans="1:7">
      <c r="A52" s="167"/>
      <c r="B52" s="182"/>
      <c r="C52" s="117"/>
      <c r="E52" s="181"/>
      <c r="F52" s="170"/>
    </row>
    <row r="53" spans="1:7">
      <c r="A53" s="167"/>
      <c r="B53" s="182"/>
      <c r="C53" s="117"/>
      <c r="E53" s="181"/>
      <c r="F53" s="170"/>
    </row>
    <row r="54" spans="1:7" s="104" customFormat="1" ht="15.75">
      <c r="A54" s="185"/>
      <c r="B54" s="186" t="s">
        <v>35</v>
      </c>
      <c r="C54" s="187"/>
      <c r="D54" s="188"/>
      <c r="E54" s="189"/>
      <c r="F54" s="190">
        <f>SUM(F6:F27)</f>
        <v>24139038</v>
      </c>
      <c r="G54" s="128"/>
    </row>
    <row r="55" spans="1:7">
      <c r="A55" s="167"/>
      <c r="B55" s="182"/>
      <c r="C55" s="117"/>
      <c r="E55" s="181"/>
      <c r="F55" s="170"/>
    </row>
    <row r="56" spans="1:7">
      <c r="A56" s="167"/>
      <c r="B56" s="184" t="s">
        <v>151</v>
      </c>
      <c r="C56" s="117"/>
      <c r="E56" s="181"/>
      <c r="F56" s="170"/>
    </row>
    <row r="57" spans="1:7">
      <c r="A57" s="167"/>
      <c r="B57" s="180"/>
      <c r="C57" s="117"/>
      <c r="E57" s="181"/>
      <c r="F57" s="170"/>
    </row>
    <row r="58" spans="1:7">
      <c r="A58" s="167"/>
      <c r="C58" s="117"/>
      <c r="E58" s="181"/>
      <c r="F58" s="170"/>
    </row>
    <row r="59" spans="1:7">
      <c r="A59" s="167"/>
      <c r="B59" s="142" t="s">
        <v>152</v>
      </c>
      <c r="C59" s="117"/>
      <c r="E59" s="181"/>
      <c r="F59" s="170">
        <f>F54</f>
        <v>24139038</v>
      </c>
    </row>
    <row r="60" spans="1:7">
      <c r="A60" s="167"/>
      <c r="C60" s="117"/>
      <c r="E60" s="181"/>
      <c r="F60" s="170"/>
    </row>
    <row r="61" spans="1:7">
      <c r="A61" s="167"/>
      <c r="B61" s="142" t="s">
        <v>153</v>
      </c>
      <c r="C61" s="117"/>
      <c r="E61" s="181"/>
      <c r="F61" s="170"/>
    </row>
    <row r="62" spans="1:7">
      <c r="A62" s="167"/>
      <c r="C62" s="117"/>
      <c r="E62" s="181"/>
      <c r="F62" s="170"/>
    </row>
    <row r="63" spans="1:7">
      <c r="A63" s="167"/>
      <c r="B63" s="142" t="s">
        <v>154</v>
      </c>
      <c r="C63" s="117"/>
      <c r="E63" s="181"/>
      <c r="F63" s="170"/>
    </row>
    <row r="64" spans="1:7">
      <c r="A64" s="167"/>
      <c r="C64" s="117"/>
      <c r="E64" s="181"/>
      <c r="F64" s="170"/>
    </row>
    <row r="65" spans="1:6">
      <c r="A65" s="167"/>
      <c r="B65" s="142" t="s">
        <v>155</v>
      </c>
      <c r="C65" s="117"/>
      <c r="E65" s="181"/>
      <c r="F65" s="170"/>
    </row>
    <row r="66" spans="1:6">
      <c r="A66" s="167"/>
      <c r="C66" s="117"/>
      <c r="E66" s="181"/>
      <c r="F66" s="170"/>
    </row>
    <row r="67" spans="1:6">
      <c r="A67" s="167"/>
      <c r="B67" s="142" t="s">
        <v>156</v>
      </c>
      <c r="C67" s="117"/>
      <c r="E67" s="181"/>
      <c r="F67" s="170"/>
    </row>
    <row r="68" spans="1:6">
      <c r="A68" s="167"/>
      <c r="C68" s="117"/>
      <c r="E68" s="181"/>
      <c r="F68" s="170"/>
    </row>
    <row r="69" spans="1:6">
      <c r="A69" s="167"/>
      <c r="B69" s="142" t="s">
        <v>157</v>
      </c>
      <c r="C69" s="117"/>
      <c r="E69" s="181"/>
      <c r="F69" s="170"/>
    </row>
    <row r="70" spans="1:6">
      <c r="A70" s="167"/>
      <c r="B70" s="191"/>
      <c r="C70" s="117"/>
      <c r="E70" s="181"/>
      <c r="F70" s="170"/>
    </row>
    <row r="71" spans="1:6">
      <c r="A71" s="167"/>
      <c r="B71" s="191"/>
      <c r="C71" s="117"/>
      <c r="E71" s="181"/>
      <c r="F71" s="170"/>
    </row>
    <row r="72" spans="1:6">
      <c r="A72" s="167"/>
      <c r="B72" s="191"/>
      <c r="C72" s="117"/>
      <c r="E72" s="181"/>
      <c r="F72" s="170"/>
    </row>
    <row r="73" spans="1:6">
      <c r="A73" s="167"/>
      <c r="B73" s="191"/>
      <c r="C73" s="117"/>
      <c r="E73" s="181"/>
      <c r="F73" s="170"/>
    </row>
    <row r="74" spans="1:6">
      <c r="A74" s="167"/>
      <c r="B74" s="191"/>
      <c r="C74" s="117"/>
      <c r="E74" s="181"/>
      <c r="F74" s="170"/>
    </row>
    <row r="75" spans="1:6">
      <c r="A75" s="167"/>
      <c r="B75" s="191"/>
      <c r="C75" s="117"/>
      <c r="E75" s="181"/>
      <c r="F75" s="170"/>
    </row>
    <row r="76" spans="1:6">
      <c r="A76" s="167"/>
      <c r="B76" s="191"/>
      <c r="C76" s="117"/>
      <c r="E76" s="181"/>
      <c r="F76" s="170"/>
    </row>
    <row r="77" spans="1:6">
      <c r="A77" s="167"/>
      <c r="B77" s="191"/>
      <c r="C77" s="117"/>
      <c r="E77" s="181"/>
      <c r="F77" s="170"/>
    </row>
    <row r="78" spans="1:6">
      <c r="A78" s="167"/>
      <c r="B78" s="191"/>
      <c r="C78" s="117"/>
      <c r="E78" s="181"/>
      <c r="F78" s="170"/>
    </row>
    <row r="79" spans="1:6">
      <c r="A79" s="167"/>
      <c r="B79" s="191"/>
      <c r="C79" s="117"/>
      <c r="E79" s="181"/>
      <c r="F79" s="170"/>
    </row>
    <row r="80" spans="1:6">
      <c r="A80" s="167"/>
      <c r="B80" s="191"/>
      <c r="C80" s="117"/>
      <c r="E80" s="181"/>
      <c r="F80" s="170"/>
    </row>
    <row r="81" spans="1:7">
      <c r="A81" s="167"/>
      <c r="B81" s="191"/>
      <c r="C81" s="117"/>
      <c r="E81" s="181"/>
      <c r="F81" s="170"/>
    </row>
    <row r="82" spans="1:7">
      <c r="A82" s="167"/>
      <c r="B82" s="191"/>
      <c r="C82" s="117"/>
      <c r="E82" s="181"/>
      <c r="F82" s="170"/>
    </row>
    <row r="83" spans="1:7" s="104" customFormat="1" ht="15.75">
      <c r="A83" s="123"/>
      <c r="B83" s="124" t="s">
        <v>158</v>
      </c>
      <c r="C83" s="125"/>
      <c r="D83" s="126"/>
      <c r="E83" s="161"/>
      <c r="F83" s="162">
        <f>SUM(F58:F80)</f>
        <v>24139038</v>
      </c>
      <c r="G83" s="128"/>
    </row>
  </sheetData>
  <mergeCells count="1">
    <mergeCell ref="B1:F1"/>
  </mergeCells>
  <pageMargins left="0.69930555555555596" right="0.69930555555555596" top="0.75" bottom="0.75" header="0.3" footer="0.3"/>
  <pageSetup paperSize="9" scale="76" orientation="portrait" r:id="rId1"/>
  <rowBreaks count="1" manualBreakCount="1">
    <brk id="54" max="5" man="1"/>
  </rowBreaks>
</worksheet>
</file>

<file path=xl/worksheets/sheet4.xml><?xml version="1.0" encoding="utf-8"?>
<worksheet xmlns="http://schemas.openxmlformats.org/spreadsheetml/2006/main" xmlns:r="http://schemas.openxmlformats.org/officeDocument/2006/relationships">
  <dimension ref="A1:H82"/>
  <sheetViews>
    <sheetView view="pageBreakPreview" topLeftCell="A55" zoomScale="98" workbookViewId="0">
      <selection activeCell="E60" sqref="E60"/>
    </sheetView>
  </sheetViews>
  <sheetFormatPr defaultColWidth="9" defaultRowHeight="15"/>
  <cols>
    <col min="1" max="1" width="7.7109375" style="141" customWidth="1"/>
    <col min="2" max="2" width="55.7109375" style="142" customWidth="1"/>
    <col min="3" max="3" width="7.7109375" style="106" customWidth="1"/>
    <col min="4" max="5" width="12.7109375" style="143" customWidth="1"/>
    <col min="6" max="6" width="15.7109375" style="143" customWidth="1"/>
    <col min="7" max="16384" width="9" style="142"/>
  </cols>
  <sheetData>
    <row r="1" spans="1:8" ht="21.95" customHeight="1">
      <c r="A1" s="173"/>
      <c r="B1" s="334"/>
      <c r="C1" s="335"/>
      <c r="D1" s="334"/>
      <c r="E1" s="334"/>
      <c r="F1" s="336"/>
    </row>
    <row r="2" spans="1:8">
      <c r="A2" s="163" t="s">
        <v>11</v>
      </c>
      <c r="B2" s="145" t="s">
        <v>12</v>
      </c>
      <c r="C2" s="112" t="s">
        <v>13</v>
      </c>
      <c r="D2" s="164" t="s">
        <v>14</v>
      </c>
      <c r="E2" s="165" t="s">
        <v>15</v>
      </c>
      <c r="F2" s="166" t="s">
        <v>136</v>
      </c>
    </row>
    <row r="3" spans="1:8" ht="16.5" customHeight="1">
      <c r="A3" s="174"/>
      <c r="B3" s="175" t="s">
        <v>159</v>
      </c>
      <c r="C3" s="176"/>
      <c r="D3" s="177"/>
      <c r="E3" s="178"/>
      <c r="F3" s="179"/>
    </row>
    <row r="4" spans="1:8">
      <c r="A4" s="167"/>
      <c r="B4" s="180" t="s">
        <v>137</v>
      </c>
      <c r="C4" s="117"/>
      <c r="E4" s="181"/>
      <c r="F4" s="170"/>
    </row>
    <row r="5" spans="1:8">
      <c r="A5" s="167"/>
      <c r="B5" s="182"/>
      <c r="C5" s="117"/>
      <c r="E5" s="181"/>
      <c r="F5" s="170"/>
    </row>
    <row r="6" spans="1:8" ht="45">
      <c r="A6" s="167"/>
      <c r="B6" s="180" t="s">
        <v>138</v>
      </c>
      <c r="C6" s="117"/>
      <c r="E6" s="181"/>
      <c r="F6" s="170"/>
    </row>
    <row r="7" spans="1:8">
      <c r="A7" s="167" t="s">
        <v>19</v>
      </c>
      <c r="B7" s="182" t="s">
        <v>139</v>
      </c>
      <c r="C7" s="117" t="s">
        <v>140</v>
      </c>
      <c r="D7" s="143">
        <v>59</v>
      </c>
      <c r="E7" s="181">
        <v>118000</v>
      </c>
      <c r="F7" s="158">
        <f t="shared" ref="F7:F12" si="0">D7*E7</f>
        <v>6962000</v>
      </c>
    </row>
    <row r="8" spans="1:8">
      <c r="A8" s="167" t="s">
        <v>23</v>
      </c>
      <c r="B8" s="182" t="s">
        <v>141</v>
      </c>
      <c r="C8" s="117" t="s">
        <v>140</v>
      </c>
      <c r="D8" s="143">
        <v>117</v>
      </c>
      <c r="E8" s="181">
        <v>120214</v>
      </c>
      <c r="F8" s="158">
        <f t="shared" si="0"/>
        <v>14065038</v>
      </c>
      <c r="H8" s="183"/>
    </row>
    <row r="9" spans="1:8">
      <c r="A9" s="167"/>
      <c r="B9" s="182"/>
      <c r="C9" s="117"/>
      <c r="E9" s="181"/>
      <c r="F9" s="170"/>
    </row>
    <row r="10" spans="1:8">
      <c r="A10" s="167"/>
      <c r="B10" s="180" t="s">
        <v>142</v>
      </c>
      <c r="C10" s="117"/>
      <c r="E10" s="181"/>
      <c r="F10" s="170"/>
    </row>
    <row r="11" spans="1:8" ht="63.75" customHeight="1">
      <c r="A11" s="167"/>
      <c r="B11" s="180" t="s">
        <v>143</v>
      </c>
      <c r="C11" s="117"/>
      <c r="E11" s="181"/>
      <c r="F11" s="170"/>
    </row>
    <row r="12" spans="1:8">
      <c r="A12" s="167" t="s">
        <v>25</v>
      </c>
      <c r="B12" s="182" t="s">
        <v>144</v>
      </c>
      <c r="C12" s="117" t="s">
        <v>145</v>
      </c>
      <c r="D12" s="143">
        <v>27</v>
      </c>
      <c r="E12" s="181">
        <v>115000</v>
      </c>
      <c r="F12" s="158">
        <f t="shared" si="0"/>
        <v>3105000</v>
      </c>
    </row>
    <row r="13" spans="1:8">
      <c r="A13" s="167"/>
      <c r="B13" s="182"/>
      <c r="C13" s="117"/>
      <c r="E13" s="181"/>
      <c r="F13" s="170"/>
    </row>
    <row r="14" spans="1:8" ht="30">
      <c r="A14" s="167"/>
      <c r="B14" s="180" t="s">
        <v>146</v>
      </c>
      <c r="C14" s="117"/>
      <c r="E14" s="181"/>
      <c r="F14" s="158"/>
    </row>
    <row r="15" spans="1:8">
      <c r="A15" s="167" t="s">
        <v>27</v>
      </c>
      <c r="B15" s="182" t="s">
        <v>147</v>
      </c>
      <c r="C15" s="117" t="s">
        <v>140</v>
      </c>
      <c r="D15" s="143">
        <v>7</v>
      </c>
      <c r="E15" s="181">
        <v>1000</v>
      </c>
      <c r="F15" s="158">
        <f>D15*E15</f>
        <v>7000</v>
      </c>
    </row>
    <row r="16" spans="1:8">
      <c r="A16" s="167"/>
      <c r="B16" s="182"/>
      <c r="C16" s="117"/>
      <c r="E16" s="181"/>
      <c r="F16" s="170"/>
    </row>
    <row r="17" spans="1:6">
      <c r="A17" s="167"/>
      <c r="B17" s="184" t="s">
        <v>160</v>
      </c>
      <c r="C17" s="117"/>
      <c r="E17" s="181"/>
      <c r="F17" s="170"/>
    </row>
    <row r="18" spans="1:6" ht="80.25" customHeight="1">
      <c r="A18" s="167"/>
      <c r="B18" s="180" t="s">
        <v>149</v>
      </c>
      <c r="C18" s="117"/>
      <c r="E18" s="181"/>
      <c r="F18" s="170"/>
    </row>
    <row r="19" spans="1:6" ht="30">
      <c r="A19" s="167" t="s">
        <v>30</v>
      </c>
      <c r="B19" s="182" t="s">
        <v>150</v>
      </c>
      <c r="C19" s="117" t="s">
        <v>145</v>
      </c>
      <c r="D19" s="143">
        <v>0</v>
      </c>
      <c r="E19" s="181">
        <v>875000</v>
      </c>
      <c r="F19" s="158">
        <f>D19*E19</f>
        <v>0</v>
      </c>
    </row>
    <row r="20" spans="1:6">
      <c r="A20" s="167"/>
      <c r="B20" s="182"/>
      <c r="C20" s="117"/>
      <c r="E20" s="181"/>
      <c r="F20" s="170"/>
    </row>
    <row r="21" spans="1:6">
      <c r="A21" s="167"/>
      <c r="B21" s="182"/>
      <c r="C21" s="117"/>
      <c r="E21" s="181"/>
      <c r="F21" s="170"/>
    </row>
    <row r="22" spans="1:6">
      <c r="A22" s="167"/>
      <c r="B22" s="182"/>
      <c r="C22" s="117"/>
      <c r="E22" s="181"/>
      <c r="F22" s="170"/>
    </row>
    <row r="23" spans="1:6">
      <c r="A23" s="167"/>
      <c r="B23" s="182"/>
      <c r="C23" s="117"/>
      <c r="E23" s="181"/>
      <c r="F23" s="170"/>
    </row>
    <row r="24" spans="1:6">
      <c r="A24" s="167"/>
      <c r="B24" s="182"/>
      <c r="C24" s="117"/>
      <c r="E24" s="181"/>
      <c r="F24" s="170"/>
    </row>
    <row r="25" spans="1:6">
      <c r="A25" s="167"/>
      <c r="B25" s="182"/>
      <c r="C25" s="117"/>
      <c r="E25" s="181"/>
      <c r="F25" s="170"/>
    </row>
    <row r="26" spans="1:6">
      <c r="A26" s="167"/>
      <c r="B26" s="182"/>
      <c r="C26" s="117"/>
      <c r="E26" s="181"/>
      <c r="F26" s="170"/>
    </row>
    <row r="27" spans="1:6">
      <c r="A27" s="167"/>
      <c r="B27" s="182"/>
      <c r="C27" s="117"/>
      <c r="E27" s="181"/>
      <c r="F27" s="170"/>
    </row>
    <row r="28" spans="1:6">
      <c r="A28" s="167"/>
      <c r="B28" s="182"/>
      <c r="C28" s="117"/>
      <c r="E28" s="181"/>
      <c r="F28" s="170"/>
    </row>
    <row r="29" spans="1:6">
      <c r="A29" s="167"/>
      <c r="B29" s="182"/>
      <c r="C29" s="117"/>
      <c r="E29" s="181"/>
      <c r="F29" s="170"/>
    </row>
    <row r="30" spans="1:6">
      <c r="A30" s="167"/>
      <c r="B30" s="182"/>
      <c r="C30" s="117"/>
      <c r="E30" s="181"/>
      <c r="F30" s="170"/>
    </row>
    <row r="31" spans="1:6">
      <c r="A31" s="167"/>
      <c r="B31" s="182"/>
      <c r="C31" s="117"/>
      <c r="E31" s="181"/>
      <c r="F31" s="170"/>
    </row>
    <row r="32" spans="1:6">
      <c r="A32" s="167"/>
      <c r="B32" s="182"/>
      <c r="C32" s="117"/>
      <c r="E32" s="181"/>
      <c r="F32" s="170"/>
    </row>
    <row r="33" spans="1:6">
      <c r="A33" s="167"/>
      <c r="B33" s="182"/>
      <c r="C33" s="117"/>
      <c r="E33" s="181"/>
      <c r="F33" s="170"/>
    </row>
    <row r="34" spans="1:6">
      <c r="A34" s="167"/>
      <c r="B34" s="182"/>
      <c r="C34" s="117"/>
      <c r="E34" s="181"/>
      <c r="F34" s="170"/>
    </row>
    <row r="35" spans="1:6">
      <c r="A35" s="167"/>
      <c r="B35" s="182"/>
      <c r="C35" s="117"/>
      <c r="E35" s="181"/>
      <c r="F35" s="170"/>
    </row>
    <row r="36" spans="1:6">
      <c r="A36" s="167"/>
      <c r="B36" s="182"/>
      <c r="C36" s="117"/>
      <c r="E36" s="181"/>
      <c r="F36" s="170"/>
    </row>
    <row r="37" spans="1:6">
      <c r="A37" s="167"/>
      <c r="B37" s="182"/>
      <c r="C37" s="117"/>
      <c r="E37" s="181"/>
      <c r="F37" s="170"/>
    </row>
    <row r="38" spans="1:6">
      <c r="A38" s="167"/>
      <c r="B38" s="182"/>
      <c r="C38" s="117"/>
      <c r="E38" s="181"/>
      <c r="F38" s="170"/>
    </row>
    <row r="39" spans="1:6">
      <c r="A39" s="167"/>
      <c r="B39" s="182"/>
      <c r="C39" s="117"/>
      <c r="E39" s="181"/>
      <c r="F39" s="170"/>
    </row>
    <row r="40" spans="1:6">
      <c r="A40" s="167"/>
      <c r="B40" s="182"/>
      <c r="C40" s="117"/>
      <c r="E40" s="181"/>
      <c r="F40" s="170"/>
    </row>
    <row r="41" spans="1:6">
      <c r="A41" s="167"/>
      <c r="B41" s="182"/>
      <c r="C41" s="117"/>
      <c r="E41" s="181"/>
      <c r="F41" s="170"/>
    </row>
    <row r="42" spans="1:6">
      <c r="A42" s="167"/>
      <c r="B42" s="182"/>
      <c r="C42" s="117"/>
      <c r="E42" s="181"/>
      <c r="F42" s="170"/>
    </row>
    <row r="43" spans="1:6">
      <c r="A43" s="167"/>
      <c r="B43" s="182"/>
      <c r="C43" s="117"/>
      <c r="E43" s="181"/>
      <c r="F43" s="170"/>
    </row>
    <row r="44" spans="1:6">
      <c r="A44" s="167"/>
      <c r="B44" s="182"/>
      <c r="C44" s="117"/>
      <c r="E44" s="181"/>
      <c r="F44" s="170"/>
    </row>
    <row r="45" spans="1:6">
      <c r="A45" s="167"/>
      <c r="B45" s="182"/>
      <c r="C45" s="117"/>
      <c r="E45" s="181"/>
      <c r="F45" s="170"/>
    </row>
    <row r="46" spans="1:6">
      <c r="A46" s="167"/>
      <c r="B46" s="182"/>
      <c r="C46" s="117"/>
      <c r="E46" s="181"/>
      <c r="F46" s="170"/>
    </row>
    <row r="47" spans="1:6">
      <c r="A47" s="167"/>
      <c r="B47" s="182"/>
      <c r="C47" s="117"/>
      <c r="E47" s="181"/>
      <c r="F47" s="170"/>
    </row>
    <row r="48" spans="1:6">
      <c r="A48" s="167"/>
      <c r="B48" s="182"/>
      <c r="C48" s="117"/>
      <c r="E48" s="181"/>
      <c r="F48" s="170"/>
    </row>
    <row r="49" spans="1:7">
      <c r="A49" s="167"/>
      <c r="B49" s="182"/>
      <c r="C49" s="117"/>
      <c r="E49" s="181"/>
      <c r="F49" s="170"/>
    </row>
    <row r="50" spans="1:7">
      <c r="A50" s="167"/>
      <c r="B50" s="182"/>
      <c r="C50" s="117"/>
      <c r="E50" s="181"/>
      <c r="F50" s="170"/>
    </row>
    <row r="51" spans="1:7">
      <c r="A51" s="167"/>
      <c r="B51" s="182"/>
      <c r="C51" s="117"/>
      <c r="E51" s="181"/>
      <c r="F51" s="170"/>
    </row>
    <row r="52" spans="1:7">
      <c r="A52" s="167"/>
      <c r="B52" s="182"/>
      <c r="C52" s="117"/>
      <c r="E52" s="181"/>
      <c r="F52" s="170"/>
    </row>
    <row r="53" spans="1:7">
      <c r="A53" s="167"/>
      <c r="B53" s="182"/>
      <c r="C53" s="117"/>
      <c r="E53" s="181"/>
      <c r="F53" s="170"/>
    </row>
    <row r="54" spans="1:7" s="104" customFormat="1" ht="15.75">
      <c r="A54" s="185"/>
      <c r="B54" s="186" t="s">
        <v>35</v>
      </c>
      <c r="C54" s="187"/>
      <c r="D54" s="188"/>
      <c r="E54" s="189"/>
      <c r="F54" s="190">
        <f>SUM(F4:F49)</f>
        <v>24139038</v>
      </c>
      <c r="G54" s="128"/>
    </row>
    <row r="55" spans="1:7">
      <c r="A55" s="167"/>
      <c r="B55" s="182"/>
      <c r="C55" s="117"/>
      <c r="E55" s="181"/>
      <c r="F55" s="170"/>
    </row>
    <row r="56" spans="1:7">
      <c r="A56" s="167"/>
      <c r="B56" s="184" t="s">
        <v>161</v>
      </c>
      <c r="C56" s="117"/>
      <c r="E56" s="181"/>
      <c r="F56" s="170"/>
    </row>
    <row r="57" spans="1:7">
      <c r="A57" s="167"/>
      <c r="B57" s="180"/>
      <c r="C57" s="117"/>
      <c r="E57" s="181"/>
      <c r="F57" s="170"/>
    </row>
    <row r="58" spans="1:7">
      <c r="A58" s="167"/>
      <c r="C58" s="117"/>
      <c r="E58" s="181"/>
      <c r="F58" s="170"/>
    </row>
    <row r="59" spans="1:7">
      <c r="A59" s="167"/>
      <c r="B59" s="142" t="s">
        <v>152</v>
      </c>
      <c r="C59" s="117"/>
      <c r="E59" s="181"/>
      <c r="F59" s="170">
        <f>F54</f>
        <v>24139038</v>
      </c>
    </row>
    <row r="60" spans="1:7">
      <c r="A60" s="167"/>
      <c r="C60" s="117"/>
      <c r="E60" s="181"/>
      <c r="F60" s="170"/>
    </row>
    <row r="61" spans="1:7">
      <c r="A61" s="167"/>
      <c r="B61" s="142" t="s">
        <v>153</v>
      </c>
      <c r="C61" s="117"/>
      <c r="E61" s="181"/>
      <c r="F61" s="170"/>
    </row>
    <row r="62" spans="1:7">
      <c r="A62" s="167"/>
      <c r="C62" s="117"/>
      <c r="E62" s="181"/>
      <c r="F62" s="170"/>
    </row>
    <row r="63" spans="1:7">
      <c r="A63" s="167"/>
      <c r="B63" s="142" t="s">
        <v>154</v>
      </c>
      <c r="C63" s="117"/>
      <c r="E63" s="181"/>
      <c r="F63" s="170"/>
    </row>
    <row r="64" spans="1:7">
      <c r="A64" s="167"/>
      <c r="C64" s="117"/>
      <c r="E64" s="181"/>
      <c r="F64" s="170"/>
    </row>
    <row r="65" spans="1:6">
      <c r="A65" s="167"/>
      <c r="B65" s="142" t="s">
        <v>155</v>
      </c>
      <c r="C65" s="117"/>
      <c r="E65" s="181"/>
      <c r="F65" s="170"/>
    </row>
    <row r="66" spans="1:6">
      <c r="A66" s="167"/>
      <c r="C66" s="117"/>
      <c r="E66" s="181"/>
      <c r="F66" s="170"/>
    </row>
    <row r="67" spans="1:6">
      <c r="A67" s="167"/>
      <c r="B67" s="142" t="s">
        <v>156</v>
      </c>
      <c r="C67" s="117"/>
      <c r="E67" s="181"/>
      <c r="F67" s="170"/>
    </row>
    <row r="68" spans="1:6">
      <c r="A68" s="167"/>
      <c r="C68" s="117"/>
      <c r="E68" s="181"/>
      <c r="F68" s="170"/>
    </row>
    <row r="69" spans="1:6">
      <c r="A69" s="167"/>
      <c r="B69" s="142" t="s">
        <v>157</v>
      </c>
      <c r="C69" s="117"/>
      <c r="E69" s="181"/>
      <c r="F69" s="170"/>
    </row>
    <row r="70" spans="1:6">
      <c r="A70" s="167"/>
      <c r="B70" s="191"/>
      <c r="C70" s="117"/>
      <c r="E70" s="181"/>
      <c r="F70" s="170"/>
    </row>
    <row r="71" spans="1:6">
      <c r="A71" s="167"/>
      <c r="B71" s="191"/>
      <c r="C71" s="117"/>
      <c r="E71" s="181"/>
      <c r="F71" s="170"/>
    </row>
    <row r="72" spans="1:6">
      <c r="A72" s="167"/>
      <c r="B72" s="191"/>
      <c r="C72" s="117"/>
      <c r="E72" s="181"/>
      <c r="F72" s="170"/>
    </row>
    <row r="73" spans="1:6">
      <c r="A73" s="167"/>
      <c r="B73" s="191"/>
      <c r="C73" s="117"/>
      <c r="E73" s="181"/>
      <c r="F73" s="170"/>
    </row>
    <row r="74" spans="1:6">
      <c r="A74" s="167"/>
      <c r="B74" s="191"/>
      <c r="C74" s="117"/>
      <c r="E74" s="181"/>
      <c r="F74" s="170"/>
    </row>
    <row r="75" spans="1:6">
      <c r="A75" s="167"/>
      <c r="B75" s="191"/>
      <c r="C75" s="117"/>
      <c r="E75" s="181"/>
      <c r="F75" s="170"/>
    </row>
    <row r="76" spans="1:6">
      <c r="A76" s="167"/>
      <c r="B76" s="191"/>
      <c r="C76" s="117"/>
      <c r="E76" s="181"/>
      <c r="F76" s="170"/>
    </row>
    <row r="77" spans="1:6">
      <c r="A77" s="167"/>
      <c r="B77" s="191"/>
      <c r="C77" s="117"/>
      <c r="E77" s="181"/>
      <c r="F77" s="170"/>
    </row>
    <row r="78" spans="1:6">
      <c r="A78" s="167"/>
      <c r="B78" s="191"/>
      <c r="C78" s="117"/>
      <c r="E78" s="181"/>
      <c r="F78" s="170"/>
    </row>
    <row r="79" spans="1:6">
      <c r="A79" s="167"/>
      <c r="B79" s="191"/>
      <c r="C79" s="117"/>
      <c r="E79" s="181"/>
      <c r="F79" s="170"/>
    </row>
    <row r="80" spans="1:6">
      <c r="A80" s="167"/>
      <c r="B80" s="191"/>
      <c r="C80" s="117"/>
      <c r="E80" s="181"/>
      <c r="F80" s="170"/>
    </row>
    <row r="81" spans="1:7">
      <c r="A81" s="167"/>
      <c r="B81" s="191"/>
      <c r="C81" s="117"/>
      <c r="E81" s="181"/>
      <c r="F81" s="170"/>
    </row>
    <row r="82" spans="1:7" s="104" customFormat="1" ht="15.75">
      <c r="A82" s="123"/>
      <c r="B82" s="124" t="s">
        <v>158</v>
      </c>
      <c r="C82" s="125"/>
      <c r="D82" s="126"/>
      <c r="E82" s="161"/>
      <c r="F82" s="162">
        <f>SUM(F58:F79)</f>
        <v>24139038</v>
      </c>
      <c r="G82" s="128"/>
    </row>
  </sheetData>
  <mergeCells count="1">
    <mergeCell ref="B1:F1"/>
  </mergeCells>
  <pageMargins left="0.69930555555555596" right="0.69930555555555596" top="0.75" bottom="0.75" header="0.3" footer="0.3"/>
  <pageSetup paperSize="9" scale="76" orientation="portrait" r:id="rId1"/>
  <rowBreaks count="1" manualBreakCount="1">
    <brk id="54" max="5" man="1"/>
  </rowBreaks>
</worksheet>
</file>

<file path=xl/worksheets/sheet5.xml><?xml version="1.0" encoding="utf-8"?>
<worksheet xmlns="http://schemas.openxmlformats.org/spreadsheetml/2006/main" xmlns:r="http://schemas.openxmlformats.org/officeDocument/2006/relationships">
  <dimension ref="A1:G147"/>
  <sheetViews>
    <sheetView view="pageBreakPreview" topLeftCell="A125" workbookViewId="0">
      <selection activeCell="E149" sqref="E149"/>
    </sheetView>
  </sheetViews>
  <sheetFormatPr defaultColWidth="9" defaultRowHeight="15"/>
  <cols>
    <col min="1" max="1" width="7.7109375" style="141" customWidth="1"/>
    <col min="2" max="2" width="55.7109375" style="142" customWidth="1"/>
    <col min="3" max="3" width="7.7109375" style="106" customWidth="1"/>
    <col min="4" max="4" width="12.7109375" style="143" customWidth="1"/>
    <col min="5" max="5" width="12.7109375" style="141" customWidth="1"/>
    <col min="6" max="6" width="15.7109375" style="143" customWidth="1"/>
    <col min="7" max="16384" width="9" style="142"/>
  </cols>
  <sheetData>
    <row r="1" spans="1:6">
      <c r="A1" s="144" t="s">
        <v>11</v>
      </c>
      <c r="B1" s="145" t="s">
        <v>12</v>
      </c>
      <c r="C1" s="146" t="s">
        <v>13</v>
      </c>
      <c r="D1" s="147" t="s">
        <v>14</v>
      </c>
      <c r="E1" s="148" t="s">
        <v>15</v>
      </c>
      <c r="F1" s="149" t="s">
        <v>136</v>
      </c>
    </row>
    <row r="2" spans="1:6">
      <c r="A2" s="150"/>
      <c r="B2" s="151" t="s">
        <v>162</v>
      </c>
      <c r="C2" s="152"/>
      <c r="D2" s="153"/>
      <c r="E2" s="154"/>
      <c r="F2" s="155"/>
    </row>
    <row r="3" spans="1:6">
      <c r="A3" s="150"/>
      <c r="B3" s="151" t="s">
        <v>163</v>
      </c>
      <c r="C3" s="152"/>
      <c r="D3" s="153"/>
      <c r="E3" s="154"/>
      <c r="F3" s="155"/>
    </row>
    <row r="4" spans="1:6">
      <c r="A4" s="150"/>
      <c r="B4" s="151"/>
      <c r="C4" s="152"/>
      <c r="D4" s="153"/>
      <c r="E4" s="154"/>
      <c r="F4" s="155"/>
    </row>
    <row r="5" spans="1:6" ht="30">
      <c r="A5" s="150"/>
      <c r="B5" s="151" t="s">
        <v>164</v>
      </c>
      <c r="C5" s="152"/>
      <c r="D5" s="153"/>
      <c r="E5" s="154"/>
      <c r="F5" s="155"/>
    </row>
    <row r="6" spans="1:6">
      <c r="A6" s="150" t="s">
        <v>19</v>
      </c>
      <c r="B6" s="156" t="s">
        <v>165</v>
      </c>
      <c r="C6" s="152" t="s">
        <v>166</v>
      </c>
      <c r="D6" s="153">
        <v>44</v>
      </c>
      <c r="E6" s="157">
        <v>756500</v>
      </c>
      <c r="F6" s="158">
        <f t="shared" ref="F6:F11" si="0">D6*E6</f>
        <v>33286000</v>
      </c>
    </row>
    <row r="7" spans="1:6">
      <c r="A7" s="150" t="s">
        <v>23</v>
      </c>
      <c r="B7" s="156" t="s">
        <v>167</v>
      </c>
      <c r="C7" s="152" t="s">
        <v>166</v>
      </c>
      <c r="D7" s="153">
        <v>98</v>
      </c>
      <c r="E7" s="157">
        <v>756500</v>
      </c>
      <c r="F7" s="158">
        <f t="shared" si="0"/>
        <v>74137000</v>
      </c>
    </row>
    <row r="8" spans="1:6">
      <c r="A8" s="150" t="s">
        <v>25</v>
      </c>
      <c r="B8" s="156" t="s">
        <v>168</v>
      </c>
      <c r="C8" s="152" t="s">
        <v>166</v>
      </c>
      <c r="D8" s="153">
        <v>12</v>
      </c>
      <c r="E8" s="157">
        <v>756500</v>
      </c>
      <c r="F8" s="158">
        <f t="shared" si="0"/>
        <v>9078000</v>
      </c>
    </row>
    <row r="9" spans="1:6">
      <c r="A9" s="150" t="s">
        <v>27</v>
      </c>
      <c r="B9" s="156" t="s">
        <v>169</v>
      </c>
      <c r="C9" s="152" t="s">
        <v>166</v>
      </c>
      <c r="D9" s="153">
        <v>5</v>
      </c>
      <c r="E9" s="157">
        <v>756500</v>
      </c>
      <c r="F9" s="158">
        <f t="shared" si="0"/>
        <v>3782500</v>
      </c>
    </row>
    <row r="10" spans="1:6" ht="17.25" customHeight="1">
      <c r="A10" s="150" t="s">
        <v>30</v>
      </c>
      <c r="B10" s="156" t="s">
        <v>170</v>
      </c>
      <c r="C10" s="152" t="s">
        <v>145</v>
      </c>
      <c r="D10" s="153">
        <v>12</v>
      </c>
      <c r="E10" s="157">
        <v>302263</v>
      </c>
      <c r="F10" s="158">
        <f t="shared" si="0"/>
        <v>3627156</v>
      </c>
    </row>
    <row r="11" spans="1:6">
      <c r="A11" s="150" t="s">
        <v>33</v>
      </c>
      <c r="B11" s="156" t="s">
        <v>171</v>
      </c>
      <c r="C11" s="152" t="s">
        <v>145</v>
      </c>
      <c r="D11" s="153">
        <v>12</v>
      </c>
      <c r="E11" s="157">
        <v>241177</v>
      </c>
      <c r="F11" s="158">
        <f t="shared" si="0"/>
        <v>2894124</v>
      </c>
    </row>
    <row r="12" spans="1:6">
      <c r="A12" s="150"/>
      <c r="B12" s="156"/>
      <c r="C12" s="152"/>
      <c r="D12" s="153"/>
      <c r="E12" s="154"/>
      <c r="F12" s="155"/>
    </row>
    <row r="13" spans="1:6">
      <c r="A13" s="150"/>
      <c r="B13" s="151" t="s">
        <v>172</v>
      </c>
      <c r="C13" s="152"/>
      <c r="D13" s="153"/>
      <c r="E13" s="154"/>
      <c r="F13" s="155"/>
    </row>
    <row r="14" spans="1:6" ht="60">
      <c r="A14" s="150" t="s">
        <v>50</v>
      </c>
      <c r="B14" s="156" t="s">
        <v>173</v>
      </c>
      <c r="C14" s="152" t="s">
        <v>145</v>
      </c>
      <c r="D14" s="153">
        <v>876</v>
      </c>
      <c r="E14" s="159">
        <v>146000</v>
      </c>
      <c r="F14" s="158">
        <f>D14*E14</f>
        <v>127896000</v>
      </c>
    </row>
    <row r="15" spans="1:6">
      <c r="A15" s="150"/>
      <c r="B15" s="156"/>
      <c r="C15" s="152"/>
      <c r="D15" s="153"/>
      <c r="E15" s="154"/>
      <c r="F15" s="155"/>
    </row>
    <row r="16" spans="1:6">
      <c r="A16" s="150"/>
      <c r="B16" s="151" t="s">
        <v>174</v>
      </c>
      <c r="C16" s="152"/>
      <c r="D16" s="153"/>
      <c r="E16" s="154"/>
      <c r="F16" s="155"/>
    </row>
    <row r="17" spans="1:6" ht="30">
      <c r="A17" s="150" t="s">
        <v>53</v>
      </c>
      <c r="B17" s="156" t="s">
        <v>175</v>
      </c>
      <c r="C17" s="152" t="s">
        <v>145</v>
      </c>
      <c r="D17" s="153">
        <v>1144</v>
      </c>
      <c r="E17" s="157">
        <v>12000</v>
      </c>
      <c r="F17" s="158">
        <f t="shared" ref="F17:F25" si="1">D17*E17</f>
        <v>13728000</v>
      </c>
    </row>
    <row r="18" spans="1:6">
      <c r="A18" s="150"/>
      <c r="B18" s="156"/>
      <c r="C18" s="152"/>
      <c r="D18" s="153"/>
      <c r="E18" s="154"/>
      <c r="F18" s="155"/>
    </row>
    <row r="19" spans="1:6" ht="60" customHeight="1">
      <c r="A19" s="150"/>
      <c r="B19" s="151" t="str">
        <f>'[1]1st Lift'!B159</f>
        <v>Steel reinforcement bars to BS449 including cutting, bending, and fixing complete with including cutting, bending , hoisting, and fixing; complete with and include bend, hooks tying wires, distance blocks and oridinary spacer blocks:-</v>
      </c>
      <c r="C19" s="152"/>
      <c r="D19" s="153"/>
      <c r="E19" s="154"/>
      <c r="F19" s="155"/>
    </row>
    <row r="20" spans="1:6">
      <c r="A20" s="150" t="s">
        <v>176</v>
      </c>
      <c r="B20" s="156" t="s">
        <v>177</v>
      </c>
      <c r="C20" s="152" t="s">
        <v>178</v>
      </c>
      <c r="D20" s="153">
        <v>2064</v>
      </c>
      <c r="E20" s="157">
        <v>6856</v>
      </c>
      <c r="F20" s="158">
        <f t="shared" si="1"/>
        <v>14150784</v>
      </c>
    </row>
    <row r="21" spans="1:6">
      <c r="A21" s="150" t="s">
        <v>179</v>
      </c>
      <c r="B21" s="156" t="s">
        <v>180</v>
      </c>
      <c r="C21" s="152" t="s">
        <v>178</v>
      </c>
      <c r="D21" s="153">
        <v>1559</v>
      </c>
      <c r="E21" s="157">
        <v>6640</v>
      </c>
      <c r="F21" s="158">
        <f t="shared" si="1"/>
        <v>10351760</v>
      </c>
    </row>
    <row r="22" spans="1:6">
      <c r="A22" s="150" t="s">
        <v>181</v>
      </c>
      <c r="B22" s="156" t="s">
        <v>182</v>
      </c>
      <c r="C22" s="152" t="s">
        <v>178</v>
      </c>
      <c r="D22" s="153">
        <v>4071</v>
      </c>
      <c r="E22" s="157">
        <v>6330</v>
      </c>
      <c r="F22" s="158">
        <f t="shared" si="1"/>
        <v>25769430</v>
      </c>
    </row>
    <row r="23" spans="1:6">
      <c r="A23" s="150" t="s">
        <v>183</v>
      </c>
      <c r="B23" s="156" t="s">
        <v>184</v>
      </c>
      <c r="C23" s="152" t="s">
        <v>178</v>
      </c>
      <c r="D23" s="153">
        <v>10480</v>
      </c>
      <c r="E23" s="157">
        <v>5828</v>
      </c>
      <c r="F23" s="158">
        <f t="shared" si="1"/>
        <v>61077440</v>
      </c>
    </row>
    <row r="24" spans="1:6">
      <c r="A24" s="150" t="s">
        <v>185</v>
      </c>
      <c r="B24" s="156" t="s">
        <v>186</v>
      </c>
      <c r="C24" s="152" t="s">
        <v>178</v>
      </c>
      <c r="D24" s="153">
        <v>4367</v>
      </c>
      <c r="E24" s="157">
        <v>8117</v>
      </c>
      <c r="F24" s="158">
        <f t="shared" si="1"/>
        <v>35446939</v>
      </c>
    </row>
    <row r="25" spans="1:6">
      <c r="A25" s="150" t="s">
        <v>187</v>
      </c>
      <c r="B25" s="156" t="s">
        <v>188</v>
      </c>
      <c r="C25" s="152" t="s">
        <v>178</v>
      </c>
      <c r="D25" s="153">
        <v>10924</v>
      </c>
      <c r="E25" s="157">
        <v>6458</v>
      </c>
      <c r="F25" s="158">
        <f t="shared" si="1"/>
        <v>70547192</v>
      </c>
    </row>
    <row r="26" spans="1:6">
      <c r="A26" s="150"/>
      <c r="B26" s="156"/>
      <c r="C26" s="152"/>
      <c r="D26" s="153"/>
      <c r="E26" s="154"/>
      <c r="F26" s="155"/>
    </row>
    <row r="27" spans="1:6">
      <c r="A27" s="150"/>
      <c r="B27" s="151" t="s">
        <v>189</v>
      </c>
      <c r="C27" s="152"/>
      <c r="D27" s="153"/>
      <c r="E27" s="154"/>
      <c r="F27" s="155"/>
    </row>
    <row r="28" spans="1:6">
      <c r="A28" s="150" t="s">
        <v>190</v>
      </c>
      <c r="B28" s="156" t="s">
        <v>191</v>
      </c>
      <c r="C28" s="152" t="s">
        <v>145</v>
      </c>
      <c r="D28" s="153">
        <v>586</v>
      </c>
      <c r="E28" s="157">
        <v>76000</v>
      </c>
      <c r="F28" s="158">
        <f t="shared" ref="F28:F39" si="2">D28*E28</f>
        <v>44536000</v>
      </c>
    </row>
    <row r="29" spans="1:6">
      <c r="A29" s="150" t="s">
        <v>192</v>
      </c>
      <c r="B29" s="156" t="s">
        <v>193</v>
      </c>
      <c r="C29" s="152" t="s">
        <v>145</v>
      </c>
      <c r="D29" s="153">
        <v>347</v>
      </c>
      <c r="E29" s="157">
        <v>76000</v>
      </c>
      <c r="F29" s="158">
        <f t="shared" si="2"/>
        <v>26372000</v>
      </c>
    </row>
    <row r="30" spans="1:6">
      <c r="A30" s="150" t="s">
        <v>194</v>
      </c>
      <c r="B30" s="156" t="s">
        <v>195</v>
      </c>
      <c r="C30" s="152" t="s">
        <v>145</v>
      </c>
      <c r="D30" s="153">
        <v>89</v>
      </c>
      <c r="E30" s="157">
        <v>76000</v>
      </c>
      <c r="F30" s="158">
        <f t="shared" si="2"/>
        <v>6764000</v>
      </c>
    </row>
    <row r="31" spans="1:6">
      <c r="A31" s="150" t="s">
        <v>196</v>
      </c>
      <c r="B31" s="156" t="s">
        <v>197</v>
      </c>
      <c r="C31" s="152" t="s">
        <v>145</v>
      </c>
      <c r="D31" s="153">
        <v>876</v>
      </c>
      <c r="E31" s="157">
        <v>76000</v>
      </c>
      <c r="F31" s="158">
        <f t="shared" si="2"/>
        <v>66576000</v>
      </c>
    </row>
    <row r="32" spans="1:6">
      <c r="A32" s="150" t="s">
        <v>198</v>
      </c>
      <c r="B32" s="156" t="s">
        <v>199</v>
      </c>
      <c r="C32" s="152" t="s">
        <v>145</v>
      </c>
      <c r="D32" s="153">
        <v>12</v>
      </c>
      <c r="E32" s="157">
        <v>76000</v>
      </c>
      <c r="F32" s="158">
        <f t="shared" si="2"/>
        <v>912000</v>
      </c>
    </row>
    <row r="33" spans="1:6">
      <c r="A33" s="150" t="s">
        <v>200</v>
      </c>
      <c r="B33" s="156" t="s">
        <v>201</v>
      </c>
      <c r="C33" s="152" t="s">
        <v>145</v>
      </c>
      <c r="D33" s="153">
        <v>6</v>
      </c>
      <c r="E33" s="157">
        <v>76000</v>
      </c>
      <c r="F33" s="158">
        <f t="shared" si="2"/>
        <v>456000</v>
      </c>
    </row>
    <row r="34" spans="1:6">
      <c r="A34" s="150" t="s">
        <v>202</v>
      </c>
      <c r="B34" s="156" t="s">
        <v>203</v>
      </c>
      <c r="C34" s="152" t="s">
        <v>145</v>
      </c>
      <c r="D34" s="153">
        <v>45</v>
      </c>
      <c r="E34" s="157">
        <v>76000</v>
      </c>
      <c r="F34" s="158">
        <f t="shared" si="2"/>
        <v>3420000</v>
      </c>
    </row>
    <row r="35" spans="1:6">
      <c r="A35" s="150" t="s">
        <v>204</v>
      </c>
      <c r="B35" s="156" t="s">
        <v>205</v>
      </c>
      <c r="C35" s="152" t="s">
        <v>145</v>
      </c>
      <c r="D35" s="153">
        <v>15</v>
      </c>
      <c r="E35" s="157">
        <v>76000</v>
      </c>
      <c r="F35" s="158">
        <f t="shared" si="2"/>
        <v>1140000</v>
      </c>
    </row>
    <row r="36" spans="1:6">
      <c r="A36" s="150" t="s">
        <v>206</v>
      </c>
      <c r="B36" s="156" t="s">
        <v>207</v>
      </c>
      <c r="C36" s="152" t="s">
        <v>140</v>
      </c>
      <c r="D36" s="153">
        <v>178</v>
      </c>
      <c r="E36" s="157">
        <v>15000</v>
      </c>
      <c r="F36" s="158">
        <f t="shared" si="2"/>
        <v>2670000</v>
      </c>
    </row>
    <row r="37" spans="1:6">
      <c r="A37" s="150" t="s">
        <v>208</v>
      </c>
      <c r="B37" s="156" t="s">
        <v>209</v>
      </c>
      <c r="C37" s="152" t="s">
        <v>140</v>
      </c>
      <c r="D37" s="153">
        <v>42</v>
      </c>
      <c r="E37" s="157">
        <v>15000</v>
      </c>
      <c r="F37" s="158">
        <f t="shared" si="2"/>
        <v>630000</v>
      </c>
    </row>
    <row r="38" spans="1:6">
      <c r="A38" s="150" t="s">
        <v>210</v>
      </c>
      <c r="B38" s="156" t="s">
        <v>211</v>
      </c>
      <c r="C38" s="152" t="s">
        <v>140</v>
      </c>
      <c r="D38" s="153">
        <v>54</v>
      </c>
      <c r="E38" s="157">
        <v>15000</v>
      </c>
      <c r="F38" s="158">
        <f t="shared" si="2"/>
        <v>810000</v>
      </c>
    </row>
    <row r="39" spans="1:6">
      <c r="A39" s="150" t="s">
        <v>212</v>
      </c>
      <c r="B39" s="156" t="s">
        <v>213</v>
      </c>
      <c r="C39" s="152" t="s">
        <v>140</v>
      </c>
      <c r="D39" s="153">
        <v>29</v>
      </c>
      <c r="E39" s="157">
        <v>15000</v>
      </c>
      <c r="F39" s="158">
        <f t="shared" si="2"/>
        <v>435000</v>
      </c>
    </row>
    <row r="40" spans="1:6">
      <c r="A40" s="150"/>
      <c r="B40" s="156"/>
      <c r="C40" s="152"/>
      <c r="D40" s="153"/>
      <c r="E40" s="154"/>
      <c r="F40" s="155"/>
    </row>
    <row r="41" spans="1:6">
      <c r="A41" s="150"/>
      <c r="B41" s="151" t="s">
        <v>214</v>
      </c>
      <c r="C41" s="152"/>
      <c r="D41" s="153"/>
      <c r="E41" s="154"/>
      <c r="F41" s="155"/>
    </row>
    <row r="42" spans="1:6" ht="30">
      <c r="A42" s="150" t="s">
        <v>215</v>
      </c>
      <c r="B42" s="156" t="s">
        <v>216</v>
      </c>
      <c r="C42" s="152" t="s">
        <v>140</v>
      </c>
      <c r="D42" s="153">
        <v>33</v>
      </c>
      <c r="E42" s="157">
        <v>7000</v>
      </c>
      <c r="F42" s="158">
        <f t="shared" ref="F42:F44" si="3">D42*E42</f>
        <v>231000</v>
      </c>
    </row>
    <row r="43" spans="1:6">
      <c r="A43" s="150" t="s">
        <v>217</v>
      </c>
      <c r="B43" s="156" t="s">
        <v>218</v>
      </c>
      <c r="C43" s="152" t="s">
        <v>140</v>
      </c>
      <c r="D43" s="153">
        <v>33</v>
      </c>
      <c r="E43" s="157">
        <v>15000</v>
      </c>
      <c r="F43" s="158">
        <f t="shared" si="3"/>
        <v>495000</v>
      </c>
    </row>
    <row r="44" spans="1:6">
      <c r="A44" s="150"/>
      <c r="B44" s="156"/>
      <c r="C44" s="152"/>
      <c r="D44" s="153"/>
      <c r="E44" s="157"/>
      <c r="F44" s="158">
        <f t="shared" si="3"/>
        <v>0</v>
      </c>
    </row>
    <row r="45" spans="1:6">
      <c r="A45" s="150"/>
      <c r="B45" s="156"/>
      <c r="C45" s="152"/>
      <c r="D45" s="153"/>
      <c r="E45" s="157"/>
      <c r="F45" s="155"/>
    </row>
    <row r="46" spans="1:6">
      <c r="A46" s="150"/>
      <c r="B46" s="156"/>
      <c r="C46" s="152"/>
      <c r="D46" s="153"/>
      <c r="E46" s="157"/>
      <c r="F46" s="155"/>
    </row>
    <row r="47" spans="1:6">
      <c r="A47" s="150"/>
      <c r="B47" s="156"/>
      <c r="C47" s="152"/>
      <c r="D47" s="153"/>
      <c r="E47" s="157"/>
      <c r="F47" s="155"/>
    </row>
    <row r="48" spans="1:6">
      <c r="A48" s="150"/>
      <c r="B48" s="156"/>
      <c r="C48" s="152"/>
      <c r="D48" s="153"/>
      <c r="E48" s="157"/>
      <c r="F48" s="155"/>
    </row>
    <row r="49" spans="1:6">
      <c r="A49" s="150"/>
      <c r="B49" s="156"/>
      <c r="C49" s="152"/>
      <c r="D49" s="153"/>
      <c r="E49" s="157"/>
      <c r="F49" s="155"/>
    </row>
    <row r="50" spans="1:6">
      <c r="A50" s="150"/>
      <c r="B50" s="156"/>
      <c r="C50" s="152"/>
      <c r="D50" s="153"/>
      <c r="E50" s="157"/>
      <c r="F50" s="155"/>
    </row>
    <row r="51" spans="1:6">
      <c r="A51" s="150"/>
      <c r="B51" s="156"/>
      <c r="C51" s="152"/>
      <c r="D51" s="153"/>
      <c r="E51" s="157"/>
      <c r="F51" s="155"/>
    </row>
    <row r="52" spans="1:6">
      <c r="A52" s="150"/>
      <c r="B52" s="156"/>
      <c r="C52" s="152"/>
      <c r="D52" s="153"/>
      <c r="E52" s="157"/>
      <c r="F52" s="155"/>
    </row>
    <row r="53" spans="1:6">
      <c r="A53" s="150"/>
      <c r="B53" s="156"/>
      <c r="C53" s="152"/>
      <c r="D53" s="153"/>
      <c r="E53" s="157"/>
      <c r="F53" s="155"/>
    </row>
    <row r="54" spans="1:6">
      <c r="A54" s="150"/>
      <c r="B54" s="156"/>
      <c r="C54" s="152"/>
      <c r="D54" s="153"/>
      <c r="E54" s="157"/>
      <c r="F54" s="155"/>
    </row>
    <row r="55" spans="1:6">
      <c r="A55" s="150"/>
      <c r="B55" s="156"/>
      <c r="C55" s="152"/>
      <c r="D55" s="153"/>
      <c r="E55" s="157"/>
      <c r="F55" s="155"/>
    </row>
    <row r="56" spans="1:6">
      <c r="A56" s="150"/>
      <c r="B56" s="156"/>
      <c r="C56" s="152"/>
      <c r="D56" s="153"/>
      <c r="E56" s="154"/>
      <c r="F56" s="155"/>
    </row>
    <row r="57" spans="1:6" ht="15.75">
      <c r="A57" s="160"/>
      <c r="B57" s="124" t="s">
        <v>35</v>
      </c>
      <c r="C57" s="125"/>
      <c r="D57" s="126"/>
      <c r="E57" s="161"/>
      <c r="F57" s="162">
        <f>SUM(F6:F43)</f>
        <v>641219325</v>
      </c>
    </row>
    <row r="58" spans="1:6">
      <c r="A58" s="163" t="s">
        <v>11</v>
      </c>
      <c r="B58" s="145" t="s">
        <v>12</v>
      </c>
      <c r="C58" s="112" t="s">
        <v>13</v>
      </c>
      <c r="D58" s="164" t="s">
        <v>14</v>
      </c>
      <c r="E58" s="165" t="s">
        <v>15</v>
      </c>
      <c r="F58" s="166" t="s">
        <v>136</v>
      </c>
    </row>
    <row r="59" spans="1:6">
      <c r="A59" s="167"/>
      <c r="B59" s="151" t="s">
        <v>162</v>
      </c>
      <c r="C59" s="117"/>
      <c r="D59" s="168"/>
      <c r="E59" s="169"/>
      <c r="F59" s="170"/>
    </row>
    <row r="60" spans="1:6">
      <c r="A60" s="167"/>
      <c r="B60" s="151" t="s">
        <v>219</v>
      </c>
      <c r="C60" s="117"/>
      <c r="D60" s="168"/>
      <c r="E60" s="169"/>
      <c r="F60" s="170"/>
    </row>
    <row r="61" spans="1:6" ht="45">
      <c r="A61" s="167"/>
      <c r="B61" s="151" t="str">
        <f>'2nd Lift (FINISHING)'!B6</f>
        <v xml:space="preserve">Precast concrete units. Grade 20; reinforced as necessary and finished fairface on  all exposed surface including  hoisting and fixing in position </v>
      </c>
      <c r="C61" s="117"/>
      <c r="D61" s="168"/>
      <c r="E61" s="169"/>
      <c r="F61" s="170"/>
    </row>
    <row r="62" spans="1:6">
      <c r="A62" s="167" t="s">
        <v>19</v>
      </c>
      <c r="B62" s="156" t="s">
        <v>220</v>
      </c>
      <c r="C62" s="117" t="s">
        <v>140</v>
      </c>
      <c r="D62" s="168">
        <v>66</v>
      </c>
      <c r="E62" s="171">
        <v>118000</v>
      </c>
      <c r="F62" s="158">
        <f t="shared" ref="F62:F64" si="4">D62*E62</f>
        <v>7788000</v>
      </c>
    </row>
    <row r="63" spans="1:6">
      <c r="A63" s="167" t="s">
        <v>23</v>
      </c>
      <c r="B63" s="156" t="s">
        <v>221</v>
      </c>
      <c r="C63" s="117" t="s">
        <v>140</v>
      </c>
      <c r="D63" s="168">
        <v>86</v>
      </c>
      <c r="E63" s="171">
        <v>120214</v>
      </c>
      <c r="F63" s="158">
        <f t="shared" si="4"/>
        <v>10338404</v>
      </c>
    </row>
    <row r="64" spans="1:6">
      <c r="A64" s="167" t="s">
        <v>25</v>
      </c>
      <c r="B64" s="156" t="s">
        <v>222</v>
      </c>
      <c r="C64" s="117" t="s">
        <v>140</v>
      </c>
      <c r="D64" s="168">
        <v>8</v>
      </c>
      <c r="E64" s="171">
        <v>100000</v>
      </c>
      <c r="F64" s="158">
        <f t="shared" si="4"/>
        <v>800000</v>
      </c>
    </row>
    <row r="65" spans="1:7" s="104" customFormat="1" ht="15.75">
      <c r="A65" s="167"/>
      <c r="B65" s="156"/>
      <c r="C65" s="117"/>
      <c r="D65" s="168"/>
      <c r="E65" s="169"/>
      <c r="F65" s="170"/>
      <c r="G65" s="128"/>
    </row>
    <row r="66" spans="1:7">
      <c r="A66" s="167"/>
      <c r="B66" s="151" t="s">
        <v>142</v>
      </c>
      <c r="C66" s="117"/>
      <c r="D66" s="168"/>
      <c r="E66" s="169"/>
      <c r="F66" s="170"/>
    </row>
    <row r="67" spans="1:7" ht="60">
      <c r="A67" s="167"/>
      <c r="B67" s="172" t="str">
        <f>'2nd Lift (FINISHING)'!B11</f>
        <v>Solid concrete block walling  BS 6073 (compressive strength of 3.5mpa) with 25mm wide strip of 2mm thickhoop iron into alternate horizontal joints  in the wall centre: bedded and jointed cement and sand (1:4) mortar in;</v>
      </c>
      <c r="C67" s="117"/>
      <c r="D67" s="168"/>
      <c r="E67" s="169"/>
      <c r="F67" s="170"/>
    </row>
    <row r="68" spans="1:7">
      <c r="A68" s="167" t="s">
        <v>223</v>
      </c>
      <c r="B68" s="156" t="s">
        <v>144</v>
      </c>
      <c r="C68" s="117" t="s">
        <v>145</v>
      </c>
      <c r="D68" s="168">
        <v>887</v>
      </c>
      <c r="E68" s="171">
        <v>74000</v>
      </c>
      <c r="F68" s="158">
        <f>D68*E68</f>
        <v>65638000</v>
      </c>
    </row>
    <row r="69" spans="1:7">
      <c r="A69" s="167"/>
      <c r="B69" s="156"/>
      <c r="C69" s="117"/>
      <c r="D69" s="168"/>
      <c r="E69" s="169"/>
      <c r="F69" s="170"/>
    </row>
    <row r="70" spans="1:7" ht="30">
      <c r="A70" s="167"/>
      <c r="B70" s="151" t="s">
        <v>224</v>
      </c>
      <c r="C70" s="117"/>
      <c r="D70" s="168"/>
      <c r="E70" s="169"/>
      <c r="F70" s="170"/>
    </row>
    <row r="71" spans="1:7" s="103" customFormat="1">
      <c r="A71" s="167" t="s">
        <v>50</v>
      </c>
      <c r="B71" s="156" t="s">
        <v>225</v>
      </c>
      <c r="C71" s="117" t="s">
        <v>140</v>
      </c>
      <c r="D71" s="168">
        <v>326</v>
      </c>
      <c r="E71" s="171">
        <v>1000</v>
      </c>
      <c r="F71" s="158">
        <f>D71*E71</f>
        <v>326000</v>
      </c>
    </row>
    <row r="72" spans="1:7" s="103" customFormat="1">
      <c r="A72" s="167"/>
      <c r="B72" s="156"/>
      <c r="C72" s="142"/>
      <c r="D72" s="154"/>
      <c r="E72" s="154"/>
      <c r="F72" s="170"/>
    </row>
    <row r="73" spans="1:7" s="103" customFormat="1">
      <c r="A73" s="167"/>
      <c r="B73" s="151" t="s">
        <v>226</v>
      </c>
      <c r="C73" s="117"/>
      <c r="D73" s="168"/>
      <c r="E73" s="169"/>
      <c r="F73" s="170"/>
    </row>
    <row r="74" spans="1:7" s="103" customFormat="1" ht="90">
      <c r="A74" s="167"/>
      <c r="B74" s="151" t="str">
        <f>'2nd Lift (FINISHING)'!B18</f>
        <v xml:space="preserve">Supply and fix an anodized aluminium curtain walling as supplied and fixed by approved manufacturer Comprising of SHA1990 mullions SHA 1991 Transom cleats, spandel profile 3003, 75x75x6mm steel angel brackets, 8mm reflective structual glazing including all fixing accessories, sillicon, horizontal </v>
      </c>
      <c r="C74" s="117"/>
      <c r="D74" s="168"/>
      <c r="E74" s="169"/>
      <c r="F74" s="170"/>
    </row>
    <row r="75" spans="1:7" s="103" customFormat="1" ht="30">
      <c r="A75" s="167" t="s">
        <v>53</v>
      </c>
      <c r="B75" s="156" t="s">
        <v>227</v>
      </c>
      <c r="C75" s="117" t="s">
        <v>145</v>
      </c>
      <c r="D75" s="168">
        <v>0</v>
      </c>
      <c r="E75" s="171">
        <v>875000</v>
      </c>
      <c r="F75" s="158">
        <f>D75*E75</f>
        <v>0</v>
      </c>
    </row>
    <row r="76" spans="1:7" s="103" customFormat="1">
      <c r="A76" s="167"/>
      <c r="B76" s="151"/>
      <c r="C76" s="117"/>
      <c r="D76" s="168"/>
      <c r="E76" s="169"/>
      <c r="F76" s="170"/>
    </row>
    <row r="77" spans="1:7">
      <c r="A77" s="167"/>
      <c r="B77" s="154"/>
      <c r="C77" s="117"/>
      <c r="D77" s="168"/>
      <c r="E77" s="169"/>
      <c r="F77" s="170"/>
    </row>
    <row r="78" spans="1:7">
      <c r="A78" s="167"/>
      <c r="B78" s="156"/>
      <c r="C78" s="117"/>
      <c r="D78" s="168"/>
      <c r="E78" s="169"/>
      <c r="F78" s="170"/>
    </row>
    <row r="79" spans="1:7">
      <c r="A79" s="167"/>
      <c r="B79" s="156"/>
      <c r="C79" s="117"/>
      <c r="D79" s="168"/>
      <c r="E79" s="169"/>
      <c r="F79" s="170"/>
    </row>
    <row r="80" spans="1:7">
      <c r="A80" s="167"/>
      <c r="B80" s="156"/>
      <c r="C80" s="117"/>
      <c r="D80" s="168"/>
      <c r="E80" s="169"/>
      <c r="F80" s="170"/>
    </row>
    <row r="81" spans="1:6">
      <c r="A81" s="167"/>
      <c r="B81" s="156"/>
      <c r="C81" s="117"/>
      <c r="D81" s="168"/>
      <c r="E81" s="169"/>
      <c r="F81" s="170"/>
    </row>
    <row r="82" spans="1:6">
      <c r="A82" s="167"/>
      <c r="B82" s="156"/>
      <c r="C82" s="117"/>
      <c r="D82" s="168"/>
      <c r="E82" s="169"/>
      <c r="F82" s="170"/>
    </row>
    <row r="83" spans="1:6">
      <c r="A83" s="167"/>
      <c r="B83" s="156"/>
      <c r="C83" s="117"/>
      <c r="D83" s="168"/>
      <c r="E83" s="169"/>
      <c r="F83" s="170"/>
    </row>
    <row r="84" spans="1:6">
      <c r="A84" s="167"/>
      <c r="B84" s="156"/>
      <c r="C84" s="117"/>
      <c r="D84" s="168"/>
      <c r="E84" s="169"/>
      <c r="F84" s="170"/>
    </row>
    <row r="85" spans="1:6">
      <c r="A85" s="167"/>
      <c r="B85" s="156"/>
      <c r="C85" s="117"/>
      <c r="D85" s="168"/>
      <c r="E85" s="169"/>
      <c r="F85" s="170"/>
    </row>
    <row r="86" spans="1:6">
      <c r="A86" s="167"/>
      <c r="B86" s="156"/>
      <c r="C86" s="117"/>
      <c r="D86" s="168"/>
      <c r="E86" s="169"/>
      <c r="F86" s="170"/>
    </row>
    <row r="87" spans="1:6">
      <c r="A87" s="167"/>
      <c r="B87" s="156"/>
      <c r="C87" s="117"/>
      <c r="D87" s="168"/>
      <c r="E87" s="169"/>
      <c r="F87" s="170"/>
    </row>
    <row r="88" spans="1:6">
      <c r="A88" s="167"/>
      <c r="B88" s="156"/>
      <c r="C88" s="117"/>
      <c r="D88" s="168"/>
      <c r="E88" s="169"/>
      <c r="F88" s="170"/>
    </row>
    <row r="89" spans="1:6">
      <c r="A89" s="167"/>
      <c r="B89" s="156"/>
      <c r="C89" s="117"/>
      <c r="D89" s="168"/>
      <c r="E89" s="169"/>
      <c r="F89" s="170"/>
    </row>
    <row r="90" spans="1:6">
      <c r="A90" s="167"/>
      <c r="B90" s="156"/>
      <c r="C90" s="117"/>
      <c r="D90" s="168"/>
      <c r="E90" s="169"/>
      <c r="F90" s="170"/>
    </row>
    <row r="91" spans="1:6">
      <c r="A91" s="167"/>
      <c r="B91" s="156"/>
      <c r="C91" s="117"/>
      <c r="D91" s="168"/>
      <c r="E91" s="169"/>
      <c r="F91" s="170"/>
    </row>
    <row r="92" spans="1:6">
      <c r="A92" s="167"/>
      <c r="B92" s="156"/>
      <c r="C92" s="117"/>
      <c r="D92" s="168"/>
      <c r="E92" s="169"/>
      <c r="F92" s="170"/>
    </row>
    <row r="93" spans="1:6">
      <c r="A93" s="167"/>
      <c r="B93" s="156"/>
      <c r="C93" s="117"/>
      <c r="D93" s="168"/>
      <c r="E93" s="169"/>
      <c r="F93" s="170"/>
    </row>
    <row r="94" spans="1:6">
      <c r="A94" s="167"/>
      <c r="B94" s="156"/>
      <c r="C94" s="117"/>
      <c r="D94" s="168"/>
      <c r="E94" s="169"/>
      <c r="F94" s="170"/>
    </row>
    <row r="95" spans="1:6">
      <c r="A95" s="167"/>
      <c r="B95" s="156"/>
      <c r="C95" s="117"/>
      <c r="D95" s="168"/>
      <c r="E95" s="169"/>
      <c r="F95" s="170"/>
    </row>
    <row r="96" spans="1:6">
      <c r="A96" s="167"/>
      <c r="B96" s="156"/>
      <c r="C96" s="117"/>
      <c r="D96" s="168"/>
      <c r="E96" s="169"/>
      <c r="F96" s="170"/>
    </row>
    <row r="97" spans="1:6">
      <c r="A97" s="167"/>
      <c r="B97" s="156"/>
      <c r="C97" s="117"/>
      <c r="D97" s="168"/>
      <c r="E97" s="169"/>
      <c r="F97" s="170"/>
    </row>
    <row r="98" spans="1:6">
      <c r="A98" s="167"/>
      <c r="B98" s="156"/>
      <c r="C98" s="117"/>
      <c r="D98" s="168"/>
      <c r="E98" s="169"/>
      <c r="F98" s="170"/>
    </row>
    <row r="99" spans="1:6">
      <c r="A99" s="167"/>
      <c r="B99" s="156"/>
      <c r="C99" s="117"/>
      <c r="D99" s="168"/>
      <c r="E99" s="169"/>
      <c r="F99" s="170"/>
    </row>
    <row r="100" spans="1:6">
      <c r="A100" s="167"/>
      <c r="B100" s="156"/>
      <c r="C100" s="117"/>
      <c r="D100" s="168"/>
      <c r="E100" s="169"/>
      <c r="F100" s="170"/>
    </row>
    <row r="101" spans="1:6">
      <c r="A101" s="167"/>
      <c r="B101" s="156"/>
      <c r="C101" s="117"/>
      <c r="D101" s="168"/>
      <c r="E101" s="169"/>
      <c r="F101" s="170"/>
    </row>
    <row r="102" spans="1:6">
      <c r="A102" s="167"/>
      <c r="B102" s="156"/>
      <c r="C102" s="117"/>
      <c r="D102" s="168"/>
      <c r="E102" s="169"/>
      <c r="F102" s="170"/>
    </row>
    <row r="103" spans="1:6">
      <c r="A103" s="167"/>
      <c r="B103" s="156"/>
      <c r="C103" s="117"/>
      <c r="D103" s="168"/>
      <c r="E103" s="169"/>
      <c r="F103" s="170"/>
    </row>
    <row r="104" spans="1:6">
      <c r="A104" s="167"/>
      <c r="B104" s="156"/>
      <c r="C104" s="117"/>
      <c r="D104" s="168"/>
      <c r="E104" s="169"/>
      <c r="F104" s="170"/>
    </row>
    <row r="105" spans="1:6">
      <c r="A105" s="167"/>
      <c r="B105" s="156"/>
      <c r="C105" s="117"/>
      <c r="D105" s="168"/>
      <c r="E105" s="169"/>
      <c r="F105" s="170"/>
    </row>
    <row r="106" spans="1:6">
      <c r="A106" s="167"/>
      <c r="B106" s="156"/>
      <c r="C106" s="117"/>
      <c r="D106" s="168"/>
      <c r="E106" s="169"/>
      <c r="F106" s="170"/>
    </row>
    <row r="107" spans="1:6">
      <c r="A107" s="167"/>
      <c r="B107" s="156"/>
      <c r="C107" s="117"/>
      <c r="D107" s="168"/>
      <c r="E107" s="169"/>
      <c r="F107" s="170"/>
    </row>
    <row r="108" spans="1:6">
      <c r="A108" s="167"/>
      <c r="B108" s="156"/>
      <c r="C108" s="117"/>
      <c r="D108" s="168"/>
      <c r="E108" s="169"/>
      <c r="F108" s="170"/>
    </row>
    <row r="109" spans="1:6">
      <c r="A109" s="167"/>
      <c r="B109" s="156"/>
      <c r="C109" s="117"/>
      <c r="D109" s="168"/>
      <c r="E109" s="169"/>
      <c r="F109" s="170"/>
    </row>
    <row r="110" spans="1:6" ht="15.75">
      <c r="A110" s="123"/>
      <c r="B110" s="124" t="s">
        <v>35</v>
      </c>
      <c r="C110" s="125"/>
      <c r="D110" s="126"/>
      <c r="E110" s="161"/>
      <c r="F110" s="162">
        <f>SUM(F61:F109)</f>
        <v>84890404</v>
      </c>
    </row>
    <row r="111" spans="1:6">
      <c r="A111" s="167"/>
      <c r="B111" s="156"/>
      <c r="C111" s="117"/>
      <c r="D111" s="168"/>
      <c r="E111" s="169"/>
      <c r="F111" s="170"/>
    </row>
    <row r="112" spans="1:6">
      <c r="A112" s="167"/>
      <c r="B112" s="151"/>
      <c r="C112" s="117"/>
      <c r="D112" s="168"/>
      <c r="E112" s="169"/>
      <c r="F112" s="170"/>
    </row>
    <row r="113" spans="1:6">
      <c r="A113" s="167"/>
      <c r="B113" s="151" t="s">
        <v>228</v>
      </c>
      <c r="C113" s="117"/>
      <c r="D113" s="168"/>
      <c r="E113" s="169"/>
      <c r="F113" s="170"/>
    </row>
    <row r="114" spans="1:6">
      <c r="A114" s="167"/>
      <c r="B114" s="151"/>
      <c r="C114" s="117"/>
      <c r="D114" s="168"/>
      <c r="E114" s="169"/>
      <c r="F114" s="170"/>
    </row>
    <row r="115" spans="1:6">
      <c r="A115" s="167"/>
      <c r="B115" s="151" t="s">
        <v>229</v>
      </c>
      <c r="C115" s="117"/>
      <c r="D115" s="168"/>
      <c r="E115" s="169"/>
      <c r="F115" s="170">
        <f>F57</f>
        <v>641219325</v>
      </c>
    </row>
    <row r="116" spans="1:6">
      <c r="A116" s="167"/>
      <c r="B116" s="151"/>
      <c r="C116" s="117"/>
      <c r="D116" s="168"/>
      <c r="E116" s="169"/>
      <c r="F116" s="170"/>
    </row>
    <row r="117" spans="1:6">
      <c r="A117" s="167"/>
      <c r="B117" s="156" t="s">
        <v>230</v>
      </c>
      <c r="C117" s="117"/>
      <c r="D117" s="168"/>
      <c r="E117" s="169"/>
      <c r="F117" s="170">
        <f>F110</f>
        <v>84890404</v>
      </c>
    </row>
    <row r="118" spans="1:6">
      <c r="A118" s="167"/>
      <c r="B118" s="156"/>
      <c r="C118" s="117"/>
      <c r="D118" s="168"/>
      <c r="E118" s="169"/>
      <c r="F118" s="170"/>
    </row>
    <row r="119" spans="1:6">
      <c r="A119" s="167"/>
      <c r="B119" s="156" t="s">
        <v>231</v>
      </c>
      <c r="C119" s="117"/>
      <c r="D119" s="168"/>
      <c r="E119" s="169"/>
      <c r="F119" s="170"/>
    </row>
    <row r="120" spans="1:6">
      <c r="A120" s="167"/>
      <c r="B120" s="156"/>
      <c r="C120" s="117"/>
      <c r="D120" s="168"/>
      <c r="E120" s="169"/>
      <c r="F120" s="170"/>
    </row>
    <row r="121" spans="1:6">
      <c r="A121" s="167"/>
      <c r="B121" s="156" t="s">
        <v>232</v>
      </c>
      <c r="C121" s="117"/>
      <c r="D121" s="168"/>
      <c r="E121" s="169"/>
      <c r="F121" s="170"/>
    </row>
    <row r="122" spans="1:6">
      <c r="A122" s="167"/>
      <c r="B122" s="156"/>
      <c r="C122" s="117"/>
      <c r="D122" s="168"/>
      <c r="E122" s="169"/>
      <c r="F122" s="170"/>
    </row>
    <row r="123" spans="1:6">
      <c r="A123" s="167"/>
      <c r="B123" s="156" t="s">
        <v>233</v>
      </c>
      <c r="C123" s="117"/>
      <c r="D123" s="168"/>
      <c r="E123" s="169"/>
      <c r="F123" s="170"/>
    </row>
    <row r="124" spans="1:6">
      <c r="A124" s="167"/>
      <c r="B124" s="156"/>
      <c r="C124" s="117"/>
      <c r="D124" s="168"/>
      <c r="E124" s="169"/>
      <c r="F124" s="170"/>
    </row>
    <row r="125" spans="1:6">
      <c r="A125" s="167"/>
      <c r="B125" s="156" t="s">
        <v>234</v>
      </c>
      <c r="C125" s="117"/>
      <c r="D125" s="168"/>
      <c r="E125" s="169"/>
      <c r="F125" s="170"/>
    </row>
    <row r="126" spans="1:6">
      <c r="A126" s="167"/>
      <c r="B126" s="156"/>
      <c r="C126" s="117"/>
      <c r="D126" s="168"/>
      <c r="E126" s="169"/>
      <c r="F126" s="170"/>
    </row>
    <row r="127" spans="1:6">
      <c r="A127" s="167"/>
      <c r="B127" s="156" t="s">
        <v>235</v>
      </c>
      <c r="C127" s="117"/>
      <c r="D127" s="168"/>
      <c r="E127" s="169"/>
      <c r="F127" s="170"/>
    </row>
    <row r="128" spans="1:6">
      <c r="A128" s="167"/>
      <c r="B128" s="154"/>
      <c r="C128" s="117"/>
      <c r="D128" s="168"/>
      <c r="E128" s="169"/>
      <c r="F128" s="170"/>
    </row>
    <row r="129" spans="1:6">
      <c r="A129" s="167"/>
      <c r="B129" s="154"/>
      <c r="C129" s="117"/>
      <c r="D129" s="168"/>
      <c r="E129" s="169"/>
      <c r="F129" s="170"/>
    </row>
    <row r="130" spans="1:6">
      <c r="A130" s="167"/>
      <c r="B130" s="154"/>
      <c r="C130" s="117"/>
      <c r="D130" s="168"/>
      <c r="E130" s="169"/>
      <c r="F130" s="170"/>
    </row>
    <row r="131" spans="1:6">
      <c r="A131" s="167"/>
      <c r="B131" s="154"/>
      <c r="C131" s="117"/>
      <c r="D131" s="168"/>
      <c r="E131" s="169"/>
      <c r="F131" s="170"/>
    </row>
    <row r="132" spans="1:6">
      <c r="A132" s="167"/>
      <c r="B132" s="154"/>
      <c r="C132" s="117"/>
      <c r="D132" s="168"/>
      <c r="E132" s="169"/>
      <c r="F132" s="170"/>
    </row>
    <row r="133" spans="1:6">
      <c r="A133" s="167"/>
      <c r="B133" s="154"/>
      <c r="C133" s="117"/>
      <c r="D133" s="168"/>
      <c r="E133" s="169"/>
      <c r="F133" s="170"/>
    </row>
    <row r="134" spans="1:6">
      <c r="A134" s="167"/>
      <c r="B134" s="154"/>
      <c r="C134" s="117"/>
      <c r="D134" s="168"/>
      <c r="E134" s="169"/>
      <c r="F134" s="170"/>
    </row>
    <row r="135" spans="1:6">
      <c r="A135" s="167"/>
      <c r="B135" s="154"/>
      <c r="C135" s="117"/>
      <c r="D135" s="168"/>
      <c r="E135" s="169"/>
      <c r="F135" s="170"/>
    </row>
    <row r="136" spans="1:6">
      <c r="A136" s="167"/>
      <c r="B136" s="154"/>
      <c r="C136" s="117"/>
      <c r="D136" s="168"/>
      <c r="E136" s="169"/>
      <c r="F136" s="170"/>
    </row>
    <row r="137" spans="1:6">
      <c r="A137" s="167"/>
      <c r="B137" s="154"/>
      <c r="C137" s="117"/>
      <c r="D137" s="168"/>
      <c r="E137" s="169"/>
      <c r="F137" s="170"/>
    </row>
    <row r="138" spans="1:6">
      <c r="A138" s="167"/>
      <c r="B138" s="154"/>
      <c r="C138" s="117"/>
      <c r="D138" s="168"/>
      <c r="E138" s="169"/>
      <c r="F138" s="170"/>
    </row>
    <row r="139" spans="1:6">
      <c r="A139" s="167"/>
      <c r="B139" s="154"/>
      <c r="C139" s="117"/>
      <c r="D139" s="168"/>
      <c r="E139" s="169"/>
      <c r="F139" s="170"/>
    </row>
    <row r="140" spans="1:6">
      <c r="A140" s="167"/>
      <c r="B140" s="154"/>
      <c r="C140" s="117"/>
      <c r="D140" s="168"/>
      <c r="E140" s="169"/>
      <c r="F140" s="170"/>
    </row>
    <row r="141" spans="1:6">
      <c r="A141" s="167"/>
      <c r="B141" s="154"/>
      <c r="C141" s="117"/>
      <c r="D141" s="168"/>
      <c r="E141" s="169"/>
      <c r="F141" s="170"/>
    </row>
    <row r="142" spans="1:6">
      <c r="A142" s="167"/>
      <c r="B142" s="154"/>
      <c r="C142" s="117"/>
      <c r="D142" s="168"/>
      <c r="E142" s="169"/>
      <c r="F142" s="170"/>
    </row>
    <row r="143" spans="1:6">
      <c r="A143" s="167"/>
      <c r="B143" s="154"/>
      <c r="C143" s="117"/>
      <c r="D143" s="168"/>
      <c r="E143" s="169"/>
      <c r="F143" s="170"/>
    </row>
    <row r="144" spans="1:6">
      <c r="A144" s="167"/>
      <c r="B144" s="154"/>
      <c r="C144" s="117"/>
      <c r="D144" s="168"/>
      <c r="E144" s="169"/>
      <c r="F144" s="170"/>
    </row>
    <row r="145" spans="1:6">
      <c r="A145" s="167"/>
      <c r="B145" s="154"/>
      <c r="C145" s="117"/>
      <c r="D145" s="168"/>
      <c r="E145" s="169"/>
      <c r="F145" s="170"/>
    </row>
    <row r="146" spans="1:6">
      <c r="A146" s="167"/>
      <c r="B146" s="154"/>
      <c r="C146" s="117"/>
      <c r="D146" s="168"/>
      <c r="E146" s="169"/>
      <c r="F146" s="170"/>
    </row>
    <row r="147" spans="1:6" ht="15.75">
      <c r="A147" s="123"/>
      <c r="B147" s="124" t="s">
        <v>236</v>
      </c>
      <c r="C147" s="125"/>
      <c r="D147" s="126"/>
      <c r="E147" s="161"/>
      <c r="F147" s="162">
        <f>SUM(F113:F141)</f>
        <v>726109729</v>
      </c>
    </row>
  </sheetData>
  <pageMargins left="0.69930555555555596" right="0.69930555555555596" top="0.75" bottom="0.75" header="0.3" footer="0.3"/>
  <pageSetup paperSize="9" scale="76" orientation="portrait" r:id="rId1"/>
  <rowBreaks count="1" manualBreakCount="1">
    <brk id="110" max="5" man="1"/>
  </rowBreaks>
</worksheet>
</file>

<file path=xl/worksheets/sheet6.xml><?xml version="1.0" encoding="utf-8"?>
<worksheet xmlns="http://schemas.openxmlformats.org/spreadsheetml/2006/main" xmlns:r="http://schemas.openxmlformats.org/officeDocument/2006/relationships">
  <dimension ref="A1:G317"/>
  <sheetViews>
    <sheetView view="pageBreakPreview" topLeftCell="A297" workbookViewId="0">
      <selection activeCell="E238" sqref="E238"/>
    </sheetView>
  </sheetViews>
  <sheetFormatPr defaultColWidth="9" defaultRowHeight="15"/>
  <cols>
    <col min="1" max="1" width="7.7109375" style="106" customWidth="1"/>
    <col min="2" max="2" width="55.7109375" style="107" customWidth="1"/>
    <col min="3" max="3" width="7.7109375" style="108" customWidth="1"/>
    <col min="4" max="4" width="12.7109375" style="108" customWidth="1"/>
    <col min="5" max="5" width="12.7109375" style="109" customWidth="1"/>
    <col min="6" max="6" width="15.7109375" style="109" customWidth="1"/>
    <col min="7" max="16384" width="9" style="103"/>
  </cols>
  <sheetData>
    <row r="1" spans="1:6">
      <c r="A1" s="110" t="s">
        <v>11</v>
      </c>
      <c r="B1" s="111" t="s">
        <v>12</v>
      </c>
      <c r="C1" s="112" t="s">
        <v>13</v>
      </c>
      <c r="D1" s="112" t="s">
        <v>14</v>
      </c>
      <c r="E1" s="113" t="s">
        <v>15</v>
      </c>
      <c r="F1" s="114" t="s">
        <v>136</v>
      </c>
    </row>
    <row r="2" spans="1:6">
      <c r="A2" s="115"/>
      <c r="B2" s="116" t="s">
        <v>237</v>
      </c>
      <c r="C2" s="117"/>
      <c r="D2" s="117"/>
      <c r="E2" s="118"/>
      <c r="F2" s="119"/>
    </row>
    <row r="3" spans="1:6">
      <c r="A3" s="115"/>
      <c r="B3" s="116" t="s">
        <v>238</v>
      </c>
      <c r="C3" s="117"/>
      <c r="D3" s="117"/>
      <c r="E3" s="118"/>
      <c r="F3" s="119"/>
    </row>
    <row r="4" spans="1:6">
      <c r="A4" s="115"/>
      <c r="B4" s="116"/>
      <c r="C4" s="117"/>
      <c r="D4" s="117"/>
      <c r="E4" s="118"/>
      <c r="F4" s="119"/>
    </row>
    <row r="5" spans="1:6">
      <c r="A5" s="115"/>
      <c r="B5" s="116" t="s">
        <v>163</v>
      </c>
      <c r="C5" s="117"/>
      <c r="D5" s="117"/>
      <c r="E5" s="118"/>
      <c r="F5" s="119"/>
    </row>
    <row r="6" spans="1:6">
      <c r="A6" s="115"/>
      <c r="B6" s="120" t="e">
        <f>#REF!</f>
        <v>#REF!</v>
      </c>
      <c r="C6" s="117"/>
      <c r="D6" s="117"/>
      <c r="E6" s="118"/>
      <c r="F6" s="119"/>
    </row>
    <row r="7" spans="1:6">
      <c r="A7" s="115" t="s">
        <v>19</v>
      </c>
      <c r="B7" s="121" t="s">
        <v>165</v>
      </c>
      <c r="C7" s="117" t="s">
        <v>166</v>
      </c>
      <c r="D7" s="117">
        <v>45</v>
      </c>
      <c r="E7" s="118">
        <v>756500</v>
      </c>
      <c r="F7" s="119">
        <f>D7*E7</f>
        <v>34042500</v>
      </c>
    </row>
    <row r="8" spans="1:6">
      <c r="A8" s="115" t="s">
        <v>23</v>
      </c>
      <c r="B8" s="121" t="s">
        <v>239</v>
      </c>
      <c r="C8" s="117" t="s">
        <v>166</v>
      </c>
      <c r="D8" s="117">
        <v>35</v>
      </c>
      <c r="E8" s="118">
        <v>756500</v>
      </c>
      <c r="F8" s="119">
        <f t="shared" ref="F8:F15" si="0">D8*E8</f>
        <v>26477500</v>
      </c>
    </row>
    <row r="9" spans="1:6">
      <c r="A9" s="115" t="s">
        <v>25</v>
      </c>
      <c r="B9" s="121" t="s">
        <v>240</v>
      </c>
      <c r="C9" s="117" t="s">
        <v>145</v>
      </c>
      <c r="D9" s="117">
        <v>44</v>
      </c>
      <c r="E9" s="118">
        <v>312107</v>
      </c>
      <c r="F9" s="119">
        <f t="shared" si="0"/>
        <v>13732708</v>
      </c>
    </row>
    <row r="10" spans="1:6">
      <c r="A10" s="115"/>
      <c r="B10" s="121"/>
      <c r="C10" s="117"/>
      <c r="D10" s="117"/>
      <c r="E10" s="118"/>
      <c r="F10" s="119"/>
    </row>
    <row r="11" spans="1:6">
      <c r="A11" s="115"/>
      <c r="B11" s="116" t="s">
        <v>174</v>
      </c>
      <c r="C11" s="117"/>
      <c r="D11" s="117"/>
      <c r="E11" s="118"/>
      <c r="F11" s="119"/>
    </row>
    <row r="12" spans="1:6" ht="62.25" customHeight="1">
      <c r="A12" s="115"/>
      <c r="B12" s="122" t="e">
        <f>#REF!</f>
        <v>#REF!</v>
      </c>
      <c r="C12" s="117"/>
      <c r="D12" s="117"/>
      <c r="E12" s="118"/>
      <c r="F12" s="119"/>
    </row>
    <row r="13" spans="1:6">
      <c r="A13" s="115" t="s">
        <v>27</v>
      </c>
      <c r="B13" s="121" t="s">
        <v>177</v>
      </c>
      <c r="C13" s="117" t="s">
        <v>178</v>
      </c>
      <c r="D13" s="117">
        <v>2006</v>
      </c>
      <c r="E13" s="118">
        <v>6856</v>
      </c>
      <c r="F13" s="119">
        <f t="shared" si="0"/>
        <v>13753136</v>
      </c>
    </row>
    <row r="14" spans="1:6">
      <c r="A14" s="115" t="s">
        <v>30</v>
      </c>
      <c r="B14" s="121" t="s">
        <v>184</v>
      </c>
      <c r="C14" s="117" t="s">
        <v>241</v>
      </c>
      <c r="D14" s="117">
        <v>5700</v>
      </c>
      <c r="E14" s="118">
        <v>5828</v>
      </c>
      <c r="F14" s="119">
        <f t="shared" si="0"/>
        <v>33219600</v>
      </c>
    </row>
    <row r="15" spans="1:6">
      <c r="A15" s="115" t="s">
        <v>33</v>
      </c>
      <c r="B15" s="121" t="s">
        <v>186</v>
      </c>
      <c r="C15" s="117" t="s">
        <v>241</v>
      </c>
      <c r="D15" s="117">
        <v>4230</v>
      </c>
      <c r="E15" s="118">
        <v>8117</v>
      </c>
      <c r="F15" s="119">
        <f t="shared" si="0"/>
        <v>34334910</v>
      </c>
    </row>
    <row r="16" spans="1:6">
      <c r="A16" s="115"/>
      <c r="B16" s="121"/>
      <c r="C16" s="117"/>
      <c r="D16" s="117"/>
      <c r="E16" s="118"/>
      <c r="F16" s="119"/>
    </row>
    <row r="17" spans="1:6">
      <c r="A17" s="115"/>
      <c r="B17" s="116" t="s">
        <v>242</v>
      </c>
      <c r="C17" s="117"/>
      <c r="D17" s="117"/>
      <c r="E17" s="118"/>
      <c r="F17" s="119"/>
    </row>
    <row r="18" spans="1:6">
      <c r="A18" s="115" t="s">
        <v>53</v>
      </c>
      <c r="B18" s="121" t="s">
        <v>191</v>
      </c>
      <c r="C18" s="117" t="s">
        <v>145</v>
      </c>
      <c r="D18" s="117">
        <v>392</v>
      </c>
      <c r="E18" s="118">
        <v>76000</v>
      </c>
      <c r="F18" s="119">
        <f t="shared" ref="F18:F21" si="1">D18*E18</f>
        <v>29792000</v>
      </c>
    </row>
    <row r="19" spans="1:6">
      <c r="A19" s="115" t="s">
        <v>176</v>
      </c>
      <c r="B19" s="121" t="s">
        <v>193</v>
      </c>
      <c r="C19" s="117" t="s">
        <v>145</v>
      </c>
      <c r="D19" s="117">
        <v>378</v>
      </c>
      <c r="E19" s="118">
        <v>76000</v>
      </c>
      <c r="F19" s="119">
        <f t="shared" si="1"/>
        <v>28728000</v>
      </c>
    </row>
    <row r="20" spans="1:6">
      <c r="A20" s="115" t="s">
        <v>179</v>
      </c>
      <c r="B20" s="121" t="s">
        <v>195</v>
      </c>
      <c r="C20" s="117" t="s">
        <v>145</v>
      </c>
      <c r="D20" s="117">
        <v>89</v>
      </c>
      <c r="E20" s="118">
        <v>76000</v>
      </c>
      <c r="F20" s="119">
        <f t="shared" si="1"/>
        <v>6764000</v>
      </c>
    </row>
    <row r="21" spans="1:6">
      <c r="A21" s="115" t="s">
        <v>181</v>
      </c>
      <c r="B21" s="121" t="s">
        <v>243</v>
      </c>
      <c r="C21" s="117" t="s">
        <v>145</v>
      </c>
      <c r="D21" s="117">
        <v>44</v>
      </c>
      <c r="E21" s="118">
        <v>76000</v>
      </c>
      <c r="F21" s="119">
        <f t="shared" si="1"/>
        <v>3344000</v>
      </c>
    </row>
    <row r="22" spans="1:6">
      <c r="A22" s="115"/>
      <c r="B22" s="121"/>
      <c r="C22" s="117"/>
      <c r="D22" s="117"/>
      <c r="E22" s="118"/>
      <c r="F22" s="119"/>
    </row>
    <row r="23" spans="1:6">
      <c r="A23" s="115"/>
      <c r="B23" s="121"/>
      <c r="C23" s="117"/>
      <c r="D23" s="117"/>
      <c r="E23" s="118"/>
      <c r="F23" s="119"/>
    </row>
    <row r="24" spans="1:6">
      <c r="A24" s="115"/>
      <c r="B24" s="121"/>
      <c r="C24" s="117"/>
      <c r="D24" s="117"/>
      <c r="E24" s="118"/>
      <c r="F24" s="119"/>
    </row>
    <row r="25" spans="1:6">
      <c r="A25" s="115"/>
      <c r="B25" s="121"/>
      <c r="C25" s="117"/>
      <c r="D25" s="117"/>
      <c r="E25" s="118"/>
      <c r="F25" s="119"/>
    </row>
    <row r="26" spans="1:6">
      <c r="A26" s="115"/>
      <c r="B26" s="121"/>
      <c r="C26" s="117"/>
      <c r="D26" s="117"/>
      <c r="E26" s="118"/>
      <c r="F26" s="119"/>
    </row>
    <row r="27" spans="1:6">
      <c r="A27" s="115"/>
      <c r="B27" s="121"/>
      <c r="C27" s="117"/>
      <c r="D27" s="117"/>
      <c r="E27" s="118"/>
      <c r="F27" s="119"/>
    </row>
    <row r="28" spans="1:6">
      <c r="A28" s="115"/>
      <c r="B28" s="121"/>
      <c r="C28" s="117"/>
      <c r="D28" s="117"/>
      <c r="E28" s="118"/>
      <c r="F28" s="119"/>
    </row>
    <row r="29" spans="1:6">
      <c r="A29" s="115"/>
      <c r="B29" s="121"/>
      <c r="C29" s="117"/>
      <c r="D29" s="117"/>
      <c r="E29" s="118"/>
      <c r="F29" s="119"/>
    </row>
    <row r="30" spans="1:6">
      <c r="A30" s="115"/>
      <c r="B30" s="121"/>
      <c r="C30" s="117"/>
      <c r="D30" s="117"/>
      <c r="E30" s="118"/>
      <c r="F30" s="119"/>
    </row>
    <row r="31" spans="1:6">
      <c r="A31" s="115"/>
      <c r="B31" s="121"/>
      <c r="C31" s="117"/>
      <c r="D31" s="117"/>
      <c r="E31" s="118"/>
      <c r="F31" s="119"/>
    </row>
    <row r="32" spans="1:6">
      <c r="A32" s="115"/>
      <c r="B32" s="121"/>
      <c r="C32" s="117"/>
      <c r="D32" s="117"/>
      <c r="E32" s="118"/>
      <c r="F32" s="119"/>
    </row>
    <row r="33" spans="1:6">
      <c r="A33" s="115"/>
      <c r="B33" s="121"/>
      <c r="C33" s="117"/>
      <c r="D33" s="117"/>
      <c r="E33" s="118"/>
      <c r="F33" s="119"/>
    </row>
    <row r="34" spans="1:6">
      <c r="A34" s="115"/>
      <c r="B34" s="121"/>
      <c r="C34" s="117"/>
      <c r="D34" s="117"/>
      <c r="E34" s="118"/>
      <c r="F34" s="119"/>
    </row>
    <row r="35" spans="1:6">
      <c r="A35" s="115"/>
      <c r="B35" s="121"/>
      <c r="C35" s="117"/>
      <c r="D35" s="117"/>
      <c r="E35" s="118"/>
      <c r="F35" s="119"/>
    </row>
    <row r="36" spans="1:6">
      <c r="A36" s="115"/>
      <c r="B36" s="121"/>
      <c r="C36" s="117"/>
      <c r="D36" s="117"/>
      <c r="E36" s="118"/>
      <c r="F36" s="119"/>
    </row>
    <row r="37" spans="1:6">
      <c r="A37" s="115"/>
      <c r="B37" s="121"/>
      <c r="C37" s="117"/>
      <c r="D37" s="117"/>
      <c r="E37" s="118"/>
      <c r="F37" s="119"/>
    </row>
    <row r="38" spans="1:6">
      <c r="A38" s="115"/>
      <c r="B38" s="121"/>
      <c r="C38" s="117"/>
      <c r="D38" s="117"/>
      <c r="E38" s="118"/>
      <c r="F38" s="119"/>
    </row>
    <row r="39" spans="1:6">
      <c r="A39" s="115"/>
      <c r="B39" s="121"/>
      <c r="C39" s="117"/>
      <c r="D39" s="117"/>
      <c r="E39" s="118"/>
      <c r="F39" s="119"/>
    </row>
    <row r="40" spans="1:6">
      <c r="A40" s="115"/>
      <c r="B40" s="121"/>
      <c r="C40" s="117"/>
      <c r="D40" s="117"/>
      <c r="E40" s="118"/>
      <c r="F40" s="119"/>
    </row>
    <row r="41" spans="1:6">
      <c r="A41" s="115"/>
      <c r="B41" s="121"/>
      <c r="C41" s="117"/>
      <c r="D41" s="117"/>
      <c r="E41" s="118"/>
      <c r="F41" s="119"/>
    </row>
    <row r="42" spans="1:6">
      <c r="A42" s="115"/>
      <c r="B42" s="121"/>
      <c r="C42" s="117"/>
      <c r="D42" s="117"/>
      <c r="E42" s="118"/>
      <c r="F42" s="119"/>
    </row>
    <row r="43" spans="1:6">
      <c r="A43" s="115"/>
      <c r="B43" s="121"/>
      <c r="C43" s="117"/>
      <c r="D43" s="117"/>
      <c r="E43" s="118"/>
      <c r="F43" s="119"/>
    </row>
    <row r="44" spans="1:6">
      <c r="A44" s="115"/>
      <c r="B44" s="121"/>
      <c r="C44" s="117"/>
      <c r="D44" s="117"/>
      <c r="E44" s="118"/>
      <c r="F44" s="119"/>
    </row>
    <row r="45" spans="1:6">
      <c r="A45" s="115"/>
      <c r="B45" s="121"/>
      <c r="C45" s="117"/>
      <c r="D45" s="117"/>
      <c r="E45" s="118"/>
      <c r="F45" s="119"/>
    </row>
    <row r="46" spans="1:6">
      <c r="A46" s="115"/>
      <c r="B46" s="121"/>
      <c r="C46" s="117"/>
      <c r="D46" s="117"/>
      <c r="E46" s="118"/>
      <c r="F46" s="119"/>
    </row>
    <row r="47" spans="1:6">
      <c r="A47" s="115"/>
      <c r="B47" s="121"/>
      <c r="C47" s="117"/>
      <c r="D47" s="117"/>
      <c r="E47" s="118"/>
      <c r="F47" s="119"/>
    </row>
    <row r="48" spans="1:6">
      <c r="A48" s="115"/>
      <c r="B48" s="121"/>
      <c r="C48" s="117"/>
      <c r="D48" s="117"/>
      <c r="E48" s="118"/>
      <c r="F48" s="119"/>
    </row>
    <row r="49" spans="1:7">
      <c r="A49" s="115"/>
      <c r="B49" s="121"/>
      <c r="C49" s="117"/>
      <c r="D49" s="117"/>
      <c r="E49" s="118"/>
      <c r="F49" s="119"/>
    </row>
    <row r="50" spans="1:7">
      <c r="A50" s="115"/>
      <c r="B50" s="121"/>
      <c r="C50" s="117"/>
      <c r="D50" s="117"/>
      <c r="E50" s="118"/>
      <c r="F50" s="119"/>
    </row>
    <row r="51" spans="1:7">
      <c r="A51" s="115"/>
      <c r="B51" s="121"/>
      <c r="C51" s="117"/>
      <c r="D51" s="117"/>
      <c r="E51" s="118"/>
      <c r="F51" s="119"/>
    </row>
    <row r="52" spans="1:7">
      <c r="A52" s="115"/>
      <c r="B52" s="121"/>
      <c r="C52" s="117"/>
      <c r="D52" s="117"/>
      <c r="E52" s="118"/>
      <c r="F52" s="119"/>
    </row>
    <row r="53" spans="1:7">
      <c r="A53" s="115"/>
      <c r="B53" s="121"/>
      <c r="C53" s="117"/>
      <c r="D53" s="117"/>
      <c r="E53" s="118"/>
      <c r="F53" s="119"/>
    </row>
    <row r="54" spans="1:7">
      <c r="A54" s="115"/>
      <c r="B54" s="121"/>
      <c r="C54" s="117"/>
      <c r="D54" s="117"/>
      <c r="E54" s="118"/>
      <c r="F54" s="119"/>
    </row>
    <row r="55" spans="1:7">
      <c r="A55" s="115"/>
      <c r="B55" s="121"/>
      <c r="C55" s="117"/>
      <c r="D55" s="117"/>
      <c r="E55" s="118"/>
      <c r="F55" s="119"/>
    </row>
    <row r="56" spans="1:7">
      <c r="A56" s="115"/>
      <c r="B56" s="121"/>
      <c r="C56" s="117"/>
      <c r="D56" s="117"/>
      <c r="E56" s="118"/>
      <c r="F56" s="119"/>
    </row>
    <row r="57" spans="1:7">
      <c r="A57" s="115"/>
      <c r="B57" s="121"/>
      <c r="C57" s="117"/>
      <c r="D57" s="117"/>
      <c r="E57" s="118"/>
      <c r="F57" s="119"/>
    </row>
    <row r="58" spans="1:7">
      <c r="A58" s="115"/>
      <c r="B58" s="121"/>
      <c r="C58" s="117"/>
      <c r="D58" s="117"/>
      <c r="E58" s="118"/>
      <c r="F58" s="119"/>
    </row>
    <row r="59" spans="1:7">
      <c r="A59" s="115"/>
      <c r="B59" s="121"/>
      <c r="C59" s="117"/>
      <c r="D59" s="117"/>
      <c r="E59" s="118"/>
      <c r="F59" s="119"/>
    </row>
    <row r="60" spans="1:7">
      <c r="A60" s="115"/>
      <c r="B60" s="121"/>
      <c r="C60" s="117"/>
      <c r="D60" s="117"/>
      <c r="E60" s="118"/>
      <c r="F60" s="119"/>
    </row>
    <row r="61" spans="1:7">
      <c r="A61" s="115"/>
      <c r="B61" s="121"/>
      <c r="C61" s="117"/>
      <c r="D61" s="117"/>
      <c r="E61" s="118"/>
      <c r="F61" s="119"/>
    </row>
    <row r="62" spans="1:7" s="104" customFormat="1" ht="15.75">
      <c r="A62" s="123"/>
      <c r="B62" s="124" t="s">
        <v>35</v>
      </c>
      <c r="C62" s="125"/>
      <c r="D62" s="126"/>
      <c r="E62" s="126"/>
      <c r="F62" s="127">
        <f>SUM(F3:F55)</f>
        <v>224188354</v>
      </c>
      <c r="G62" s="128"/>
    </row>
    <row r="63" spans="1:7">
      <c r="A63" s="110" t="s">
        <v>11</v>
      </c>
      <c r="B63" s="111" t="s">
        <v>12</v>
      </c>
      <c r="C63" s="112" t="s">
        <v>13</v>
      </c>
      <c r="D63" s="112" t="s">
        <v>14</v>
      </c>
      <c r="E63" s="113" t="s">
        <v>15</v>
      </c>
      <c r="F63" s="114" t="s">
        <v>136</v>
      </c>
    </row>
    <row r="64" spans="1:7">
      <c r="A64" s="115"/>
      <c r="B64" s="120" t="s">
        <v>219</v>
      </c>
      <c r="C64" s="117"/>
      <c r="D64" s="117"/>
      <c r="E64" s="118"/>
      <c r="F64" s="119"/>
    </row>
    <row r="65" spans="1:6">
      <c r="A65" s="115"/>
      <c r="B65" s="120"/>
      <c r="C65" s="117"/>
      <c r="D65" s="117"/>
      <c r="E65" s="118"/>
      <c r="F65" s="119"/>
    </row>
    <row r="66" spans="1:6">
      <c r="A66" s="115"/>
      <c r="B66" s="116" t="e">
        <f>#REF!</f>
        <v>#REF!</v>
      </c>
      <c r="C66" s="117"/>
      <c r="D66" s="117"/>
      <c r="E66" s="118"/>
      <c r="F66" s="119"/>
    </row>
    <row r="67" spans="1:6">
      <c r="A67" s="115"/>
      <c r="B67" s="116"/>
      <c r="C67" s="117"/>
      <c r="D67" s="117"/>
      <c r="E67" s="118"/>
      <c r="F67" s="119"/>
    </row>
    <row r="68" spans="1:6">
      <c r="A68" s="115" t="s">
        <v>19</v>
      </c>
      <c r="B68" s="121" t="e">
        <f>#REF!</f>
        <v>#REF!</v>
      </c>
      <c r="C68" s="117" t="s">
        <v>140</v>
      </c>
      <c r="D68" s="117">
        <v>66</v>
      </c>
      <c r="E68" s="118">
        <v>118000</v>
      </c>
      <c r="F68" s="119">
        <f t="shared" ref="F68:F70" si="2">D68*E68</f>
        <v>7788000</v>
      </c>
    </row>
    <row r="69" spans="1:6">
      <c r="A69" s="115" t="s">
        <v>23</v>
      </c>
      <c r="B69" s="121" t="s">
        <v>221</v>
      </c>
      <c r="C69" s="117" t="s">
        <v>140</v>
      </c>
      <c r="D69" s="117">
        <v>84</v>
      </c>
      <c r="E69" s="118">
        <v>120214</v>
      </c>
      <c r="F69" s="119">
        <f t="shared" si="2"/>
        <v>10097976</v>
      </c>
    </row>
    <row r="70" spans="1:6">
      <c r="A70" s="115" t="s">
        <v>25</v>
      </c>
      <c r="B70" s="121" t="s">
        <v>222</v>
      </c>
      <c r="C70" s="117" t="s">
        <v>140</v>
      </c>
      <c r="D70" s="117">
        <v>8</v>
      </c>
      <c r="E70" s="118">
        <v>100000</v>
      </c>
      <c r="F70" s="119">
        <f t="shared" si="2"/>
        <v>800000</v>
      </c>
    </row>
    <row r="71" spans="1:6">
      <c r="A71" s="115"/>
      <c r="B71" s="121"/>
      <c r="C71" s="117"/>
      <c r="D71" s="117"/>
      <c r="E71" s="118"/>
      <c r="F71" s="119"/>
    </row>
    <row r="72" spans="1:6">
      <c r="A72" s="115"/>
      <c r="B72" s="120" t="s">
        <v>142</v>
      </c>
      <c r="C72" s="117"/>
      <c r="D72" s="117"/>
      <c r="E72" s="118"/>
      <c r="F72" s="119"/>
    </row>
    <row r="73" spans="1:6">
      <c r="A73" s="115"/>
      <c r="B73" s="120" t="e">
        <f>#REF!</f>
        <v>#REF!</v>
      </c>
      <c r="C73" s="117"/>
      <c r="D73" s="117"/>
      <c r="E73" s="118"/>
      <c r="F73" s="119"/>
    </row>
    <row r="74" spans="1:6">
      <c r="A74" s="115" t="s">
        <v>27</v>
      </c>
      <c r="B74" s="121" t="s">
        <v>244</v>
      </c>
      <c r="C74" s="117" t="s">
        <v>145</v>
      </c>
      <c r="D74" s="117">
        <v>950</v>
      </c>
      <c r="E74" s="118">
        <v>74000</v>
      </c>
      <c r="F74" s="119">
        <f t="shared" ref="F74:F79" si="3">D74*E74</f>
        <v>70300000</v>
      </c>
    </row>
    <row r="75" spans="1:6">
      <c r="A75" s="115" t="s">
        <v>30</v>
      </c>
      <c r="B75" s="121" t="s">
        <v>245</v>
      </c>
      <c r="C75" s="117" t="s">
        <v>145</v>
      </c>
      <c r="D75" s="117">
        <v>29</v>
      </c>
      <c r="E75" s="118">
        <v>65800</v>
      </c>
      <c r="F75" s="119">
        <f t="shared" si="3"/>
        <v>1908200</v>
      </c>
    </row>
    <row r="76" spans="1:6">
      <c r="A76" s="115"/>
      <c r="B76" s="121"/>
      <c r="C76" s="117"/>
      <c r="D76" s="117"/>
      <c r="E76" s="118"/>
      <c r="F76" s="119"/>
    </row>
    <row r="77" spans="1:6" ht="30">
      <c r="A77" s="115"/>
      <c r="B77" s="120" t="s">
        <v>246</v>
      </c>
      <c r="C77" s="117"/>
      <c r="D77" s="117"/>
      <c r="E77" s="118"/>
      <c r="F77" s="119"/>
    </row>
    <row r="78" spans="1:6">
      <c r="A78" s="115" t="s">
        <v>33</v>
      </c>
      <c r="B78" s="121" t="s">
        <v>247</v>
      </c>
      <c r="C78" s="117" t="s">
        <v>140</v>
      </c>
      <c r="D78" s="117">
        <v>7</v>
      </c>
      <c r="E78" s="118">
        <v>1000</v>
      </c>
      <c r="F78" s="119">
        <f t="shared" si="3"/>
        <v>7000</v>
      </c>
    </row>
    <row r="79" spans="1:6">
      <c r="A79" s="115" t="s">
        <v>50</v>
      </c>
      <c r="B79" s="121" t="s">
        <v>248</v>
      </c>
      <c r="C79" s="117" t="s">
        <v>140</v>
      </c>
      <c r="D79" s="117">
        <v>312</v>
      </c>
      <c r="E79" s="118">
        <v>1000</v>
      </c>
      <c r="F79" s="119">
        <f t="shared" si="3"/>
        <v>312000</v>
      </c>
    </row>
    <row r="80" spans="1:6">
      <c r="A80" s="115"/>
      <c r="B80" s="121"/>
      <c r="C80" s="117"/>
      <c r="D80" s="117"/>
      <c r="E80" s="118"/>
      <c r="F80" s="119"/>
    </row>
    <row r="81" spans="1:6">
      <c r="A81" s="115"/>
      <c r="B81" s="120" t="s">
        <v>249</v>
      </c>
      <c r="C81" s="117"/>
      <c r="D81" s="117"/>
      <c r="E81" s="118"/>
      <c r="F81" s="119"/>
    </row>
    <row r="82" spans="1:6">
      <c r="A82" s="115"/>
      <c r="B82" s="121" t="e">
        <f>#REF!</f>
        <v>#REF!</v>
      </c>
      <c r="C82" s="117"/>
      <c r="D82" s="117"/>
      <c r="E82" s="118"/>
      <c r="F82" s="119"/>
    </row>
    <row r="83" spans="1:6" ht="30">
      <c r="A83" s="115" t="s">
        <v>53</v>
      </c>
      <c r="B83" s="121" t="s">
        <v>250</v>
      </c>
      <c r="C83" s="117" t="s">
        <v>145</v>
      </c>
      <c r="D83" s="117">
        <v>0</v>
      </c>
      <c r="E83" s="118">
        <v>875000</v>
      </c>
      <c r="F83" s="119"/>
    </row>
    <row r="84" spans="1:6">
      <c r="A84" s="115"/>
      <c r="B84" s="121"/>
      <c r="C84" s="117"/>
      <c r="D84" s="117"/>
      <c r="E84" s="118"/>
      <c r="F84" s="119"/>
    </row>
    <row r="85" spans="1:6">
      <c r="A85" s="115"/>
      <c r="B85" s="121"/>
      <c r="C85" s="117"/>
      <c r="D85" s="117"/>
      <c r="E85" s="118"/>
      <c r="F85" s="119"/>
    </row>
    <row r="86" spans="1:6">
      <c r="A86" s="115"/>
      <c r="B86" s="121"/>
      <c r="C86" s="117"/>
      <c r="D86" s="117"/>
      <c r="E86" s="118"/>
      <c r="F86" s="119"/>
    </row>
    <row r="87" spans="1:6">
      <c r="A87" s="115"/>
      <c r="B87" s="121"/>
      <c r="C87" s="117"/>
      <c r="D87" s="117"/>
      <c r="E87" s="118"/>
      <c r="F87" s="119"/>
    </row>
    <row r="88" spans="1:6">
      <c r="A88" s="115"/>
      <c r="B88" s="121"/>
      <c r="C88" s="117"/>
      <c r="D88" s="117"/>
      <c r="E88" s="118"/>
      <c r="F88" s="119"/>
    </row>
    <row r="89" spans="1:6">
      <c r="A89" s="115"/>
      <c r="B89" s="121"/>
      <c r="C89" s="117"/>
      <c r="D89" s="117"/>
      <c r="E89" s="118"/>
      <c r="F89" s="119"/>
    </row>
    <row r="90" spans="1:6">
      <c r="A90" s="115"/>
      <c r="B90" s="121"/>
      <c r="C90" s="117"/>
      <c r="D90" s="117"/>
      <c r="E90" s="118"/>
      <c r="F90" s="119"/>
    </row>
    <row r="91" spans="1:6">
      <c r="A91" s="115"/>
      <c r="B91" s="121"/>
      <c r="C91" s="117"/>
      <c r="D91" s="117"/>
      <c r="E91" s="118"/>
      <c r="F91" s="119"/>
    </row>
    <row r="92" spans="1:6">
      <c r="A92" s="115"/>
      <c r="B92" s="121"/>
      <c r="C92" s="117"/>
      <c r="D92" s="117"/>
      <c r="E92" s="118"/>
      <c r="F92" s="119"/>
    </row>
    <row r="93" spans="1:6">
      <c r="A93" s="115"/>
      <c r="B93" s="121"/>
      <c r="C93" s="117"/>
      <c r="D93" s="117"/>
      <c r="E93" s="118"/>
      <c r="F93" s="119"/>
    </row>
    <row r="94" spans="1:6">
      <c r="A94" s="115"/>
      <c r="B94" s="121"/>
      <c r="C94" s="117"/>
      <c r="D94" s="117"/>
      <c r="E94" s="118"/>
      <c r="F94" s="119"/>
    </row>
    <row r="95" spans="1:6">
      <c r="A95" s="115"/>
      <c r="B95" s="121"/>
      <c r="C95" s="117"/>
      <c r="D95" s="117"/>
      <c r="E95" s="118"/>
      <c r="F95" s="119"/>
    </row>
    <row r="96" spans="1:6">
      <c r="A96" s="115"/>
      <c r="B96" s="121"/>
      <c r="C96" s="117"/>
      <c r="D96" s="117"/>
      <c r="E96" s="118"/>
      <c r="F96" s="119"/>
    </row>
    <row r="97" spans="1:6">
      <c r="A97" s="115"/>
      <c r="B97" s="121"/>
      <c r="C97" s="117"/>
      <c r="D97" s="117"/>
      <c r="E97" s="118"/>
      <c r="F97" s="119"/>
    </row>
    <row r="98" spans="1:6">
      <c r="A98" s="115"/>
      <c r="B98" s="121"/>
      <c r="C98" s="117"/>
      <c r="D98" s="117"/>
      <c r="E98" s="118"/>
      <c r="F98" s="119"/>
    </row>
    <row r="99" spans="1:6">
      <c r="A99" s="115"/>
      <c r="B99" s="121"/>
      <c r="C99" s="117"/>
      <c r="D99" s="117"/>
      <c r="E99" s="118"/>
      <c r="F99" s="119"/>
    </row>
    <row r="100" spans="1:6">
      <c r="A100" s="115"/>
      <c r="B100" s="121"/>
      <c r="C100" s="117"/>
      <c r="D100" s="117"/>
      <c r="E100" s="118"/>
      <c r="F100" s="119"/>
    </row>
    <row r="101" spans="1:6">
      <c r="A101" s="115"/>
      <c r="B101" s="121"/>
      <c r="C101" s="117"/>
      <c r="D101" s="117"/>
      <c r="E101" s="118"/>
      <c r="F101" s="119"/>
    </row>
    <row r="102" spans="1:6">
      <c r="A102" s="115"/>
      <c r="B102" s="121"/>
      <c r="C102" s="117"/>
      <c r="D102" s="117"/>
      <c r="E102" s="118"/>
      <c r="F102" s="119"/>
    </row>
    <row r="103" spans="1:6">
      <c r="A103" s="115"/>
      <c r="B103" s="121"/>
      <c r="C103" s="117"/>
      <c r="D103" s="117"/>
      <c r="E103" s="118"/>
      <c r="F103" s="119"/>
    </row>
    <row r="104" spans="1:6">
      <c r="A104" s="115"/>
      <c r="B104" s="121"/>
      <c r="C104" s="117"/>
      <c r="D104" s="117"/>
      <c r="E104" s="118"/>
      <c r="F104" s="119"/>
    </row>
    <row r="105" spans="1:6">
      <c r="A105" s="115"/>
      <c r="B105" s="121"/>
      <c r="C105" s="117"/>
      <c r="D105" s="117"/>
      <c r="E105" s="118"/>
      <c r="F105" s="119"/>
    </row>
    <row r="106" spans="1:6">
      <c r="A106" s="115"/>
      <c r="B106" s="121"/>
      <c r="C106" s="117"/>
      <c r="D106" s="117"/>
      <c r="E106" s="118"/>
      <c r="F106" s="119"/>
    </row>
    <row r="107" spans="1:6">
      <c r="A107" s="115"/>
      <c r="B107" s="121"/>
      <c r="C107" s="117"/>
      <c r="D107" s="117"/>
      <c r="E107" s="118"/>
      <c r="F107" s="119"/>
    </row>
    <row r="108" spans="1:6">
      <c r="A108" s="115"/>
      <c r="B108" s="121"/>
      <c r="C108" s="117"/>
      <c r="D108" s="117"/>
      <c r="E108" s="118"/>
      <c r="F108" s="119"/>
    </row>
    <row r="109" spans="1:6">
      <c r="A109" s="115"/>
      <c r="B109" s="121"/>
      <c r="C109" s="117"/>
      <c r="D109" s="117"/>
      <c r="E109" s="118"/>
      <c r="F109" s="119"/>
    </row>
    <row r="110" spans="1:6">
      <c r="A110" s="115"/>
      <c r="B110" s="121"/>
      <c r="C110" s="117"/>
      <c r="D110" s="117"/>
      <c r="E110" s="118"/>
      <c r="F110" s="119"/>
    </row>
    <row r="111" spans="1:6">
      <c r="A111" s="115"/>
      <c r="B111" s="121"/>
      <c r="C111" s="117"/>
      <c r="D111" s="117"/>
      <c r="E111" s="118"/>
      <c r="F111" s="119"/>
    </row>
    <row r="112" spans="1:6">
      <c r="A112" s="115"/>
      <c r="B112" s="121"/>
      <c r="C112" s="117"/>
      <c r="D112" s="117"/>
      <c r="E112" s="118"/>
      <c r="F112" s="119"/>
    </row>
    <row r="113" spans="1:7">
      <c r="A113" s="115"/>
      <c r="B113" s="121"/>
      <c r="C113" s="117"/>
      <c r="D113" s="117"/>
      <c r="E113" s="118"/>
      <c r="F113" s="119"/>
    </row>
    <row r="114" spans="1:7">
      <c r="A114" s="115"/>
      <c r="B114" s="121"/>
      <c r="C114" s="117"/>
      <c r="D114" s="117"/>
      <c r="E114" s="118"/>
      <c r="F114" s="119"/>
    </row>
    <row r="115" spans="1:7">
      <c r="A115" s="115"/>
      <c r="B115" s="121"/>
      <c r="C115" s="117"/>
      <c r="D115" s="117"/>
      <c r="E115" s="118"/>
      <c r="F115" s="119"/>
    </row>
    <row r="116" spans="1:7" s="104" customFormat="1" ht="15.75">
      <c r="A116" s="123"/>
      <c r="B116" s="124" t="s">
        <v>35</v>
      </c>
      <c r="C116" s="125"/>
      <c r="D116" s="126"/>
      <c r="E116" s="126"/>
      <c r="F116" s="127">
        <f>SUM(F64:F113)</f>
        <v>91213176</v>
      </c>
      <c r="G116" s="128"/>
    </row>
    <row r="117" spans="1:7">
      <c r="A117" s="110" t="s">
        <v>11</v>
      </c>
      <c r="B117" s="111" t="s">
        <v>12</v>
      </c>
      <c r="C117" s="112" t="s">
        <v>13</v>
      </c>
      <c r="D117" s="112" t="s">
        <v>14</v>
      </c>
      <c r="E117" s="113" t="s">
        <v>15</v>
      </c>
      <c r="F117" s="114" t="s">
        <v>136</v>
      </c>
    </row>
    <row r="118" spans="1:7">
      <c r="A118" s="115"/>
      <c r="B118" s="116" t="s">
        <v>251</v>
      </c>
      <c r="C118" s="117"/>
      <c r="D118" s="117"/>
      <c r="E118" s="118"/>
      <c r="F118" s="119"/>
    </row>
    <row r="119" spans="1:7">
      <c r="A119" s="115"/>
      <c r="B119" s="116" t="s">
        <v>252</v>
      </c>
      <c r="C119" s="117"/>
      <c r="D119" s="117"/>
      <c r="E119" s="118"/>
      <c r="F119" s="119"/>
    </row>
    <row r="120" spans="1:7" ht="77.25">
      <c r="A120" s="115"/>
      <c r="B120" s="129" t="s">
        <v>253</v>
      </c>
      <c r="C120" s="117"/>
      <c r="D120" s="117"/>
      <c r="E120" s="118"/>
      <c r="F120" s="119"/>
    </row>
    <row r="121" spans="1:7">
      <c r="A121" s="115"/>
      <c r="B121" s="116"/>
      <c r="C121" s="117"/>
      <c r="D121" s="117"/>
      <c r="E121" s="118"/>
      <c r="F121" s="119"/>
    </row>
    <row r="122" spans="1:7">
      <c r="A122" s="115"/>
      <c r="B122" s="116" t="s">
        <v>254</v>
      </c>
      <c r="C122" s="117"/>
      <c r="D122" s="117"/>
      <c r="E122" s="118"/>
      <c r="F122" s="119"/>
    </row>
    <row r="123" spans="1:7">
      <c r="A123" s="115"/>
      <c r="B123" s="120" t="s">
        <v>255</v>
      </c>
      <c r="C123" s="117"/>
      <c r="D123" s="117"/>
      <c r="E123" s="118"/>
      <c r="F123" s="119"/>
    </row>
    <row r="124" spans="1:7" ht="30">
      <c r="A124" s="115" t="s">
        <v>19</v>
      </c>
      <c r="B124" s="121" t="s">
        <v>256</v>
      </c>
      <c r="C124" s="117" t="s">
        <v>140</v>
      </c>
      <c r="D124" s="117">
        <v>351</v>
      </c>
      <c r="E124" s="118">
        <v>95455</v>
      </c>
      <c r="F124" s="119">
        <f>D124*E124</f>
        <v>33504705</v>
      </c>
    </row>
    <row r="125" spans="1:7" ht="30">
      <c r="A125" s="115" t="s">
        <v>23</v>
      </c>
      <c r="B125" s="121" t="s">
        <v>257</v>
      </c>
      <c r="C125" s="117" t="s">
        <v>140</v>
      </c>
      <c r="D125" s="117">
        <v>272</v>
      </c>
      <c r="E125" s="118">
        <v>95455</v>
      </c>
      <c r="F125" s="119">
        <f>D125*E125</f>
        <v>25963760</v>
      </c>
    </row>
    <row r="126" spans="1:7" ht="30">
      <c r="A126" s="115" t="s">
        <v>25</v>
      </c>
      <c r="B126" s="121" t="s">
        <v>258</v>
      </c>
      <c r="C126" s="117" t="s">
        <v>140</v>
      </c>
      <c r="D126" s="117">
        <v>900</v>
      </c>
      <c r="E126" s="118">
        <v>53400</v>
      </c>
      <c r="F126" s="119">
        <f>D126*E126</f>
        <v>48060000</v>
      </c>
    </row>
    <row r="127" spans="1:7">
      <c r="A127" s="115"/>
      <c r="B127" s="121"/>
      <c r="C127" s="117"/>
      <c r="D127" s="117"/>
      <c r="E127" s="118"/>
      <c r="F127" s="119"/>
    </row>
    <row r="128" spans="1:7">
      <c r="A128" s="115"/>
      <c r="B128" s="120" t="s">
        <v>259</v>
      </c>
      <c r="C128" s="117"/>
      <c r="D128" s="117"/>
      <c r="E128" s="118"/>
      <c r="F128" s="119"/>
    </row>
    <row r="129" spans="1:6" ht="30">
      <c r="A129" s="115" t="s">
        <v>27</v>
      </c>
      <c r="B129" s="121" t="s">
        <v>260</v>
      </c>
      <c r="C129" s="117" t="s">
        <v>140</v>
      </c>
      <c r="D129" s="117">
        <v>21</v>
      </c>
      <c r="E129" s="118">
        <v>95455</v>
      </c>
      <c r="F129" s="119">
        <f>D129*E129</f>
        <v>2004555</v>
      </c>
    </row>
    <row r="130" spans="1:6" ht="30">
      <c r="A130" s="115" t="s">
        <v>30</v>
      </c>
      <c r="B130" s="121" t="s">
        <v>261</v>
      </c>
      <c r="C130" s="117" t="s">
        <v>140</v>
      </c>
      <c r="D130" s="117">
        <v>16</v>
      </c>
      <c r="E130" s="118">
        <v>95455</v>
      </c>
      <c r="F130" s="119">
        <f>D130*E130</f>
        <v>1527280</v>
      </c>
    </row>
    <row r="131" spans="1:6" ht="30">
      <c r="A131" s="115" t="s">
        <v>33</v>
      </c>
      <c r="B131" s="121" t="s">
        <v>262</v>
      </c>
      <c r="C131" s="117" t="s">
        <v>140</v>
      </c>
      <c r="D131" s="117">
        <v>55</v>
      </c>
      <c r="E131" s="118">
        <v>53409</v>
      </c>
      <c r="F131" s="119">
        <f>D131*E131</f>
        <v>2937495</v>
      </c>
    </row>
    <row r="132" spans="1:6">
      <c r="A132" s="115"/>
      <c r="B132" s="121"/>
      <c r="C132" s="117"/>
      <c r="D132" s="117"/>
      <c r="E132" s="118"/>
      <c r="F132" s="119"/>
    </row>
    <row r="133" spans="1:6">
      <c r="A133" s="115"/>
      <c r="B133" s="120" t="s">
        <v>263</v>
      </c>
      <c r="C133" s="117"/>
      <c r="D133" s="117"/>
      <c r="E133" s="118"/>
      <c r="F133" s="119"/>
    </row>
    <row r="134" spans="1:6" ht="30">
      <c r="A134" s="115" t="s">
        <v>50</v>
      </c>
      <c r="B134" s="121" t="s">
        <v>260</v>
      </c>
      <c r="C134" s="117" t="s">
        <v>140</v>
      </c>
      <c r="D134" s="117">
        <v>72</v>
      </c>
      <c r="E134" s="118">
        <v>95455</v>
      </c>
      <c r="F134" s="119">
        <f>D134*E134</f>
        <v>6872760</v>
      </c>
    </row>
    <row r="135" spans="1:6" ht="30">
      <c r="A135" s="115" t="s">
        <v>53</v>
      </c>
      <c r="B135" s="121" t="s">
        <v>261</v>
      </c>
      <c r="C135" s="117" t="s">
        <v>140</v>
      </c>
      <c r="D135" s="117">
        <v>55</v>
      </c>
      <c r="E135" s="118">
        <v>95455</v>
      </c>
      <c r="F135" s="119">
        <f>D135*E135</f>
        <v>5250025</v>
      </c>
    </row>
    <row r="136" spans="1:6" ht="30">
      <c r="A136" s="115" t="s">
        <v>176</v>
      </c>
      <c r="B136" s="121" t="s">
        <v>262</v>
      </c>
      <c r="C136" s="117" t="s">
        <v>140</v>
      </c>
      <c r="D136" s="117">
        <v>183</v>
      </c>
      <c r="E136" s="118">
        <v>53409</v>
      </c>
      <c r="F136" s="119">
        <f>D136*E136</f>
        <v>9773847</v>
      </c>
    </row>
    <row r="137" spans="1:6">
      <c r="A137" s="115"/>
      <c r="B137" s="121"/>
      <c r="C137" s="117"/>
      <c r="D137" s="117"/>
      <c r="E137" s="118"/>
      <c r="F137" s="119"/>
    </row>
    <row r="138" spans="1:6">
      <c r="A138" s="115"/>
      <c r="B138" s="120" t="s">
        <v>264</v>
      </c>
      <c r="C138" s="117"/>
      <c r="D138" s="117"/>
      <c r="E138" s="118"/>
      <c r="F138" s="119"/>
    </row>
    <row r="139" spans="1:6" ht="30">
      <c r="A139" s="115" t="s">
        <v>179</v>
      </c>
      <c r="B139" s="121" t="s">
        <v>260</v>
      </c>
      <c r="C139" s="117" t="s">
        <v>140</v>
      </c>
      <c r="D139" s="117">
        <v>97</v>
      </c>
      <c r="E139" s="118">
        <v>95455</v>
      </c>
      <c r="F139" s="119">
        <f>D139*E139</f>
        <v>9259135</v>
      </c>
    </row>
    <row r="140" spans="1:6" ht="30">
      <c r="A140" s="115" t="s">
        <v>181</v>
      </c>
      <c r="B140" s="121" t="s">
        <v>261</v>
      </c>
      <c r="C140" s="117" t="s">
        <v>140</v>
      </c>
      <c r="D140" s="117">
        <v>75</v>
      </c>
      <c r="E140" s="118">
        <v>95455</v>
      </c>
      <c r="F140" s="119">
        <f>D140*E140</f>
        <v>7159125</v>
      </c>
    </row>
    <row r="141" spans="1:6" ht="30">
      <c r="A141" s="115" t="s">
        <v>183</v>
      </c>
      <c r="B141" s="121" t="s">
        <v>262</v>
      </c>
      <c r="C141" s="117" t="s">
        <v>140</v>
      </c>
      <c r="D141" s="117">
        <v>249</v>
      </c>
      <c r="E141" s="118">
        <v>53409</v>
      </c>
      <c r="F141" s="119">
        <f>D141*E141</f>
        <v>13298841</v>
      </c>
    </row>
    <row r="142" spans="1:6">
      <c r="A142" s="115"/>
      <c r="B142" s="121"/>
      <c r="C142" s="117"/>
      <c r="D142" s="117"/>
      <c r="E142" s="118"/>
      <c r="F142" s="119"/>
    </row>
    <row r="143" spans="1:6">
      <c r="A143" s="115"/>
      <c r="B143" s="120" t="s">
        <v>265</v>
      </c>
      <c r="C143" s="117"/>
      <c r="D143" s="117"/>
      <c r="E143" s="118"/>
      <c r="F143" s="119"/>
    </row>
    <row r="144" spans="1:6" ht="30">
      <c r="A144" s="115" t="s">
        <v>185</v>
      </c>
      <c r="B144" s="121" t="s">
        <v>260</v>
      </c>
      <c r="C144" s="117" t="s">
        <v>140</v>
      </c>
      <c r="D144" s="117">
        <v>18</v>
      </c>
      <c r="E144" s="118">
        <v>95455</v>
      </c>
      <c r="F144" s="119">
        <f>D144*E144</f>
        <v>1718190</v>
      </c>
    </row>
    <row r="145" spans="1:6" ht="30">
      <c r="A145" s="115" t="s">
        <v>187</v>
      </c>
      <c r="B145" s="121" t="s">
        <v>261</v>
      </c>
      <c r="C145" s="117" t="s">
        <v>140</v>
      </c>
      <c r="D145" s="117">
        <v>14</v>
      </c>
      <c r="E145" s="118">
        <v>95455</v>
      </c>
      <c r="F145" s="119">
        <f>D145*E145</f>
        <v>1336370</v>
      </c>
    </row>
    <row r="146" spans="1:6" ht="30">
      <c r="A146" s="115" t="s">
        <v>190</v>
      </c>
      <c r="B146" s="121" t="s">
        <v>262</v>
      </c>
      <c r="C146" s="117" t="s">
        <v>140</v>
      </c>
      <c r="D146" s="117">
        <v>46</v>
      </c>
      <c r="E146" s="118">
        <v>53409</v>
      </c>
      <c r="F146" s="119">
        <f>D146*E146</f>
        <v>2456814</v>
      </c>
    </row>
    <row r="147" spans="1:6">
      <c r="A147" s="115"/>
      <c r="B147" s="121"/>
      <c r="C147" s="117"/>
      <c r="D147" s="117"/>
      <c r="E147" s="118"/>
      <c r="F147" s="119"/>
    </row>
    <row r="148" spans="1:6">
      <c r="A148" s="115"/>
      <c r="B148" s="121"/>
      <c r="C148" s="117"/>
      <c r="D148" s="117"/>
      <c r="E148" s="118"/>
      <c r="F148" s="119"/>
    </row>
    <row r="149" spans="1:6">
      <c r="A149" s="115"/>
      <c r="B149" s="121"/>
      <c r="C149" s="117"/>
      <c r="D149" s="117"/>
      <c r="E149" s="118"/>
      <c r="F149" s="119"/>
    </row>
    <row r="150" spans="1:6">
      <c r="A150" s="115"/>
      <c r="B150" s="121"/>
      <c r="C150" s="117"/>
      <c r="D150" s="117"/>
      <c r="E150" s="118"/>
      <c r="F150" s="119"/>
    </row>
    <row r="151" spans="1:6">
      <c r="A151" s="115"/>
      <c r="B151" s="121"/>
      <c r="C151" s="117"/>
      <c r="D151" s="117"/>
      <c r="E151" s="118"/>
      <c r="F151" s="119"/>
    </row>
    <row r="152" spans="1:6">
      <c r="A152" s="115"/>
      <c r="B152" s="121"/>
      <c r="C152" s="117"/>
      <c r="D152" s="117"/>
      <c r="E152" s="118"/>
      <c r="F152" s="119"/>
    </row>
    <row r="153" spans="1:6">
      <c r="A153" s="115"/>
      <c r="B153" s="121"/>
      <c r="C153" s="117"/>
      <c r="D153" s="117"/>
      <c r="E153" s="118"/>
      <c r="F153" s="119"/>
    </row>
    <row r="154" spans="1:6">
      <c r="A154" s="115"/>
      <c r="B154" s="121"/>
      <c r="C154" s="117"/>
      <c r="D154" s="117"/>
      <c r="E154" s="118"/>
      <c r="F154" s="119"/>
    </row>
    <row r="155" spans="1:6">
      <c r="A155" s="115"/>
      <c r="B155" s="121"/>
      <c r="C155" s="117"/>
      <c r="D155" s="117"/>
      <c r="E155" s="118"/>
      <c r="F155" s="119"/>
    </row>
    <row r="156" spans="1:6">
      <c r="A156" s="115"/>
      <c r="B156" s="121"/>
      <c r="C156" s="117"/>
      <c r="D156" s="117"/>
      <c r="E156" s="118"/>
      <c r="F156" s="119"/>
    </row>
    <row r="157" spans="1:6">
      <c r="A157" s="115"/>
      <c r="B157" s="121"/>
      <c r="C157" s="117"/>
      <c r="D157" s="117"/>
      <c r="E157" s="118"/>
      <c r="F157" s="119"/>
    </row>
    <row r="158" spans="1:6">
      <c r="A158" s="115"/>
      <c r="B158" s="121"/>
      <c r="C158" s="117"/>
      <c r="D158" s="117"/>
      <c r="E158" s="118"/>
      <c r="F158" s="119"/>
    </row>
    <row r="159" spans="1:6">
      <c r="A159" s="115"/>
      <c r="B159" s="121"/>
      <c r="C159" s="117"/>
      <c r="D159" s="117"/>
      <c r="E159" s="118"/>
      <c r="F159" s="119"/>
    </row>
    <row r="160" spans="1:6">
      <c r="A160" s="115"/>
      <c r="B160" s="121"/>
      <c r="C160" s="117"/>
      <c r="D160" s="117"/>
      <c r="E160" s="118"/>
      <c r="F160" s="119"/>
    </row>
    <row r="161" spans="1:7">
      <c r="A161" s="115"/>
      <c r="B161" s="121"/>
      <c r="C161" s="117"/>
      <c r="D161" s="117"/>
      <c r="E161" s="118"/>
      <c r="F161" s="119"/>
    </row>
    <row r="162" spans="1:7">
      <c r="A162" s="115"/>
      <c r="B162" s="121"/>
      <c r="C162" s="117"/>
      <c r="D162" s="117"/>
      <c r="E162" s="118"/>
      <c r="F162" s="119"/>
    </row>
    <row r="163" spans="1:7" s="104" customFormat="1" ht="15.75">
      <c r="A163" s="123"/>
      <c r="B163" s="124" t="s">
        <v>35</v>
      </c>
      <c r="C163" s="125"/>
      <c r="D163" s="126"/>
      <c r="E163" s="126"/>
      <c r="F163" s="127">
        <f>SUM(F119:F161)</f>
        <v>171122902</v>
      </c>
      <c r="G163" s="128"/>
    </row>
    <row r="164" spans="1:7">
      <c r="A164" s="110" t="s">
        <v>11</v>
      </c>
      <c r="B164" s="111" t="s">
        <v>12</v>
      </c>
      <c r="C164" s="112" t="s">
        <v>13</v>
      </c>
      <c r="D164" s="112" t="s">
        <v>14</v>
      </c>
      <c r="E164" s="113" t="s">
        <v>15</v>
      </c>
      <c r="F164" s="114" t="s">
        <v>136</v>
      </c>
    </row>
    <row r="165" spans="1:7">
      <c r="A165" s="115"/>
      <c r="B165" s="120" t="s">
        <v>266</v>
      </c>
      <c r="C165" s="117"/>
      <c r="D165" s="117"/>
      <c r="E165" s="118"/>
      <c r="F165" s="119"/>
    </row>
    <row r="166" spans="1:7" ht="30">
      <c r="A166" s="115" t="s">
        <v>19</v>
      </c>
      <c r="B166" s="121" t="s">
        <v>267</v>
      </c>
      <c r="C166" s="117" t="s">
        <v>140</v>
      </c>
      <c r="D166" s="117">
        <v>81</v>
      </c>
      <c r="E166" s="118">
        <v>95455</v>
      </c>
      <c r="F166" s="119">
        <f>D166*E166</f>
        <v>7731855</v>
      </c>
    </row>
    <row r="167" spans="1:7" ht="30">
      <c r="A167" s="115" t="s">
        <v>23</v>
      </c>
      <c r="B167" s="121" t="s">
        <v>268</v>
      </c>
      <c r="C167" s="117" t="s">
        <v>140</v>
      </c>
      <c r="D167" s="117">
        <v>63</v>
      </c>
      <c r="E167" s="118">
        <v>95455</v>
      </c>
      <c r="F167" s="119">
        <f>D167*E167</f>
        <v>6013665</v>
      </c>
    </row>
    <row r="168" spans="1:7" ht="30">
      <c r="A168" s="115" t="s">
        <v>25</v>
      </c>
      <c r="B168" s="121" t="s">
        <v>258</v>
      </c>
      <c r="C168" s="117" t="s">
        <v>140</v>
      </c>
      <c r="D168" s="117">
        <v>208</v>
      </c>
      <c r="E168" s="118">
        <v>53409</v>
      </c>
      <c r="F168" s="119">
        <f>D168*E168</f>
        <v>11109072</v>
      </c>
    </row>
    <row r="169" spans="1:7">
      <c r="A169" s="115"/>
      <c r="B169" s="121"/>
      <c r="C169" s="117"/>
      <c r="D169" s="117"/>
      <c r="E169" s="118"/>
      <c r="F169" s="119">
        <v>0</v>
      </c>
    </row>
    <row r="170" spans="1:7">
      <c r="A170" s="115"/>
      <c r="B170" s="120" t="s">
        <v>269</v>
      </c>
      <c r="C170" s="117"/>
      <c r="D170" s="117"/>
      <c r="E170" s="118"/>
      <c r="F170" s="119">
        <v>0</v>
      </c>
    </row>
    <row r="171" spans="1:7" ht="30">
      <c r="A171" s="115" t="s">
        <v>27</v>
      </c>
      <c r="B171" s="121" t="s">
        <v>267</v>
      </c>
      <c r="C171" s="117" t="s">
        <v>140</v>
      </c>
      <c r="D171" s="117">
        <v>202</v>
      </c>
      <c r="E171" s="118">
        <v>95455</v>
      </c>
      <c r="F171" s="119">
        <f>D171*E171</f>
        <v>19281910</v>
      </c>
    </row>
    <row r="172" spans="1:7" ht="30">
      <c r="A172" s="115" t="s">
        <v>30</v>
      </c>
      <c r="B172" s="121" t="s">
        <v>268</v>
      </c>
      <c r="C172" s="117" t="s">
        <v>140</v>
      </c>
      <c r="D172" s="117">
        <v>156</v>
      </c>
      <c r="E172" s="118">
        <v>95455</v>
      </c>
      <c r="F172" s="119">
        <f>D172*E172</f>
        <v>14890980</v>
      </c>
    </row>
    <row r="173" spans="1:7" ht="30">
      <c r="A173" s="115" t="s">
        <v>33</v>
      </c>
      <c r="B173" s="121" t="s">
        <v>258</v>
      </c>
      <c r="C173" s="117" t="s">
        <v>140</v>
      </c>
      <c r="D173" s="117">
        <v>516</v>
      </c>
      <c r="E173" s="118">
        <v>53409</v>
      </c>
      <c r="F173" s="119">
        <f>D173*E173</f>
        <v>27559044</v>
      </c>
    </row>
    <row r="174" spans="1:7">
      <c r="A174" s="115"/>
      <c r="B174" s="121"/>
      <c r="C174" s="117"/>
      <c r="D174" s="117"/>
      <c r="E174" s="118"/>
      <c r="F174" s="119">
        <v>0</v>
      </c>
    </row>
    <row r="175" spans="1:7">
      <c r="A175" s="115"/>
      <c r="B175" s="120" t="s">
        <v>270</v>
      </c>
      <c r="C175" s="117"/>
      <c r="D175" s="117"/>
      <c r="E175" s="118"/>
      <c r="F175" s="119">
        <v>0</v>
      </c>
    </row>
    <row r="176" spans="1:7" ht="30">
      <c r="A176" s="115" t="s">
        <v>50</v>
      </c>
      <c r="B176" s="121" t="s">
        <v>271</v>
      </c>
      <c r="C176" s="117" t="s">
        <v>140</v>
      </c>
      <c r="D176" s="117">
        <v>649</v>
      </c>
      <c r="E176" s="118">
        <v>32955</v>
      </c>
      <c r="F176" s="119">
        <f>D176*E176</f>
        <v>21387795</v>
      </c>
    </row>
    <row r="177" spans="1:6" ht="21" customHeight="1">
      <c r="A177" s="115" t="s">
        <v>53</v>
      </c>
      <c r="B177" s="121" t="s">
        <v>272</v>
      </c>
      <c r="C177" s="117" t="s">
        <v>140</v>
      </c>
      <c r="D177" s="117">
        <v>146</v>
      </c>
      <c r="E177" s="118">
        <v>92593</v>
      </c>
      <c r="F177" s="119">
        <f>D177*E177</f>
        <v>13518578</v>
      </c>
    </row>
    <row r="178" spans="1:6" ht="30">
      <c r="A178" s="115" t="s">
        <v>176</v>
      </c>
      <c r="B178" s="121" t="s">
        <v>273</v>
      </c>
      <c r="C178" s="117" t="s">
        <v>140</v>
      </c>
      <c r="D178" s="117">
        <v>178</v>
      </c>
      <c r="E178" s="118">
        <v>44319</v>
      </c>
      <c r="F178" s="119">
        <f>D178*E178</f>
        <v>7888782</v>
      </c>
    </row>
    <row r="179" spans="1:6">
      <c r="A179" s="115"/>
      <c r="B179" s="121"/>
      <c r="C179" s="117"/>
      <c r="D179" s="117"/>
      <c r="E179" s="118"/>
      <c r="F179" s="119">
        <v>0</v>
      </c>
    </row>
    <row r="180" spans="1:6">
      <c r="A180" s="115"/>
      <c r="B180" s="116" t="s">
        <v>274</v>
      </c>
      <c r="C180" s="117"/>
      <c r="D180" s="117"/>
      <c r="E180" s="118"/>
      <c r="F180" s="119">
        <v>0</v>
      </c>
    </row>
    <row r="181" spans="1:6" ht="90">
      <c r="A181" s="115" t="s">
        <v>179</v>
      </c>
      <c r="B181" s="121" t="s">
        <v>275</v>
      </c>
      <c r="C181" s="117" t="s">
        <v>145</v>
      </c>
      <c r="D181" s="117">
        <v>1318</v>
      </c>
      <c r="E181" s="118">
        <v>51000</v>
      </c>
      <c r="F181" s="119">
        <f>D181*E181</f>
        <v>67218000</v>
      </c>
    </row>
    <row r="182" spans="1:6" ht="30">
      <c r="A182" s="115" t="s">
        <v>181</v>
      </c>
      <c r="B182" s="121" t="s">
        <v>276</v>
      </c>
      <c r="C182" s="117" t="s">
        <v>140</v>
      </c>
      <c r="D182" s="117">
        <v>159</v>
      </c>
      <c r="E182" s="118">
        <v>28500</v>
      </c>
      <c r="F182" s="119">
        <f>D182*E182</f>
        <v>4531500</v>
      </c>
    </row>
    <row r="183" spans="1:6" ht="30">
      <c r="A183" s="115" t="s">
        <v>183</v>
      </c>
      <c r="B183" s="121" t="s">
        <v>277</v>
      </c>
      <c r="C183" s="117" t="s">
        <v>140</v>
      </c>
      <c r="D183" s="117">
        <v>21</v>
      </c>
      <c r="E183" s="118">
        <v>28500</v>
      </c>
      <c r="F183" s="119">
        <f>D183*E183</f>
        <v>598500</v>
      </c>
    </row>
    <row r="184" spans="1:6" ht="45">
      <c r="A184" s="115" t="s">
        <v>185</v>
      </c>
      <c r="B184" s="121" t="s">
        <v>278</v>
      </c>
      <c r="C184" s="117" t="s">
        <v>140</v>
      </c>
      <c r="D184" s="117">
        <v>44</v>
      </c>
      <c r="E184" s="118">
        <v>28500</v>
      </c>
      <c r="F184" s="119">
        <f>D184*E184</f>
        <v>1254000</v>
      </c>
    </row>
    <row r="185" spans="1:6">
      <c r="A185" s="115"/>
      <c r="B185" s="121"/>
      <c r="C185" s="117"/>
      <c r="D185" s="117"/>
      <c r="E185" s="118"/>
      <c r="F185" s="119">
        <v>0</v>
      </c>
    </row>
    <row r="186" spans="1:6">
      <c r="A186" s="115"/>
      <c r="B186" s="121"/>
      <c r="C186" s="117"/>
      <c r="D186" s="117"/>
      <c r="E186" s="118"/>
      <c r="F186" s="119">
        <v>0</v>
      </c>
    </row>
    <row r="187" spans="1:6">
      <c r="A187" s="115"/>
      <c r="B187" s="121"/>
      <c r="C187" s="117"/>
      <c r="D187" s="117"/>
      <c r="E187" s="118"/>
      <c r="F187" s="119">
        <v>0</v>
      </c>
    </row>
    <row r="188" spans="1:6">
      <c r="A188" s="115"/>
      <c r="B188" s="121"/>
      <c r="C188" s="117"/>
      <c r="D188" s="117"/>
      <c r="E188" s="118"/>
      <c r="F188" s="119">
        <v>0</v>
      </c>
    </row>
    <row r="189" spans="1:6">
      <c r="A189" s="115"/>
      <c r="B189" s="121"/>
      <c r="C189" s="117"/>
      <c r="D189" s="117"/>
      <c r="E189" s="118"/>
      <c r="F189" s="119">
        <v>0</v>
      </c>
    </row>
    <row r="190" spans="1:6">
      <c r="A190" s="115"/>
      <c r="B190" s="121"/>
      <c r="C190" s="117"/>
      <c r="D190" s="117"/>
      <c r="E190" s="118"/>
      <c r="F190" s="119">
        <v>0</v>
      </c>
    </row>
    <row r="191" spans="1:6">
      <c r="A191" s="115"/>
      <c r="B191" s="121"/>
      <c r="C191" s="117"/>
      <c r="D191" s="117"/>
      <c r="E191" s="118"/>
      <c r="F191" s="119">
        <v>0</v>
      </c>
    </row>
    <row r="192" spans="1:6">
      <c r="A192" s="115"/>
      <c r="B192" s="121"/>
      <c r="C192" s="117"/>
      <c r="D192" s="117"/>
      <c r="E192" s="118"/>
      <c r="F192" s="119">
        <v>0</v>
      </c>
    </row>
    <row r="193" spans="1:6">
      <c r="A193" s="115"/>
      <c r="B193" s="121"/>
      <c r="C193" s="117"/>
      <c r="D193" s="117"/>
      <c r="E193" s="118"/>
      <c r="F193" s="119">
        <v>0</v>
      </c>
    </row>
    <row r="194" spans="1:6">
      <c r="A194" s="115"/>
      <c r="B194" s="121"/>
      <c r="C194" s="117"/>
      <c r="D194" s="117"/>
      <c r="E194" s="118"/>
      <c r="F194" s="119">
        <v>0</v>
      </c>
    </row>
    <row r="195" spans="1:6">
      <c r="A195" s="115"/>
      <c r="B195" s="121"/>
      <c r="C195" s="117"/>
      <c r="D195" s="117"/>
      <c r="E195" s="118"/>
      <c r="F195" s="119">
        <v>0</v>
      </c>
    </row>
    <row r="196" spans="1:6">
      <c r="A196" s="115"/>
      <c r="B196" s="121"/>
      <c r="C196" s="117"/>
      <c r="D196" s="117"/>
      <c r="E196" s="118"/>
      <c r="F196" s="119">
        <v>0</v>
      </c>
    </row>
    <row r="197" spans="1:6">
      <c r="A197" s="115"/>
      <c r="B197" s="121"/>
      <c r="C197" s="117"/>
      <c r="D197" s="117"/>
      <c r="E197" s="118"/>
      <c r="F197" s="119">
        <v>0</v>
      </c>
    </row>
    <row r="198" spans="1:6">
      <c r="A198" s="115"/>
      <c r="B198" s="121"/>
      <c r="C198" s="117"/>
      <c r="D198" s="117"/>
      <c r="E198" s="118"/>
      <c r="F198" s="119">
        <v>0</v>
      </c>
    </row>
    <row r="199" spans="1:6">
      <c r="A199" s="115"/>
      <c r="B199" s="121"/>
      <c r="C199" s="117"/>
      <c r="D199" s="117"/>
      <c r="E199" s="118"/>
      <c r="F199" s="119">
        <v>0</v>
      </c>
    </row>
    <row r="200" spans="1:6">
      <c r="A200" s="115"/>
      <c r="B200" s="121"/>
      <c r="C200" s="117"/>
      <c r="D200" s="117"/>
      <c r="E200" s="118"/>
      <c r="F200" s="119">
        <v>0</v>
      </c>
    </row>
    <row r="201" spans="1:6">
      <c r="A201" s="115"/>
      <c r="B201" s="121"/>
      <c r="C201" s="117"/>
      <c r="D201" s="117"/>
      <c r="E201" s="118"/>
      <c r="F201" s="119">
        <v>0</v>
      </c>
    </row>
    <row r="202" spans="1:6">
      <c r="A202" s="115"/>
      <c r="B202" s="121"/>
      <c r="C202" s="117"/>
      <c r="D202" s="117"/>
      <c r="E202" s="118"/>
      <c r="F202" s="119">
        <v>0</v>
      </c>
    </row>
    <row r="203" spans="1:6">
      <c r="A203" s="115"/>
      <c r="B203" s="121"/>
      <c r="C203" s="117"/>
      <c r="D203" s="117"/>
      <c r="E203" s="118"/>
      <c r="F203" s="119">
        <v>0</v>
      </c>
    </row>
    <row r="204" spans="1:6">
      <c r="A204" s="115"/>
      <c r="B204" s="121"/>
      <c r="C204" s="117"/>
      <c r="D204" s="117"/>
      <c r="E204" s="118"/>
      <c r="F204" s="119">
        <v>0</v>
      </c>
    </row>
    <row r="205" spans="1:6">
      <c r="A205" s="115"/>
      <c r="B205" s="121"/>
      <c r="C205" s="117"/>
      <c r="D205" s="117"/>
      <c r="E205" s="118"/>
      <c r="F205" s="119">
        <v>0</v>
      </c>
    </row>
    <row r="206" spans="1:6">
      <c r="A206" s="115"/>
      <c r="B206" s="121"/>
      <c r="C206" s="117"/>
      <c r="D206" s="117"/>
      <c r="E206" s="118"/>
      <c r="F206" s="119">
        <v>0</v>
      </c>
    </row>
    <row r="207" spans="1:6">
      <c r="A207" s="115"/>
      <c r="B207" s="121"/>
      <c r="C207" s="117"/>
      <c r="D207" s="117"/>
      <c r="E207" s="118"/>
      <c r="F207" s="119">
        <v>0</v>
      </c>
    </row>
    <row r="208" spans="1:6">
      <c r="A208" s="115"/>
      <c r="B208" s="121"/>
      <c r="C208" s="117"/>
      <c r="D208" s="117"/>
      <c r="E208" s="118"/>
      <c r="F208" s="119">
        <v>0</v>
      </c>
    </row>
    <row r="209" spans="1:7">
      <c r="A209" s="115"/>
      <c r="B209" s="121"/>
      <c r="C209" s="117"/>
      <c r="D209" s="117"/>
      <c r="E209" s="118"/>
      <c r="F209" s="119">
        <v>0</v>
      </c>
    </row>
    <row r="210" spans="1:7">
      <c r="A210" s="115"/>
      <c r="B210" s="121"/>
      <c r="C210" s="117"/>
      <c r="D210" s="117"/>
      <c r="E210" s="118"/>
      <c r="F210" s="119"/>
    </row>
    <row r="211" spans="1:7" s="104" customFormat="1" ht="15.75">
      <c r="A211" s="123"/>
      <c r="B211" s="124" t="s">
        <v>35</v>
      </c>
      <c r="C211" s="125"/>
      <c r="D211" s="126"/>
      <c r="E211" s="126"/>
      <c r="F211" s="127">
        <f>SUM(F166:F210)</f>
        <v>202983681</v>
      </c>
      <c r="G211" s="128"/>
    </row>
    <row r="212" spans="1:7">
      <c r="A212" s="110" t="s">
        <v>11</v>
      </c>
      <c r="B212" s="111" t="s">
        <v>12</v>
      </c>
      <c r="C212" s="112" t="s">
        <v>13</v>
      </c>
      <c r="D212" s="112" t="s">
        <v>14</v>
      </c>
      <c r="E212" s="113" t="s">
        <v>15</v>
      </c>
      <c r="F212" s="114" t="s">
        <v>136</v>
      </c>
    </row>
    <row r="213" spans="1:7">
      <c r="A213" s="115"/>
      <c r="B213" s="116" t="s">
        <v>279</v>
      </c>
      <c r="C213" s="117"/>
      <c r="D213" s="117"/>
      <c r="E213" s="118"/>
      <c r="F213" s="119"/>
    </row>
    <row r="214" spans="1:7" ht="45">
      <c r="A214" s="115"/>
      <c r="B214" s="120" t="s">
        <v>280</v>
      </c>
      <c r="C214" s="117"/>
      <c r="D214" s="117"/>
      <c r="E214" s="118"/>
      <c r="F214" s="119"/>
    </row>
    <row r="215" spans="1:7">
      <c r="A215" s="115"/>
      <c r="B215" s="121"/>
      <c r="C215" s="117"/>
      <c r="D215" s="117"/>
      <c r="E215" s="118"/>
      <c r="F215" s="119"/>
    </row>
    <row r="216" spans="1:7" ht="30">
      <c r="A216" s="115" t="s">
        <v>19</v>
      </c>
      <c r="B216" s="121" t="s">
        <v>281</v>
      </c>
      <c r="C216" s="117" t="s">
        <v>140</v>
      </c>
      <c r="D216" s="117">
        <v>100</v>
      </c>
      <c r="E216" s="118">
        <v>20000</v>
      </c>
      <c r="F216" s="119">
        <f t="shared" ref="F216:F222" si="4">D216*E216</f>
        <v>2000000</v>
      </c>
    </row>
    <row r="217" spans="1:7">
      <c r="A217" s="115" t="s">
        <v>23</v>
      </c>
      <c r="B217" s="121" t="s">
        <v>282</v>
      </c>
      <c r="C217" s="117" t="s">
        <v>283</v>
      </c>
      <c r="D217" s="117">
        <v>30</v>
      </c>
      <c r="E217" s="118">
        <v>22000</v>
      </c>
      <c r="F217" s="119">
        <f t="shared" si="4"/>
        <v>660000</v>
      </c>
    </row>
    <row r="218" spans="1:7">
      <c r="A218" s="115" t="s">
        <v>25</v>
      </c>
      <c r="B218" s="121" t="s">
        <v>284</v>
      </c>
      <c r="C218" s="117" t="s">
        <v>283</v>
      </c>
      <c r="D218" s="117">
        <v>9</v>
      </c>
      <c r="E218" s="118">
        <v>22000</v>
      </c>
      <c r="F218" s="119">
        <f t="shared" si="4"/>
        <v>198000</v>
      </c>
    </row>
    <row r="219" spans="1:7">
      <c r="A219" s="115" t="s">
        <v>27</v>
      </c>
      <c r="B219" s="121" t="s">
        <v>285</v>
      </c>
      <c r="C219" s="117" t="s">
        <v>283</v>
      </c>
      <c r="D219" s="117">
        <v>8</v>
      </c>
      <c r="E219" s="118">
        <v>45000</v>
      </c>
      <c r="F219" s="119">
        <f t="shared" si="4"/>
        <v>360000</v>
      </c>
    </row>
    <row r="220" spans="1:7" ht="30">
      <c r="A220" s="115" t="s">
        <v>30</v>
      </c>
      <c r="B220" s="121" t="s">
        <v>286</v>
      </c>
      <c r="C220" s="117" t="s">
        <v>283</v>
      </c>
      <c r="D220" s="117">
        <v>120</v>
      </c>
      <c r="E220" s="118">
        <v>45000</v>
      </c>
      <c r="F220" s="119">
        <f t="shared" si="4"/>
        <v>5400000</v>
      </c>
    </row>
    <row r="221" spans="1:7">
      <c r="A221" s="115" t="s">
        <v>33</v>
      </c>
      <c r="B221" s="121" t="s">
        <v>287</v>
      </c>
      <c r="C221" s="117" t="s">
        <v>283</v>
      </c>
      <c r="D221" s="117">
        <v>8</v>
      </c>
      <c r="E221" s="118">
        <v>20000</v>
      </c>
      <c r="F221" s="119">
        <f t="shared" si="4"/>
        <v>160000</v>
      </c>
    </row>
    <row r="222" spans="1:7">
      <c r="A222" s="115" t="s">
        <v>50</v>
      </c>
      <c r="B222" s="121" t="s">
        <v>288</v>
      </c>
      <c r="C222" s="117" t="s">
        <v>283</v>
      </c>
      <c r="D222" s="117">
        <v>8</v>
      </c>
      <c r="E222" s="118">
        <v>20000</v>
      </c>
      <c r="F222" s="119">
        <f t="shared" si="4"/>
        <v>160000</v>
      </c>
    </row>
    <row r="223" spans="1:7">
      <c r="A223" s="115"/>
      <c r="B223" s="121"/>
      <c r="C223" s="117"/>
      <c r="D223" s="117"/>
      <c r="E223" s="118"/>
      <c r="F223" s="119"/>
    </row>
    <row r="224" spans="1:7">
      <c r="A224" s="115"/>
      <c r="B224" s="121"/>
      <c r="C224" s="117"/>
      <c r="D224" s="117"/>
      <c r="E224" s="118"/>
      <c r="F224" s="119"/>
    </row>
    <row r="225" spans="1:7">
      <c r="A225" s="115"/>
      <c r="B225" s="121"/>
      <c r="C225" s="117"/>
      <c r="D225" s="117"/>
      <c r="E225" s="118"/>
      <c r="F225" s="119"/>
    </row>
    <row r="226" spans="1:7">
      <c r="A226" s="115"/>
      <c r="B226" s="121"/>
      <c r="C226" s="117"/>
      <c r="D226" s="117"/>
      <c r="E226" s="118"/>
      <c r="F226" s="119"/>
    </row>
    <row r="227" spans="1:7">
      <c r="A227" s="115"/>
      <c r="B227" s="121"/>
      <c r="C227" s="117"/>
      <c r="D227" s="117"/>
      <c r="E227" s="118"/>
      <c r="F227" s="119"/>
    </row>
    <row r="228" spans="1:7">
      <c r="A228" s="115"/>
      <c r="B228" s="121"/>
      <c r="C228" s="117"/>
      <c r="D228" s="117"/>
      <c r="E228" s="118"/>
      <c r="F228" s="119"/>
    </row>
    <row r="229" spans="1:7" s="104" customFormat="1" ht="15.75">
      <c r="A229" s="130"/>
      <c r="B229" s="131" t="s">
        <v>35</v>
      </c>
      <c r="C229" s="132"/>
      <c r="D229" s="133"/>
      <c r="E229" s="133"/>
      <c r="F229" s="134">
        <f>SUM(F214:F222)</f>
        <v>8938000</v>
      </c>
      <c r="G229" s="128"/>
    </row>
    <row r="230" spans="1:7" s="105" customFormat="1" ht="15.75">
      <c r="A230" s="130"/>
      <c r="B230" s="135"/>
      <c r="C230" s="136"/>
      <c r="D230" s="137"/>
      <c r="E230" s="137"/>
      <c r="F230" s="138"/>
      <c r="G230" s="139"/>
    </row>
    <row r="231" spans="1:7">
      <c r="A231" s="115"/>
      <c r="B231" s="120" t="s">
        <v>289</v>
      </c>
      <c r="C231" s="117"/>
      <c r="D231" s="118"/>
      <c r="E231" s="118"/>
      <c r="F231" s="119"/>
    </row>
    <row r="232" spans="1:7">
      <c r="A232" s="115"/>
      <c r="B232" s="140" t="s">
        <v>290</v>
      </c>
      <c r="C232" s="117"/>
      <c r="D232" s="118"/>
      <c r="E232" s="118"/>
      <c r="F232" s="119">
        <f>F163</f>
        <v>171122902</v>
      </c>
    </row>
    <row r="233" spans="1:7">
      <c r="A233" s="115"/>
      <c r="B233" s="120"/>
      <c r="C233" s="117"/>
      <c r="D233" s="118"/>
      <c r="E233" s="118"/>
      <c r="F233" s="119"/>
    </row>
    <row r="234" spans="1:7">
      <c r="A234" s="115"/>
      <c r="B234" s="140" t="s">
        <v>291</v>
      </c>
      <c r="C234" s="117"/>
      <c r="D234" s="118"/>
      <c r="E234" s="118"/>
      <c r="F234" s="119">
        <f>F211</f>
        <v>202983681</v>
      </c>
    </row>
    <row r="235" spans="1:7">
      <c r="A235" s="115"/>
      <c r="B235" s="140"/>
      <c r="C235" s="117"/>
      <c r="D235" s="118"/>
      <c r="E235" s="118"/>
      <c r="F235" s="119"/>
    </row>
    <row r="236" spans="1:7">
      <c r="A236" s="115"/>
      <c r="B236" s="140" t="s">
        <v>292</v>
      </c>
      <c r="C236" s="117"/>
      <c r="D236" s="118"/>
      <c r="E236" s="118"/>
      <c r="F236" s="119">
        <f>+F229</f>
        <v>8938000</v>
      </c>
    </row>
    <row r="237" spans="1:7">
      <c r="A237" s="115"/>
      <c r="B237" s="121"/>
      <c r="C237" s="117"/>
      <c r="D237" s="117"/>
      <c r="E237" s="118"/>
      <c r="F237" s="119"/>
    </row>
    <row r="238" spans="1:7">
      <c r="A238" s="115"/>
      <c r="B238" s="121"/>
      <c r="C238" s="117"/>
      <c r="D238" s="117"/>
      <c r="E238" s="118"/>
      <c r="F238" s="119"/>
    </row>
    <row r="239" spans="1:7">
      <c r="A239" s="115"/>
      <c r="B239" s="121"/>
      <c r="C239" s="117"/>
      <c r="D239" s="117"/>
      <c r="E239" s="118"/>
      <c r="F239" s="119"/>
    </row>
    <row r="240" spans="1:7">
      <c r="A240" s="115"/>
      <c r="B240" s="121"/>
      <c r="C240" s="117"/>
      <c r="D240" s="117"/>
      <c r="E240" s="118"/>
      <c r="F240" s="119"/>
    </row>
    <row r="241" spans="1:6">
      <c r="A241" s="115"/>
      <c r="B241" s="121"/>
      <c r="C241" s="117"/>
      <c r="D241" s="117"/>
      <c r="E241" s="118"/>
      <c r="F241" s="119"/>
    </row>
    <row r="242" spans="1:6">
      <c r="A242" s="115"/>
      <c r="B242" s="121"/>
      <c r="C242" s="117"/>
      <c r="D242" s="117"/>
      <c r="E242" s="118"/>
      <c r="F242" s="119"/>
    </row>
    <row r="243" spans="1:6">
      <c r="A243" s="115"/>
      <c r="B243" s="121"/>
      <c r="C243" s="117"/>
      <c r="D243" s="117"/>
      <c r="E243" s="118"/>
      <c r="F243" s="119"/>
    </row>
    <row r="244" spans="1:6">
      <c r="A244" s="115"/>
      <c r="B244" s="121"/>
      <c r="C244" s="117"/>
      <c r="D244" s="117"/>
      <c r="E244" s="118"/>
      <c r="F244" s="119"/>
    </row>
    <row r="245" spans="1:6">
      <c r="A245" s="115"/>
      <c r="B245" s="121"/>
      <c r="C245" s="117"/>
      <c r="D245" s="117"/>
      <c r="E245" s="118"/>
      <c r="F245" s="119"/>
    </row>
    <row r="246" spans="1:6">
      <c r="A246" s="115"/>
      <c r="B246" s="121"/>
      <c r="C246" s="117"/>
      <c r="D246" s="117"/>
      <c r="E246" s="118"/>
      <c r="F246" s="119"/>
    </row>
    <row r="247" spans="1:6">
      <c r="A247" s="115"/>
      <c r="B247" s="121"/>
      <c r="C247" s="117"/>
      <c r="D247" s="117"/>
      <c r="E247" s="118"/>
      <c r="F247" s="119"/>
    </row>
    <row r="248" spans="1:6">
      <c r="A248" s="115"/>
      <c r="B248" s="121"/>
      <c r="C248" s="117"/>
      <c r="D248" s="117"/>
      <c r="E248" s="118"/>
      <c r="F248" s="119"/>
    </row>
    <row r="249" spans="1:6">
      <c r="A249" s="115"/>
      <c r="B249" s="121"/>
      <c r="C249" s="117"/>
      <c r="D249" s="117"/>
      <c r="E249" s="118"/>
      <c r="F249" s="119"/>
    </row>
    <row r="250" spans="1:6">
      <c r="A250" s="115"/>
      <c r="B250" s="121"/>
      <c r="C250" s="117"/>
      <c r="D250" s="117"/>
      <c r="E250" s="118"/>
      <c r="F250" s="119"/>
    </row>
    <row r="251" spans="1:6">
      <c r="A251" s="115"/>
      <c r="B251" s="121"/>
      <c r="C251" s="117"/>
      <c r="D251" s="117"/>
      <c r="E251" s="118"/>
      <c r="F251" s="119"/>
    </row>
    <row r="252" spans="1:6">
      <c r="A252" s="115"/>
      <c r="B252" s="121"/>
      <c r="C252" s="117"/>
      <c r="D252" s="117"/>
      <c r="E252" s="118"/>
      <c r="F252" s="119"/>
    </row>
    <row r="253" spans="1:6">
      <c r="A253" s="115"/>
      <c r="B253" s="121"/>
      <c r="C253" s="117"/>
      <c r="D253" s="117"/>
      <c r="E253" s="118"/>
      <c r="F253" s="119"/>
    </row>
    <row r="254" spans="1:6">
      <c r="A254" s="115"/>
      <c r="B254" s="121"/>
      <c r="C254" s="117"/>
      <c r="D254" s="117"/>
      <c r="E254" s="118"/>
      <c r="F254" s="119"/>
    </row>
    <row r="255" spans="1:6">
      <c r="A255" s="115"/>
      <c r="B255" s="121"/>
      <c r="C255" s="117"/>
      <c r="D255" s="117"/>
      <c r="E255" s="118"/>
      <c r="F255" s="119"/>
    </row>
    <row r="256" spans="1:6">
      <c r="A256" s="115"/>
      <c r="B256" s="121"/>
      <c r="C256" s="117"/>
      <c r="D256" s="117"/>
      <c r="E256" s="118"/>
      <c r="F256" s="119"/>
    </row>
    <row r="257" spans="1:6">
      <c r="A257" s="115"/>
      <c r="B257" s="121"/>
      <c r="C257" s="117"/>
      <c r="D257" s="117"/>
      <c r="E257" s="118"/>
      <c r="F257" s="119"/>
    </row>
    <row r="258" spans="1:6">
      <c r="A258" s="115"/>
      <c r="B258" s="121"/>
      <c r="C258" s="117"/>
      <c r="D258" s="117"/>
      <c r="E258" s="118"/>
      <c r="F258" s="119"/>
    </row>
    <row r="259" spans="1:6">
      <c r="A259" s="115"/>
      <c r="B259" s="121"/>
      <c r="C259" s="117"/>
      <c r="D259" s="117"/>
      <c r="E259" s="118"/>
      <c r="F259" s="119"/>
    </row>
    <row r="260" spans="1:6">
      <c r="A260" s="115"/>
      <c r="B260" s="121"/>
      <c r="C260" s="117"/>
      <c r="D260" s="117"/>
      <c r="E260" s="118"/>
      <c r="F260" s="119"/>
    </row>
    <row r="261" spans="1:6">
      <c r="A261" s="115"/>
      <c r="B261" s="121"/>
      <c r="C261" s="117"/>
      <c r="D261" s="117"/>
      <c r="E261" s="118"/>
      <c r="F261" s="119"/>
    </row>
    <row r="262" spans="1:6">
      <c r="A262" s="115"/>
      <c r="B262" s="121"/>
      <c r="C262" s="117"/>
      <c r="D262" s="117"/>
      <c r="E262" s="118"/>
      <c r="F262" s="119"/>
    </row>
    <row r="263" spans="1:6">
      <c r="A263" s="115"/>
      <c r="B263" s="121"/>
      <c r="C263" s="117"/>
      <c r="D263" s="117"/>
      <c r="E263" s="118"/>
      <c r="F263" s="119"/>
    </row>
    <row r="264" spans="1:6">
      <c r="A264" s="115"/>
      <c r="B264" s="121"/>
      <c r="C264" s="117"/>
      <c r="D264" s="117"/>
      <c r="E264" s="118"/>
      <c r="F264" s="119"/>
    </row>
    <row r="265" spans="1:6">
      <c r="A265" s="115"/>
      <c r="B265" s="121"/>
      <c r="C265" s="117"/>
      <c r="D265" s="117"/>
      <c r="E265" s="118"/>
      <c r="F265" s="119"/>
    </row>
    <row r="266" spans="1:6">
      <c r="A266" s="115"/>
      <c r="B266" s="121"/>
      <c r="C266" s="117"/>
      <c r="D266" s="117"/>
      <c r="E266" s="118"/>
      <c r="F266" s="119"/>
    </row>
    <row r="267" spans="1:6">
      <c r="A267" s="115"/>
      <c r="B267" s="121"/>
      <c r="C267" s="117"/>
      <c r="D267" s="117"/>
      <c r="E267" s="118"/>
      <c r="F267" s="119"/>
    </row>
    <row r="268" spans="1:6">
      <c r="A268" s="115"/>
      <c r="B268" s="121"/>
      <c r="C268" s="117"/>
      <c r="D268" s="117"/>
      <c r="E268" s="118"/>
      <c r="F268" s="119"/>
    </row>
    <row r="269" spans="1:6">
      <c r="A269" s="115"/>
      <c r="B269" s="121"/>
      <c r="C269" s="117"/>
      <c r="D269" s="117"/>
      <c r="E269" s="118"/>
      <c r="F269" s="119"/>
    </row>
    <row r="270" spans="1:6">
      <c r="A270" s="115"/>
      <c r="B270" s="121"/>
      <c r="C270" s="117"/>
      <c r="D270" s="117"/>
      <c r="E270" s="118"/>
      <c r="F270" s="119"/>
    </row>
    <row r="271" spans="1:6">
      <c r="A271" s="115"/>
      <c r="B271" s="121"/>
      <c r="C271" s="117"/>
      <c r="D271" s="117"/>
      <c r="E271" s="118"/>
      <c r="F271" s="119"/>
    </row>
    <row r="272" spans="1:6">
      <c r="A272" s="115"/>
      <c r="B272" s="121"/>
      <c r="C272" s="117"/>
      <c r="D272" s="117"/>
      <c r="E272" s="118"/>
      <c r="F272" s="119"/>
    </row>
    <row r="273" spans="1:7" s="104" customFormat="1" ht="15.75">
      <c r="A273" s="123"/>
      <c r="B273" s="124" t="s">
        <v>35</v>
      </c>
      <c r="C273" s="125"/>
      <c r="D273" s="126"/>
      <c r="E273" s="126"/>
      <c r="F273" s="127">
        <f>SUM(F231:F243)</f>
        <v>383044583</v>
      </c>
      <c r="G273" s="128"/>
    </row>
    <row r="274" spans="1:7">
      <c r="A274" s="115"/>
      <c r="B274" s="121"/>
      <c r="C274" s="117"/>
      <c r="D274" s="117"/>
      <c r="E274" s="118"/>
      <c r="F274" s="119"/>
    </row>
    <row r="275" spans="1:7">
      <c r="A275" s="115"/>
      <c r="B275" s="121"/>
      <c r="C275" s="117"/>
      <c r="D275" s="117"/>
      <c r="E275" s="118"/>
      <c r="F275" s="119"/>
    </row>
    <row r="276" spans="1:7">
      <c r="A276" s="115"/>
      <c r="B276" s="116" t="s">
        <v>293</v>
      </c>
      <c r="C276" s="117"/>
      <c r="D276" s="117"/>
      <c r="E276" s="118"/>
      <c r="F276" s="119"/>
    </row>
    <row r="277" spans="1:7">
      <c r="A277" s="115"/>
      <c r="B277" s="120"/>
      <c r="C277" s="117"/>
      <c r="D277" s="117"/>
      <c r="E277" s="118"/>
      <c r="F277" s="119"/>
    </row>
    <row r="278" spans="1:7">
      <c r="A278" s="115"/>
      <c r="B278" s="121" t="s">
        <v>294</v>
      </c>
      <c r="C278" s="117"/>
      <c r="D278" s="117"/>
      <c r="E278" s="118"/>
      <c r="F278" s="119">
        <f>F62</f>
        <v>224188354</v>
      </c>
    </row>
    <row r="279" spans="1:7">
      <c r="A279" s="115"/>
      <c r="B279" s="121"/>
      <c r="C279" s="117"/>
      <c r="D279" s="117"/>
      <c r="E279" s="118"/>
      <c r="F279" s="119"/>
    </row>
    <row r="280" spans="1:7">
      <c r="A280" s="115"/>
      <c r="B280" s="121" t="s">
        <v>295</v>
      </c>
      <c r="C280" s="117"/>
      <c r="D280" s="117"/>
      <c r="E280" s="118"/>
      <c r="F280" s="119">
        <f>F116</f>
        <v>91213176</v>
      </c>
    </row>
    <row r="281" spans="1:7">
      <c r="A281" s="115"/>
      <c r="B281" s="121"/>
      <c r="C281" s="117"/>
      <c r="D281" s="117"/>
      <c r="E281" s="118"/>
      <c r="F281" s="119"/>
    </row>
    <row r="282" spans="1:7">
      <c r="A282" s="115"/>
      <c r="B282" s="121" t="s">
        <v>296</v>
      </c>
      <c r="C282" s="117"/>
      <c r="D282" s="117"/>
      <c r="E282" s="118"/>
      <c r="F282" s="119">
        <f>F273</f>
        <v>383044583</v>
      </c>
    </row>
    <row r="283" spans="1:7">
      <c r="A283" s="115"/>
      <c r="B283" s="121"/>
      <c r="C283" s="117"/>
      <c r="D283" s="117"/>
      <c r="E283" s="118"/>
      <c r="F283" s="119"/>
    </row>
    <row r="284" spans="1:7">
      <c r="A284" s="115"/>
      <c r="B284" s="121" t="s">
        <v>297</v>
      </c>
      <c r="C284" s="117"/>
      <c r="D284" s="117"/>
      <c r="E284" s="118"/>
      <c r="F284" s="119"/>
    </row>
    <row r="285" spans="1:7">
      <c r="A285" s="115"/>
      <c r="B285" s="121"/>
      <c r="C285" s="117"/>
      <c r="D285" s="117"/>
      <c r="E285" s="118"/>
      <c r="F285" s="119"/>
    </row>
    <row r="286" spans="1:7">
      <c r="A286" s="115"/>
      <c r="B286" s="121" t="s">
        <v>298</v>
      </c>
      <c r="C286" s="117"/>
      <c r="D286" s="117"/>
      <c r="E286" s="118"/>
      <c r="F286" s="119"/>
    </row>
    <row r="287" spans="1:7">
      <c r="A287" s="115"/>
      <c r="B287" s="121"/>
      <c r="C287" s="117"/>
      <c r="D287" s="117"/>
      <c r="E287" s="118"/>
      <c r="F287" s="119"/>
    </row>
    <row r="288" spans="1:7">
      <c r="A288" s="115"/>
      <c r="B288" s="121" t="s">
        <v>299</v>
      </c>
      <c r="C288" s="117"/>
      <c r="D288" s="117"/>
      <c r="E288" s="118"/>
      <c r="F288" s="119"/>
    </row>
    <row r="289" spans="1:6">
      <c r="A289" s="115"/>
      <c r="B289" s="121"/>
      <c r="C289" s="117"/>
      <c r="D289" s="117"/>
      <c r="E289" s="118"/>
      <c r="F289" s="119"/>
    </row>
    <row r="290" spans="1:6">
      <c r="A290" s="115"/>
      <c r="B290" s="121" t="s">
        <v>300</v>
      </c>
      <c r="C290" s="117"/>
      <c r="D290" s="117"/>
      <c r="E290" s="118"/>
      <c r="F290" s="119"/>
    </row>
    <row r="291" spans="1:6">
      <c r="A291" s="115"/>
      <c r="B291" s="121"/>
      <c r="C291" s="117"/>
      <c r="D291" s="117"/>
      <c r="E291" s="118"/>
      <c r="F291" s="119"/>
    </row>
    <row r="292" spans="1:6">
      <c r="A292" s="115"/>
      <c r="B292" s="121" t="s">
        <v>301</v>
      </c>
      <c r="C292" s="117"/>
      <c r="D292" s="117"/>
      <c r="E292" s="118"/>
      <c r="F292" s="119"/>
    </row>
    <row r="293" spans="1:6">
      <c r="A293" s="115"/>
      <c r="B293" s="120"/>
      <c r="C293" s="117"/>
      <c r="D293" s="117"/>
      <c r="E293" s="118"/>
      <c r="F293" s="119"/>
    </row>
    <row r="294" spans="1:6">
      <c r="A294" s="115"/>
      <c r="B294" s="120"/>
      <c r="C294" s="117"/>
      <c r="D294" s="117"/>
      <c r="E294" s="118"/>
      <c r="F294" s="119"/>
    </row>
    <row r="295" spans="1:6">
      <c r="A295" s="115"/>
      <c r="B295" s="120"/>
      <c r="C295" s="117"/>
      <c r="D295" s="117"/>
      <c r="E295" s="118"/>
      <c r="F295" s="119"/>
    </row>
    <row r="296" spans="1:6">
      <c r="A296" s="115"/>
      <c r="B296" s="120"/>
      <c r="C296" s="117"/>
      <c r="D296" s="117"/>
      <c r="E296" s="118"/>
      <c r="F296" s="119"/>
    </row>
    <row r="297" spans="1:6">
      <c r="A297" s="115"/>
      <c r="B297" s="120"/>
      <c r="C297" s="117"/>
      <c r="D297" s="117"/>
      <c r="E297" s="118"/>
      <c r="F297" s="119"/>
    </row>
    <row r="298" spans="1:6">
      <c r="A298" s="115"/>
      <c r="B298" s="120"/>
      <c r="C298" s="117"/>
      <c r="D298" s="117"/>
      <c r="E298" s="118"/>
      <c r="F298" s="119"/>
    </row>
    <row r="299" spans="1:6">
      <c r="A299" s="115"/>
      <c r="B299" s="120"/>
      <c r="C299" s="117"/>
      <c r="D299" s="117"/>
      <c r="E299" s="118"/>
      <c r="F299" s="119"/>
    </row>
    <row r="300" spans="1:6">
      <c r="A300" s="115"/>
      <c r="B300" s="120"/>
      <c r="C300" s="117"/>
      <c r="D300" s="117"/>
      <c r="E300" s="118"/>
      <c r="F300" s="119"/>
    </row>
    <row r="301" spans="1:6">
      <c r="A301" s="115"/>
      <c r="B301" s="120"/>
      <c r="C301" s="117"/>
      <c r="D301" s="117"/>
      <c r="E301" s="118"/>
      <c r="F301" s="119"/>
    </row>
    <row r="302" spans="1:6">
      <c r="A302" s="115"/>
      <c r="B302" s="120"/>
      <c r="C302" s="117"/>
      <c r="D302" s="117"/>
      <c r="E302" s="118"/>
      <c r="F302" s="119"/>
    </row>
    <row r="303" spans="1:6">
      <c r="A303" s="115"/>
      <c r="B303" s="120"/>
      <c r="C303" s="117"/>
      <c r="D303" s="117"/>
      <c r="E303" s="118"/>
      <c r="F303" s="119"/>
    </row>
    <row r="304" spans="1:6">
      <c r="A304" s="115"/>
      <c r="B304" s="120"/>
      <c r="C304" s="117"/>
      <c r="D304" s="117"/>
      <c r="E304" s="118"/>
      <c r="F304" s="119"/>
    </row>
    <row r="305" spans="1:7">
      <c r="A305" s="115"/>
      <c r="B305" s="120"/>
      <c r="C305" s="117"/>
      <c r="D305" s="117"/>
      <c r="E305" s="118"/>
      <c r="F305" s="119"/>
    </row>
    <row r="306" spans="1:7">
      <c r="A306" s="115"/>
      <c r="B306" s="120"/>
      <c r="C306" s="117"/>
      <c r="D306" s="117"/>
      <c r="E306" s="118"/>
      <c r="F306" s="119"/>
    </row>
    <row r="307" spans="1:7">
      <c r="A307" s="115"/>
      <c r="B307" s="120"/>
      <c r="C307" s="117"/>
      <c r="D307" s="117"/>
      <c r="E307" s="118"/>
      <c r="F307" s="119"/>
    </row>
    <row r="308" spans="1:7">
      <c r="A308" s="115"/>
      <c r="B308" s="120"/>
      <c r="C308" s="117"/>
      <c r="D308" s="117"/>
      <c r="E308" s="118"/>
      <c r="F308" s="119"/>
    </row>
    <row r="309" spans="1:7">
      <c r="A309" s="115"/>
      <c r="B309" s="120"/>
      <c r="C309" s="117"/>
      <c r="D309" s="117"/>
      <c r="E309" s="118"/>
      <c r="F309" s="119"/>
    </row>
    <row r="310" spans="1:7">
      <c r="A310" s="115"/>
      <c r="B310" s="120"/>
      <c r="C310" s="117"/>
      <c r="D310" s="117"/>
      <c r="E310" s="118"/>
      <c r="F310" s="119"/>
    </row>
    <row r="311" spans="1:7">
      <c r="A311" s="115"/>
      <c r="B311" s="120"/>
      <c r="C311" s="117"/>
      <c r="D311" s="117"/>
      <c r="E311" s="118"/>
      <c r="F311" s="119"/>
    </row>
    <row r="312" spans="1:7">
      <c r="A312" s="115"/>
      <c r="B312" s="120"/>
      <c r="C312" s="117"/>
      <c r="D312" s="117"/>
      <c r="E312" s="118"/>
      <c r="F312" s="119"/>
    </row>
    <row r="313" spans="1:7">
      <c r="A313" s="115"/>
      <c r="B313" s="120"/>
      <c r="C313" s="117"/>
      <c r="D313" s="117"/>
      <c r="E313" s="118"/>
      <c r="F313" s="119"/>
    </row>
    <row r="314" spans="1:7">
      <c r="A314" s="115"/>
      <c r="B314" s="120"/>
      <c r="C314" s="117"/>
      <c r="D314" s="117"/>
      <c r="E314" s="118"/>
      <c r="F314" s="119"/>
    </row>
    <row r="315" spans="1:7">
      <c r="A315" s="115"/>
      <c r="B315" s="120"/>
      <c r="C315" s="117"/>
      <c r="D315" s="117"/>
      <c r="E315" s="118"/>
      <c r="F315" s="119"/>
    </row>
    <row r="316" spans="1:7">
      <c r="A316" s="115"/>
      <c r="B316" s="120"/>
      <c r="C316" s="117"/>
      <c r="D316" s="117"/>
      <c r="E316" s="118"/>
      <c r="F316" s="119"/>
    </row>
    <row r="317" spans="1:7" s="104" customFormat="1" ht="15.75">
      <c r="A317" s="123"/>
      <c r="B317" s="124" t="s">
        <v>236</v>
      </c>
      <c r="C317" s="125"/>
      <c r="D317" s="126"/>
      <c r="E317" s="126"/>
      <c r="F317" s="127">
        <f>SUM(F276:F315)</f>
        <v>698446113</v>
      </c>
      <c r="G317" s="128"/>
    </row>
  </sheetData>
  <pageMargins left="0.69930555555555596" right="0.69930555555555596" top="0.75" bottom="0.75" header="0.3" footer="0.3"/>
  <pageSetup paperSize="9" scale="76" orientation="portrait" r:id="rId1"/>
  <rowBreaks count="5" manualBreakCount="5">
    <brk id="62" max="5" man="1"/>
    <brk id="116" max="5" man="1"/>
    <brk id="163" max="5" man="1"/>
    <brk id="211" max="5" man="1"/>
    <brk id="273" max="5" man="1"/>
  </rowBreaks>
</worksheet>
</file>

<file path=xl/worksheets/sheet7.xml><?xml version="1.0" encoding="utf-8"?>
<worksheet xmlns="http://schemas.openxmlformats.org/spreadsheetml/2006/main" xmlns:r="http://schemas.openxmlformats.org/officeDocument/2006/relationships">
  <dimension ref="A1:J41"/>
  <sheetViews>
    <sheetView tabSelected="1" view="pageBreakPreview" topLeftCell="A25" workbookViewId="0">
      <selection activeCell="F7" sqref="F7"/>
    </sheetView>
  </sheetViews>
  <sheetFormatPr defaultColWidth="9" defaultRowHeight="15"/>
  <cols>
    <col min="1" max="1" width="7.7109375" customWidth="1"/>
    <col min="2" max="2" width="55.7109375" customWidth="1"/>
    <col min="3" max="4" width="7.7109375" customWidth="1"/>
    <col min="5" max="5" width="0.140625" customWidth="1"/>
    <col min="6" max="6" width="18.140625" style="4" customWidth="1"/>
  </cols>
  <sheetData>
    <row r="1" spans="1:6" ht="48.75" customHeight="1">
      <c r="A1" s="337" t="s">
        <v>302</v>
      </c>
      <c r="B1" s="337"/>
      <c r="C1" s="337"/>
      <c r="D1" s="337"/>
      <c r="E1" s="337"/>
      <c r="F1" s="337"/>
    </row>
    <row r="2" spans="1:6">
      <c r="A2" s="69"/>
      <c r="B2" s="70"/>
      <c r="C2" s="70"/>
      <c r="D2" s="70"/>
      <c r="E2" s="70"/>
      <c r="F2" s="71"/>
    </row>
    <row r="3" spans="1:6" s="68" customFormat="1" ht="15.75">
      <c r="A3" s="72" t="s">
        <v>303</v>
      </c>
      <c r="B3" s="338" t="s">
        <v>304</v>
      </c>
      <c r="C3" s="339"/>
      <c r="D3" s="339"/>
      <c r="E3" s="73"/>
      <c r="F3" s="74" t="s">
        <v>305</v>
      </c>
    </row>
    <row r="4" spans="1:6" ht="15.75">
      <c r="A4" s="75">
        <v>1</v>
      </c>
      <c r="B4" s="39" t="str">
        <f>Preliminaries!A1</f>
        <v>BILL NO.1: PRELIMINARIES</v>
      </c>
      <c r="C4" s="40"/>
      <c r="D4" s="76"/>
      <c r="E4" s="41"/>
      <c r="F4" s="77">
        <v>125568000</v>
      </c>
    </row>
    <row r="5" spans="1:6" ht="15.75">
      <c r="A5" s="75"/>
      <c r="B5" s="78" t="s">
        <v>306</v>
      </c>
      <c r="C5" s="40"/>
      <c r="D5" s="76"/>
      <c r="E5" s="41"/>
      <c r="F5" s="79"/>
    </row>
    <row r="6" spans="1:6" ht="15.75">
      <c r="A6" s="75"/>
      <c r="B6" s="39"/>
      <c r="C6" s="40"/>
      <c r="D6" s="76"/>
      <c r="E6" s="41"/>
      <c r="F6" s="79"/>
    </row>
    <row r="7" spans="1:6" ht="15.75">
      <c r="A7" s="75"/>
      <c r="B7" s="39"/>
      <c r="C7" s="40"/>
      <c r="D7" s="76"/>
      <c r="E7" s="41"/>
      <c r="F7" s="79"/>
    </row>
    <row r="8" spans="1:6" ht="15.75">
      <c r="A8" s="75">
        <v>2</v>
      </c>
      <c r="B8" s="39" t="str">
        <f>'1st Lift (FINISHING)'!B1:F1</f>
        <v>BILL NO.2: FIRST LIFT:- GROUND TO 1ST FLOOR SLAB (FINISHING)</v>
      </c>
      <c r="C8" s="40"/>
      <c r="D8" s="76"/>
      <c r="E8" s="41"/>
      <c r="F8" s="79">
        <f>'1st Lift (FINISHING)'!F83</f>
        <v>24139038</v>
      </c>
    </row>
    <row r="9" spans="1:6" ht="15.75">
      <c r="A9" s="75"/>
      <c r="B9" s="39"/>
      <c r="C9" s="40"/>
      <c r="D9" s="76"/>
      <c r="E9" s="41"/>
      <c r="F9" s="79"/>
    </row>
    <row r="10" spans="1:6" ht="15.75">
      <c r="A10" s="75"/>
      <c r="B10" s="39"/>
      <c r="C10" s="40"/>
      <c r="D10" s="76"/>
      <c r="E10" s="41"/>
      <c r="F10" s="79"/>
    </row>
    <row r="11" spans="1:6" ht="15.75">
      <c r="A11" s="75"/>
      <c r="B11" s="39"/>
      <c r="C11" s="40"/>
      <c r="D11" s="76"/>
      <c r="E11" s="41"/>
      <c r="F11" s="79"/>
    </row>
    <row r="12" spans="1:6" ht="15.75">
      <c r="A12" s="75">
        <v>3</v>
      </c>
      <c r="B12" s="39" t="str">
        <f>'2nd Lift (FINISHING)'!B3</f>
        <v>BILL NO.3: SECOND LIFT:- 1ST TO 2ND FLOOR SLAB (FINISHING)</v>
      </c>
      <c r="C12" s="40"/>
      <c r="D12" s="76"/>
      <c r="E12" s="41"/>
      <c r="F12" s="79">
        <f>'2nd Lift (FINISHING)'!F82</f>
        <v>24139038</v>
      </c>
    </row>
    <row r="13" spans="1:6" ht="15.75">
      <c r="A13" s="75"/>
      <c r="B13" s="39"/>
      <c r="C13" s="40"/>
      <c r="D13" s="76"/>
      <c r="E13" s="41"/>
      <c r="F13" s="79"/>
    </row>
    <row r="14" spans="1:6" ht="15.75">
      <c r="A14" s="75"/>
      <c r="B14" s="39"/>
      <c r="C14" s="40"/>
      <c r="D14" s="76"/>
      <c r="E14" s="41"/>
      <c r="F14" s="79"/>
    </row>
    <row r="15" spans="1:6" ht="15.75">
      <c r="A15" s="75"/>
      <c r="B15" s="39"/>
      <c r="C15" s="40"/>
      <c r="D15" s="76"/>
      <c r="E15" s="41"/>
      <c r="F15" s="79"/>
    </row>
    <row r="16" spans="1:6" ht="15.75">
      <c r="A16" s="75">
        <v>4</v>
      </c>
      <c r="B16" s="39" t="str">
        <f>'3rd Lift '!B59</f>
        <v>BILL NO. 4: THIRD LIFT:- 2ND FLR SLAB TO 3RD FLR SLAB</v>
      </c>
      <c r="C16" s="40"/>
      <c r="D16" s="76"/>
      <c r="E16" s="41"/>
      <c r="F16" s="79">
        <f>'3rd Lift '!F147</f>
        <v>726109729</v>
      </c>
    </row>
    <row r="17" spans="1:6" ht="15.75">
      <c r="A17" s="75"/>
      <c r="B17" s="39"/>
      <c r="C17" s="40"/>
      <c r="D17" s="76"/>
      <c r="E17" s="41"/>
      <c r="F17" s="79"/>
    </row>
    <row r="18" spans="1:6" ht="15.75">
      <c r="A18" s="75"/>
      <c r="B18" s="39"/>
      <c r="C18" s="40"/>
      <c r="D18" s="76"/>
      <c r="E18" s="41"/>
      <c r="F18" s="79"/>
    </row>
    <row r="19" spans="1:6" ht="15.75">
      <c r="A19" s="75"/>
      <c r="B19" s="39"/>
      <c r="C19" s="40"/>
      <c r="D19" s="76"/>
      <c r="E19" s="41"/>
      <c r="F19" s="79"/>
    </row>
    <row r="20" spans="1:6" ht="15.75">
      <c r="A20" s="75">
        <v>5</v>
      </c>
      <c r="B20" s="39" t="str">
        <f>'4th Lift'!B2</f>
        <v>BILL NO.5: FOURTH LIFT:- 3RD FLR SLAB TO ROOF</v>
      </c>
      <c r="C20" s="40"/>
      <c r="D20" s="76"/>
      <c r="E20" s="41"/>
      <c r="F20" s="79">
        <f>'4th Lift'!F317</f>
        <v>698446113</v>
      </c>
    </row>
    <row r="21" spans="1:6" ht="15.75">
      <c r="A21" s="75"/>
      <c r="B21" s="39"/>
      <c r="C21" s="40"/>
      <c r="D21" s="76"/>
      <c r="E21" s="41"/>
      <c r="F21" s="79"/>
    </row>
    <row r="22" spans="1:6" ht="15.75">
      <c r="A22" s="75"/>
      <c r="B22" s="39"/>
      <c r="C22" s="40"/>
      <c r="D22" s="76"/>
      <c r="E22" s="41"/>
      <c r="F22" s="79"/>
    </row>
    <row r="23" spans="1:6" ht="15.75">
      <c r="A23" s="75"/>
      <c r="B23" s="39"/>
      <c r="C23" s="40"/>
      <c r="D23" s="76"/>
      <c r="E23" s="41"/>
      <c r="F23" s="79"/>
    </row>
    <row r="24" spans="1:6" ht="15.75">
      <c r="A24" s="75">
        <v>6</v>
      </c>
      <c r="B24" s="39" t="s">
        <v>307</v>
      </c>
      <c r="C24" s="40"/>
      <c r="D24" s="76"/>
      <c r="E24" s="41"/>
      <c r="F24" s="80"/>
    </row>
    <row r="25" spans="1:6" ht="15.75">
      <c r="A25" s="75"/>
      <c r="B25" s="39"/>
      <c r="C25" s="40"/>
      <c r="D25" s="76"/>
      <c r="E25" s="41"/>
      <c r="F25" s="80"/>
    </row>
    <row r="26" spans="1:6" ht="15.75">
      <c r="A26" s="75"/>
      <c r="B26" s="39"/>
      <c r="C26" s="40"/>
      <c r="D26" s="76"/>
      <c r="E26" s="41"/>
      <c r="F26" s="80"/>
    </row>
    <row r="27" spans="1:6" ht="15.75">
      <c r="A27" s="75"/>
      <c r="B27" s="39"/>
      <c r="C27" s="40"/>
      <c r="D27" s="76"/>
      <c r="E27" s="41"/>
      <c r="F27" s="80"/>
    </row>
    <row r="28" spans="1:6" ht="15.75">
      <c r="A28" s="75">
        <v>7</v>
      </c>
      <c r="B28" s="39" t="s">
        <v>308</v>
      </c>
      <c r="C28" s="40"/>
      <c r="D28" s="76"/>
      <c r="E28" s="41"/>
      <c r="F28" s="80"/>
    </row>
    <row r="29" spans="1:6" ht="15.75">
      <c r="A29" s="75"/>
      <c r="B29" s="39"/>
      <c r="C29" s="40"/>
      <c r="D29" s="76"/>
      <c r="E29" s="41"/>
      <c r="F29" s="80"/>
    </row>
    <row r="30" spans="1:6" ht="15.75">
      <c r="A30" s="75"/>
      <c r="B30" s="39"/>
      <c r="C30" s="40"/>
      <c r="D30" s="76"/>
      <c r="E30" s="41"/>
      <c r="F30" s="80"/>
    </row>
    <row r="31" spans="1:6" ht="15.75">
      <c r="A31" s="75"/>
      <c r="B31" s="39"/>
      <c r="C31" s="40"/>
      <c r="D31" s="76"/>
      <c r="E31" s="41"/>
      <c r="F31" s="79"/>
    </row>
    <row r="32" spans="1:6" ht="15.75">
      <c r="A32" s="81"/>
      <c r="B32" s="340" t="s">
        <v>309</v>
      </c>
      <c r="C32" s="341"/>
      <c r="D32" s="341"/>
      <c r="E32" s="82"/>
      <c r="F32" s="83">
        <f>SUM(F4:F31)</f>
        <v>1598401918</v>
      </c>
    </row>
    <row r="33" spans="1:10" ht="15.75">
      <c r="A33" s="75"/>
      <c r="B33" s="84"/>
      <c r="C33" s="85"/>
      <c r="D33" s="85"/>
      <c r="E33" s="41"/>
      <c r="F33" s="86"/>
    </row>
    <row r="34" spans="1:10" s="3" customFormat="1" ht="15.75">
      <c r="A34" s="10"/>
      <c r="B34" s="39" t="s">
        <v>310</v>
      </c>
      <c r="C34" s="40"/>
      <c r="D34" s="87"/>
      <c r="E34" s="17"/>
      <c r="F34" s="88">
        <f>5%*F32</f>
        <v>79920095.900000006</v>
      </c>
      <c r="G34" s="89"/>
      <c r="H34" s="90"/>
      <c r="I34" s="7"/>
      <c r="J34" s="7"/>
    </row>
    <row r="35" spans="1:10" s="3" customFormat="1" ht="15.75">
      <c r="A35" s="10"/>
      <c r="B35" s="39"/>
      <c r="C35" s="48"/>
      <c r="D35" s="49"/>
      <c r="E35" s="17"/>
      <c r="F35" s="88"/>
      <c r="G35" s="76"/>
      <c r="H35" s="90"/>
      <c r="I35" s="7"/>
      <c r="J35" s="7"/>
    </row>
    <row r="36" spans="1:10" s="3" customFormat="1" ht="15.75">
      <c r="A36" s="91"/>
      <c r="B36" s="340" t="s">
        <v>311</v>
      </c>
      <c r="C36" s="341"/>
      <c r="D36" s="342"/>
      <c r="E36" s="92"/>
      <c r="F36" s="83">
        <f>SUM(F31:F35)</f>
        <v>1678322013.9000001</v>
      </c>
      <c r="G36" s="93"/>
      <c r="H36" s="90"/>
      <c r="I36" s="7"/>
      <c r="J36" s="7"/>
    </row>
    <row r="37" spans="1:10" s="3" customFormat="1" ht="15.75">
      <c r="A37" s="10"/>
      <c r="B37" s="39"/>
      <c r="C37" s="94"/>
      <c r="D37" s="95"/>
      <c r="E37" s="17"/>
      <c r="F37" s="88"/>
      <c r="G37" s="76"/>
      <c r="H37" s="90"/>
      <c r="I37" s="7"/>
      <c r="J37" s="7"/>
    </row>
    <row r="38" spans="1:10" s="3" customFormat="1" ht="15.75">
      <c r="A38" s="10"/>
      <c r="B38" s="39" t="s">
        <v>312</v>
      </c>
      <c r="C38" s="40"/>
      <c r="D38" s="87"/>
      <c r="E38" s="17"/>
      <c r="F38" s="96">
        <f>18%*F36</f>
        <v>302097962.50200003</v>
      </c>
      <c r="G38" s="93"/>
      <c r="H38" s="90"/>
      <c r="I38" s="7"/>
      <c r="J38" s="7"/>
    </row>
    <row r="39" spans="1:10" s="3" customFormat="1" ht="15.75">
      <c r="A39" s="10"/>
      <c r="B39" s="39"/>
      <c r="C39" s="48"/>
      <c r="D39" s="49"/>
      <c r="E39" s="17"/>
      <c r="F39" s="88"/>
      <c r="G39" s="76"/>
      <c r="H39" s="90"/>
      <c r="I39" s="7"/>
      <c r="J39" s="7"/>
    </row>
    <row r="40" spans="1:10" s="2" customFormat="1" ht="15.75">
      <c r="A40" s="91"/>
      <c r="B40" s="340" t="s">
        <v>313</v>
      </c>
      <c r="C40" s="341"/>
      <c r="D40" s="342"/>
      <c r="E40" s="92"/>
      <c r="F40" s="83">
        <f>SUM(F36:F39)</f>
        <v>1980419976.4020002</v>
      </c>
      <c r="G40" s="97"/>
      <c r="H40" s="98"/>
      <c r="I40" s="67"/>
      <c r="J40" s="67"/>
    </row>
    <row r="41" spans="1:10" ht="15.75">
      <c r="A41" s="99"/>
      <c r="B41" s="100"/>
      <c r="C41" s="101"/>
      <c r="D41" s="100"/>
      <c r="E41" s="100"/>
      <c r="F41" s="102"/>
    </row>
  </sheetData>
  <mergeCells count="5">
    <mergeCell ref="A1:F1"/>
    <mergeCell ref="B3:D3"/>
    <mergeCell ref="B32:D32"/>
    <mergeCell ref="B36:D36"/>
    <mergeCell ref="B40:D40"/>
  </mergeCells>
  <pageMargins left="0.69930555555555596" right="0.51944444444444404" top="0.75" bottom="0.75" header="0.3" footer="0.3"/>
  <pageSetup paperSize="9" scale="90" orientation="portrait" r:id="rId1"/>
</worksheet>
</file>

<file path=xl/worksheets/sheet8.xml><?xml version="1.0" encoding="utf-8"?>
<worksheet xmlns="http://schemas.openxmlformats.org/spreadsheetml/2006/main" xmlns:r="http://schemas.openxmlformats.org/officeDocument/2006/relationships">
  <dimension ref="A1:J49"/>
  <sheetViews>
    <sheetView view="pageBreakPreview" topLeftCell="A32" workbookViewId="0">
      <selection activeCell="F52" sqref="F52"/>
    </sheetView>
  </sheetViews>
  <sheetFormatPr defaultColWidth="9" defaultRowHeight="15"/>
  <cols>
    <col min="1" max="1" width="4.7109375" style="3" customWidth="1"/>
    <col min="2" max="2" width="37" style="3" customWidth="1"/>
    <col min="3" max="3" width="9" style="3"/>
    <col min="4" max="4" width="15.42578125" style="3" customWidth="1"/>
    <col min="5" max="5" width="0.140625" style="3" customWidth="1"/>
    <col min="6" max="6" width="19.5703125" style="4" customWidth="1"/>
    <col min="7" max="7" width="9.85546875" style="3" customWidth="1"/>
    <col min="8" max="8" width="15.28515625" style="5" customWidth="1"/>
    <col min="9" max="9" width="23.140625" style="6" customWidth="1"/>
    <col min="10" max="10" width="9" style="7"/>
    <col min="11" max="16384" width="9" style="3"/>
  </cols>
  <sheetData>
    <row r="1" spans="1:10" ht="42.75" customHeight="1">
      <c r="A1" s="364" t="s">
        <v>302</v>
      </c>
      <c r="B1" s="365"/>
      <c r="C1" s="365"/>
      <c r="D1" s="365"/>
      <c r="E1" s="365"/>
      <c r="F1" s="365"/>
      <c r="G1" s="366"/>
    </row>
    <row r="2" spans="1:10">
      <c r="A2" s="8"/>
      <c r="B2" s="367"/>
      <c r="C2" s="367"/>
      <c r="D2" s="367"/>
      <c r="E2" s="367"/>
      <c r="F2" s="368"/>
      <c r="G2" s="369"/>
    </row>
    <row r="3" spans="1:10">
      <c r="A3" s="9"/>
      <c r="B3" s="370" t="s">
        <v>314</v>
      </c>
      <c r="C3" s="370"/>
      <c r="D3" s="370"/>
      <c r="E3" s="370"/>
      <c r="F3" s="371"/>
      <c r="G3" s="372"/>
    </row>
    <row r="4" spans="1:10">
      <c r="A4" s="343" t="s">
        <v>19</v>
      </c>
      <c r="B4" s="347" t="s">
        <v>315</v>
      </c>
      <c r="C4" s="348"/>
      <c r="D4" s="348"/>
      <c r="E4" s="348"/>
      <c r="F4" s="348"/>
      <c r="G4" s="349"/>
    </row>
    <row r="5" spans="1:10">
      <c r="A5" s="343"/>
      <c r="B5" s="347"/>
      <c r="C5" s="348"/>
      <c r="D5" s="348"/>
      <c r="E5" s="348"/>
      <c r="F5" s="348"/>
      <c r="G5" s="349"/>
    </row>
    <row r="6" spans="1:10" ht="15.75">
      <c r="A6" s="10"/>
      <c r="B6" s="373" t="s">
        <v>316</v>
      </c>
      <c r="C6" s="373"/>
      <c r="D6" s="373"/>
      <c r="E6" s="11"/>
      <c r="F6" s="12">
        <f>'[2]1st Lift (COMPLETED)'!$F$274</f>
        <v>1296739600</v>
      </c>
      <c r="G6" s="13"/>
    </row>
    <row r="7" spans="1:10" ht="15.75">
      <c r="A7" s="10"/>
      <c r="B7" s="14"/>
      <c r="C7" s="15"/>
      <c r="D7" s="16"/>
      <c r="E7" s="17"/>
      <c r="F7" s="18"/>
      <c r="G7" s="13"/>
    </row>
    <row r="8" spans="1:10" ht="15.75">
      <c r="A8" s="10"/>
      <c r="B8" s="374"/>
      <c r="C8" s="375"/>
      <c r="D8" s="376"/>
      <c r="E8" s="17"/>
      <c r="F8" s="18"/>
      <c r="G8" s="19"/>
    </row>
    <row r="9" spans="1:10" ht="15.75">
      <c r="A9" s="10"/>
      <c r="B9" s="360" t="s">
        <v>317</v>
      </c>
      <c r="C9" s="360"/>
      <c r="D9" s="360"/>
      <c r="E9" s="17"/>
      <c r="F9" s="18">
        <f>'[2]2nd lift (COMPLETED)'!$F$107</f>
        <v>495731200</v>
      </c>
      <c r="G9" s="13"/>
    </row>
    <row r="10" spans="1:10" ht="15.75">
      <c r="A10" s="10"/>
      <c r="B10" s="20" t="s">
        <v>317</v>
      </c>
      <c r="C10" s="15"/>
      <c r="D10" s="16"/>
      <c r="E10" s="17"/>
      <c r="F10" s="18"/>
      <c r="G10" s="13"/>
    </row>
    <row r="11" spans="1:10" ht="15.75">
      <c r="A11" s="10"/>
      <c r="B11" s="14"/>
      <c r="C11" s="21"/>
      <c r="D11" s="16"/>
      <c r="E11" s="17"/>
      <c r="F11" s="18"/>
      <c r="G11" s="13"/>
    </row>
    <row r="12" spans="1:10" ht="15.75">
      <c r="A12" s="10"/>
      <c r="B12" s="14"/>
      <c r="C12" s="21"/>
      <c r="D12" s="16"/>
      <c r="E12" s="17"/>
      <c r="F12" s="18"/>
      <c r="G12" s="13"/>
    </row>
    <row r="13" spans="1:10" ht="15.75">
      <c r="A13" s="10"/>
      <c r="B13" s="351" t="s">
        <v>309</v>
      </c>
      <c r="C13" s="352"/>
      <c r="D13" s="353"/>
      <c r="E13" s="22"/>
      <c r="F13" s="23">
        <f>SUM(F6:F12)</f>
        <v>1792470800</v>
      </c>
      <c r="G13" s="24" t="e">
        <f>F13/F39</f>
        <v>#REF!</v>
      </c>
    </row>
    <row r="14" spans="1:10">
      <c r="A14" s="343" t="s">
        <v>23</v>
      </c>
      <c r="B14" s="344" t="s">
        <v>318</v>
      </c>
      <c r="C14" s="345"/>
      <c r="D14" s="345"/>
      <c r="E14" s="345"/>
      <c r="F14" s="345"/>
      <c r="G14" s="346"/>
    </row>
    <row r="15" spans="1:10">
      <c r="A15" s="343"/>
      <c r="B15" s="344"/>
      <c r="C15" s="345"/>
      <c r="D15" s="345"/>
      <c r="E15" s="345"/>
      <c r="F15" s="345"/>
      <c r="G15" s="346"/>
    </row>
    <row r="16" spans="1:10" s="1" customFormat="1" ht="15.75">
      <c r="A16" s="26"/>
      <c r="B16" s="27" t="s">
        <v>10</v>
      </c>
      <c r="C16" s="28"/>
      <c r="D16" s="28"/>
      <c r="E16" s="28"/>
      <c r="F16" s="29" t="e">
        <f>5%*SUM(F19:F34)</f>
        <v>#REF!</v>
      </c>
      <c r="G16" s="30"/>
      <c r="H16" s="5"/>
      <c r="I16" s="6"/>
      <c r="J16" s="7"/>
    </row>
    <row r="17" spans="1:9" ht="15.75">
      <c r="A17" s="31"/>
      <c r="B17" s="32"/>
      <c r="C17" s="33"/>
      <c r="D17" s="33"/>
      <c r="E17" s="33"/>
      <c r="F17" s="34"/>
      <c r="G17" s="25"/>
    </row>
    <row r="18" spans="1:9" ht="15.75">
      <c r="A18" s="31"/>
      <c r="B18" s="32"/>
      <c r="C18" s="33"/>
      <c r="D18" s="33"/>
      <c r="E18" s="33"/>
      <c r="F18" s="34"/>
      <c r="G18" s="25"/>
    </row>
    <row r="19" spans="1:9" ht="15.75">
      <c r="A19" s="10"/>
      <c r="B19" s="350" t="str">
        <f>'MAIN SUMMARY'!B8</f>
        <v>BILL NO.2: FIRST LIFT:- GROUND TO 1ST FLOOR SLAB (FINISHING)</v>
      </c>
      <c r="C19" s="350"/>
      <c r="D19" s="350"/>
      <c r="E19" s="17"/>
      <c r="F19" s="18">
        <f>'MAIN SUMMARY'!F8</f>
        <v>24139038</v>
      </c>
      <c r="G19" s="35"/>
      <c r="H19" s="5">
        <f>1795930600</f>
        <v>1795930600</v>
      </c>
    </row>
    <row r="20" spans="1:9" ht="15.75">
      <c r="A20" s="10"/>
      <c r="B20" s="36"/>
      <c r="C20" s="37"/>
      <c r="D20" s="38"/>
      <c r="E20" s="17"/>
      <c r="F20" s="18"/>
      <c r="G20" s="35"/>
    </row>
    <row r="21" spans="1:9" ht="15.75">
      <c r="A21" s="10"/>
      <c r="B21" s="36"/>
      <c r="C21" s="37"/>
      <c r="D21" s="38"/>
      <c r="E21" s="17"/>
      <c r="F21" s="18"/>
      <c r="G21" s="35"/>
    </row>
    <row r="22" spans="1:9" ht="15.75">
      <c r="A22" s="10"/>
      <c r="B22" s="361" t="str">
        <f>'MAIN SUMMARY'!B12</f>
        <v>BILL NO.3: SECOND LIFT:- 1ST TO 2ND FLOOR SLAB (FINISHING)</v>
      </c>
      <c r="C22" s="362"/>
      <c r="D22" s="363"/>
      <c r="E22" s="17"/>
      <c r="F22" s="18">
        <f>'MAIN SUMMARY'!F12</f>
        <v>24139038</v>
      </c>
      <c r="G22" s="35"/>
      <c r="H22" s="5">
        <f>1020652775</f>
        <v>1020652775</v>
      </c>
    </row>
    <row r="23" spans="1:9" ht="15.75">
      <c r="A23" s="10"/>
      <c r="B23" s="36"/>
      <c r="C23" s="37"/>
      <c r="D23" s="38"/>
      <c r="E23" s="17"/>
      <c r="F23" s="18"/>
      <c r="G23" s="35"/>
    </row>
    <row r="24" spans="1:9" ht="15.75">
      <c r="A24" s="10"/>
      <c r="B24" s="36"/>
      <c r="C24" s="37"/>
      <c r="D24" s="38"/>
      <c r="E24" s="17"/>
      <c r="F24" s="18"/>
      <c r="G24" s="35"/>
    </row>
    <row r="25" spans="1:9" ht="15.75">
      <c r="A25" s="10"/>
      <c r="B25" s="361" t="str">
        <f>'MAIN SUMMARY'!B16</f>
        <v>BILL NO. 4: THIRD LIFT:- 2ND FLR SLAB TO 3RD FLR SLAB</v>
      </c>
      <c r="C25" s="362"/>
      <c r="D25" s="363"/>
      <c r="E25" s="17"/>
      <c r="F25" s="18">
        <f>'MAIN SUMMARY'!F16</f>
        <v>726109729</v>
      </c>
      <c r="G25" s="35"/>
      <c r="H25" s="5">
        <v>990291775</v>
      </c>
    </row>
    <row r="26" spans="1:9" ht="15.75">
      <c r="A26" s="10"/>
      <c r="B26" s="36"/>
      <c r="C26" s="37"/>
      <c r="D26" s="38"/>
      <c r="E26" s="17"/>
      <c r="F26" s="18"/>
      <c r="G26" s="35"/>
    </row>
    <row r="27" spans="1:9" ht="15.75">
      <c r="A27" s="10"/>
      <c r="B27" s="36"/>
      <c r="C27" s="37"/>
      <c r="D27" s="38"/>
      <c r="E27" s="17"/>
      <c r="F27" s="18"/>
      <c r="G27" s="35"/>
    </row>
    <row r="28" spans="1:9" ht="15.75">
      <c r="A28" s="10"/>
      <c r="B28" s="350" t="str">
        <f>'MAIN SUMMARY'!B20</f>
        <v>BILL NO.5: FOURTH LIFT:- 3RD FLR SLAB TO ROOF</v>
      </c>
      <c r="C28" s="350"/>
      <c r="D28" s="350"/>
      <c r="E28" s="17"/>
      <c r="F28" s="18">
        <f>'MAIN SUMMARY'!F20</f>
        <v>698446113</v>
      </c>
      <c r="G28" s="35"/>
      <c r="H28" s="5">
        <v>887055805</v>
      </c>
    </row>
    <row r="29" spans="1:9" ht="15.75">
      <c r="A29" s="10"/>
      <c r="B29" s="14"/>
      <c r="C29" s="15"/>
      <c r="D29" s="16"/>
      <c r="E29" s="17"/>
      <c r="F29" s="18"/>
      <c r="G29" s="35"/>
    </row>
    <row r="30" spans="1:9" ht="15.75">
      <c r="A30" s="10"/>
      <c r="B30" s="39"/>
      <c r="C30" s="40"/>
      <c r="D30" s="41"/>
      <c r="E30" s="17"/>
      <c r="F30" s="18"/>
      <c r="G30" s="42"/>
    </row>
    <row r="31" spans="1:9" ht="15.75">
      <c r="A31" s="43"/>
      <c r="B31" s="39" t="s">
        <v>319</v>
      </c>
      <c r="C31" s="40"/>
      <c r="D31" s="41"/>
      <c r="E31" s="17"/>
      <c r="F31" s="18">
        <f>'MAIN SUMMARY'!F24</f>
        <v>0</v>
      </c>
      <c r="G31" s="35"/>
      <c r="H31" s="5">
        <v>600000000</v>
      </c>
      <c r="I31" s="64" t="e">
        <f>F31/SUM(F13:F28)</f>
        <v>#REF!</v>
      </c>
    </row>
    <row r="32" spans="1:9" ht="15.75">
      <c r="A32" s="43"/>
      <c r="B32" s="44"/>
      <c r="C32" s="40"/>
      <c r="D32" s="41"/>
      <c r="E32" s="17"/>
      <c r="F32" s="18"/>
      <c r="G32" s="35"/>
      <c r="I32" s="64"/>
    </row>
    <row r="33" spans="1:10" ht="15.75">
      <c r="A33" s="43"/>
      <c r="B33" s="44"/>
      <c r="C33" s="40"/>
      <c r="D33" s="41"/>
      <c r="E33" s="17"/>
      <c r="F33" s="18"/>
      <c r="G33" s="35"/>
      <c r="I33" s="64"/>
    </row>
    <row r="34" spans="1:10" ht="15.75">
      <c r="A34" s="43"/>
      <c r="B34" s="39" t="s">
        <v>320</v>
      </c>
      <c r="C34" s="40"/>
      <c r="D34" s="41"/>
      <c r="E34" s="17"/>
      <c r="F34" s="18" t="e">
        <f>#REF!</f>
        <v>#REF!</v>
      </c>
      <c r="G34" s="35"/>
      <c r="I34" s="64"/>
    </row>
    <row r="35" spans="1:10" ht="15.75">
      <c r="A35" s="10"/>
      <c r="B35" s="39"/>
      <c r="C35" s="40"/>
      <c r="D35" s="41"/>
      <c r="E35" s="17"/>
      <c r="F35" s="18"/>
      <c r="G35" s="42"/>
    </row>
    <row r="36" spans="1:10" ht="15.75">
      <c r="A36" s="10"/>
      <c r="B36" s="351" t="s">
        <v>311</v>
      </c>
      <c r="C36" s="352"/>
      <c r="D36" s="353"/>
      <c r="E36" s="22"/>
      <c r="F36" s="23" t="e">
        <f>SUM(F16:F35)</f>
        <v>#REF!</v>
      </c>
      <c r="G36" s="45" t="e">
        <f>F36/F39</f>
        <v>#REF!</v>
      </c>
    </row>
    <row r="37" spans="1:10" ht="15.75">
      <c r="A37" s="10"/>
      <c r="B37" s="14"/>
      <c r="C37" s="15"/>
      <c r="D37" s="16"/>
      <c r="E37" s="17"/>
      <c r="F37" s="46"/>
      <c r="G37" s="45"/>
    </row>
    <row r="38" spans="1:10" ht="15.75">
      <c r="A38" s="10"/>
      <c r="B38" s="47"/>
      <c r="C38" s="48"/>
      <c r="D38" s="49"/>
      <c r="E38" s="22"/>
      <c r="F38" s="50"/>
      <c r="G38" s="51"/>
    </row>
    <row r="39" spans="1:10" ht="15.75">
      <c r="A39" s="10"/>
      <c r="B39" s="354" t="s">
        <v>321</v>
      </c>
      <c r="C39" s="355"/>
      <c r="D39" s="356"/>
      <c r="E39" s="22"/>
      <c r="F39" s="23" t="e">
        <f>F13+F36</f>
        <v>#REF!</v>
      </c>
      <c r="G39" s="51"/>
    </row>
    <row r="40" spans="1:10" ht="15.75">
      <c r="A40" s="10"/>
      <c r="B40" s="17"/>
      <c r="C40" s="52"/>
      <c r="D40" s="17"/>
      <c r="E40" s="17"/>
      <c r="F40" s="18"/>
      <c r="G40" s="53"/>
    </row>
    <row r="41" spans="1:10" ht="15.75">
      <c r="A41" s="10"/>
      <c r="B41" s="17" t="s">
        <v>310</v>
      </c>
      <c r="C41" s="52"/>
      <c r="D41" s="54">
        <v>0.08</v>
      </c>
      <c r="E41" s="17"/>
      <c r="F41" s="18" t="e">
        <f>D41*F39</f>
        <v>#REF!</v>
      </c>
      <c r="G41" s="55"/>
    </row>
    <row r="42" spans="1:10" ht="15.75">
      <c r="A42" s="10"/>
      <c r="B42" s="17"/>
      <c r="C42" s="52"/>
      <c r="D42" s="17"/>
      <c r="E42" s="17"/>
      <c r="F42" s="18"/>
      <c r="G42" s="53"/>
    </row>
    <row r="43" spans="1:10" ht="15.75">
      <c r="A43" s="10"/>
      <c r="B43" s="351" t="s">
        <v>322</v>
      </c>
      <c r="C43" s="352"/>
      <c r="D43" s="353"/>
      <c r="E43" s="22"/>
      <c r="F43" s="56" t="e">
        <f>SUM(F39:F42)</f>
        <v>#REF!</v>
      </c>
      <c r="G43" s="57"/>
      <c r="I43" s="65" t="e">
        <f>F41+F16</f>
        <v>#REF!</v>
      </c>
    </row>
    <row r="44" spans="1:10" ht="15.75">
      <c r="A44" s="10"/>
      <c r="B44" s="17"/>
      <c r="C44" s="52"/>
      <c r="D44" s="17"/>
      <c r="E44" s="17"/>
      <c r="F44" s="18"/>
      <c r="G44" s="53"/>
    </row>
    <row r="45" spans="1:10" ht="15.75">
      <c r="A45" s="10"/>
      <c r="B45" s="17" t="s">
        <v>312</v>
      </c>
      <c r="C45" s="52"/>
      <c r="D45" s="54">
        <v>0.18</v>
      </c>
      <c r="E45" s="17"/>
      <c r="F45" s="18" t="e">
        <f>D45*F43</f>
        <v>#REF!</v>
      </c>
      <c r="G45" s="57"/>
    </row>
    <row r="46" spans="1:10" ht="15.75">
      <c r="A46" s="10"/>
      <c r="B46" s="17"/>
      <c r="C46" s="52"/>
      <c r="D46" s="17"/>
      <c r="E46" s="17"/>
      <c r="F46" s="18"/>
      <c r="G46" s="53"/>
    </row>
    <row r="47" spans="1:10" s="2" customFormat="1" ht="15.75">
      <c r="A47" s="58"/>
      <c r="B47" s="357" t="s">
        <v>323</v>
      </c>
      <c r="C47" s="358"/>
      <c r="D47" s="359"/>
      <c r="E47" s="59"/>
      <c r="F47" s="60" t="e">
        <f>SUM(F43:F46)</f>
        <v>#REF!</v>
      </c>
      <c r="G47" s="61"/>
      <c r="H47" s="62"/>
      <c r="I47" s="66"/>
      <c r="J47" s="67"/>
    </row>
    <row r="48" spans="1:10">
      <c r="I48" s="65" t="e">
        <f>F47-'[3]Final Summary'!$F$49</f>
        <v>#REF!</v>
      </c>
    </row>
    <row r="49" spans="7:7">
      <c r="G49" s="63"/>
    </row>
  </sheetData>
  <mergeCells count="19">
    <mergeCell ref="A1:G1"/>
    <mergeCell ref="B2:G2"/>
    <mergeCell ref="B3:G3"/>
    <mergeCell ref="B6:D6"/>
    <mergeCell ref="B8:D8"/>
    <mergeCell ref="A4:A5"/>
    <mergeCell ref="B39:D39"/>
    <mergeCell ref="B43:D43"/>
    <mergeCell ref="B47:D47"/>
    <mergeCell ref="B9:D9"/>
    <mergeCell ref="B13:D13"/>
    <mergeCell ref="B19:D19"/>
    <mergeCell ref="B22:D22"/>
    <mergeCell ref="B25:D25"/>
    <mergeCell ref="A14:A15"/>
    <mergeCell ref="B14:G15"/>
    <mergeCell ref="B4:G5"/>
    <mergeCell ref="B28:D28"/>
    <mergeCell ref="B36:D36"/>
  </mergeCells>
  <pageMargins left="0.69930555555555596" right="0.51944444444444404" top="0.75" bottom="0.75" header="0.3" footer="0.3"/>
  <pageSetup paperSize="9"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 PAGE</vt:lpstr>
      <vt:lpstr>Preliminaries</vt:lpstr>
      <vt:lpstr>1st Lift (FINISHING)</vt:lpstr>
      <vt:lpstr>2nd Lift (FINISHING)</vt:lpstr>
      <vt:lpstr>3rd Lift </vt:lpstr>
      <vt:lpstr>4th Lift</vt:lpstr>
      <vt:lpstr>MAIN SUMMARY</vt:lpstr>
      <vt:lpstr>Final Summary</vt:lpstr>
      <vt:lpstr>'1st Lift (FINISHING)'!Print_Area</vt:lpstr>
      <vt:lpstr>'2nd Lift (FINISHING)'!Print_Area</vt:lpstr>
      <vt:lpstr>'3rd Lift '!Print_Area</vt:lpstr>
      <vt:lpstr>'4th Lift'!Print_Area</vt:lpstr>
      <vt:lpstr>'COVER PAGE'!Print_Area</vt:lpstr>
      <vt:lpstr>'Final Summary'!Print_Area</vt:lpstr>
      <vt:lpstr>'MAIN SUMMARY'!Print_Area</vt:lpstr>
      <vt:lpstr>Preliminaries!Print_Area</vt:lpstr>
      <vt:lpstr>Preliminaries!Print_Titles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c:creator>
  <cp:lastModifiedBy>ggg</cp:lastModifiedBy>
  <cp:lastPrinted>2022-02-15T22:49:00Z</cp:lastPrinted>
  <dcterms:created xsi:type="dcterms:W3CDTF">2009-10-23T09:31:00Z</dcterms:created>
  <dcterms:modified xsi:type="dcterms:W3CDTF">2022-03-31T09:14:19Z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1033-11.2.0.11029</vt:lpwstr>
  </property>
  <property fmtid="{D5CDD505-2E9C-101B-9397-08002B2CF9AE}" pid="3" name="ICV">
    <vt:lpwstr>DEBFA118BBBC45268BE75390E53C2577</vt:lpwstr>
  </property>
</Properties>
</file>