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defaultThemeVersion="202300"/>
  <xr:revisionPtr revIDLastSave="835" documentId="8_{44956828-7CF6-4821-9B19-5CAA70291FC6}" xr6:coauthVersionLast="47" xr6:coauthVersionMax="47" xr10:uidLastSave="{D07DD9AE-D19C-4C6F-B2BB-D8ECC9DB57E2}"/>
  <bookViews>
    <workbookView xWindow="-108" yWindow="-108" windowWidth="23256" windowHeight="13176" firstSheet="1" activeTab="1" xr2:uid="{200C64FF-3846-4FF9-AAEA-4DA9E13C2945}"/>
  </bookViews>
  <sheets>
    <sheet name="Pivot_Top15" sheetId="15" state="hidden" r:id="rId1"/>
    <sheet name="Dashboard" sheetId="9" r:id="rId2"/>
    <sheet name="Monthly" sheetId="10" r:id="rId3"/>
    <sheet name="Forecast" sheetId="14" r:id="rId4"/>
    <sheet name="Reconciliation" sheetId="3" r:id="rId5"/>
    <sheet name="Pivot_Category" sheetId="7" state="hidden" r:id="rId6"/>
    <sheet name="Pivot_PerCapita" sheetId="8" state="hidden" r:id="rId7"/>
    <sheet name="Pivot_Neighbourhood" sheetId="6" state="hidden" r:id="rId8"/>
  </sheets>
  <definedNames>
    <definedName name="_xlnm.Print_Area" localSheetId="1">Dashboard!$A$1:$S$39</definedName>
    <definedName name="_xlnm.Print_Area" localSheetId="3">Forecast!$A$1:$V$57</definedName>
    <definedName name="_xlnm.Print_Area" localSheetId="4">Reconciliation!$A$1:$I$164</definedName>
    <definedName name="Slicer_CSI_CATEGORY">#N/A</definedName>
    <definedName name="Slicer_DIVISION">#N/A</definedName>
    <definedName name="Timeline_OCC_DATE">#N/A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cidents_35fd74c5-8dc8-46b0-ac80-6e9374e668d3" name="Incidents" connection="Query - Incidents"/>
          <x15:modelTable id="Neighbourhoods_1d31280a-bd37-4cbf-9638-b7375c63be53" name="Neighbourhoods" connection="Query - Neighbourhoods"/>
        </x15:modelTables>
        <x15:modelRelationships>
          <x15:modelRelationship fromTable="Incidents" fromColumn="HOOD_158" toTable="Neighbourhoods" toColumn="HOOD_158"/>
        </x15:modelRelationships>
        <x15:extLst>
          <ext xmlns:x16="http://schemas.microsoft.com/office/spreadsheetml/2014/11/main" uri="{9835A34E-60A6-4A7C-AAB8-D5F71C897F49}">
            <x16:modelTimeGroupings>
              <x16:modelTimeGrouping tableName="Incidents" columnName="OCC_DATE" columnId="OCC_DATE">
                <x16:calculatedTimeColumn columnName="OCC_DATE (Year)" columnId="OCC_DATE (Year)" contentType="years" isSelected="1"/>
                <x16:calculatedTimeColumn columnName="OCC_DATE (Quarter)" columnId="OCC_DATE (Quarter)" contentType="quarters" isSelected="0"/>
                <x16:calculatedTimeColumn columnName="OCC_DATE (Month Index)" columnId="OCC_DATE (Month Index)" contentType="monthsindex" isSelected="1"/>
                <x16:calculatedTimeColumn columnName="OCC_DATE (Month)" columnId="OCC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 i="3" l="1"/>
  <c r="I7" i="3"/>
  <c r="I6" i="3"/>
  <c r="H6" i="3"/>
  <c r="H7" i="3"/>
  <c r="H8" i="3"/>
  <c r="I5" i="3"/>
  <c r="H5" i="3"/>
  <c r="H56" i="14"/>
  <c r="H50" i="14"/>
  <c r="H51" i="14"/>
  <c r="H52" i="14"/>
  <c r="H53" i="14"/>
  <c r="H54" i="14"/>
  <c r="H55" i="14"/>
  <c r="G50" i="14"/>
  <c r="G51" i="14"/>
  <c r="G52" i="14"/>
  <c r="G53" i="14"/>
  <c r="G54" i="14"/>
  <c r="G55" i="14"/>
  <c r="C50" i="14"/>
  <c r="C51" i="14"/>
  <c r="C52" i="14"/>
  <c r="C53" i="14"/>
  <c r="C54" i="14"/>
  <c r="C55" i="14"/>
  <c r="D50" i="14" l="1"/>
  <c r="E50" i="14"/>
  <c r="D51" i="14"/>
  <c r="E51" i="14"/>
  <c r="D52" i="14"/>
  <c r="E52" i="14"/>
  <c r="D53" i="14"/>
  <c r="E53" i="14"/>
  <c r="D54" i="14"/>
  <c r="E54" i="14"/>
  <c r="E55" i="14"/>
  <c r="D5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E35D20-1FFD-4EA1-8D2F-B502F404AD18}" name="Query - Incidents" description="Connection to the 'Incidents' query in the workbook." type="100" refreshedVersion="8" minRefreshableVersion="5">
    <extLst>
      <ext xmlns:x15="http://schemas.microsoft.com/office/spreadsheetml/2010/11/main" uri="{DE250136-89BD-433C-8126-D09CA5730AF9}">
        <x15:connection id="f1d56565-01ae-444e-80ba-b840232a78cd"/>
      </ext>
    </extLst>
  </connection>
  <connection id="2" xr16:uid="{33D83683-73FC-4270-AB8E-0C417392A618}" name="Query - Neighbourhoods" description="Connection to the 'Neighbourhoods' query in the workbook." type="100" refreshedVersion="8" minRefreshableVersion="5">
    <extLst>
      <ext xmlns:x15="http://schemas.microsoft.com/office/spreadsheetml/2010/11/main" uri="{DE250136-89BD-433C-8126-D09CA5730AF9}">
        <x15:connection id="1fdba70e-615c-458c-a552-6a849c2832fd">
          <x15:oledbPr connection="Provider=Microsoft.Mashup.OleDb.1;Data Source=$Workbook$;Location=Neighbourhoods;Extended Properties=&quot;&quot;">
            <x15:dbTables>
              <x15:dbTable name="Neighbourhoods"/>
            </x15:dbTables>
          </x15:oledbPr>
        </x15:connection>
      </ext>
    </extLst>
  </connection>
  <connection id="3" xr16:uid="{57BF11BA-3125-4FCC-8B4B-26DB6FEF6E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ncidents].[OCC_YEAR].&amp;[2025]}"/>
    <s v="{[Incidents].[CSI_CATEGORY].&amp;[Assault]}"/>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<sst xmlns="http://schemas.openxmlformats.org/spreadsheetml/2006/main" count="515" uniqueCount="219">
  <si>
    <t>Row Labels</t>
  </si>
  <si>
    <t>Agincourt North</t>
  </si>
  <si>
    <t>Agincourt South-Malvern West</t>
  </si>
  <si>
    <t>Alderwood</t>
  </si>
  <si>
    <t>Annex</t>
  </si>
  <si>
    <t>Avondale</t>
  </si>
  <si>
    <t>Banbury-Don Mills</t>
  </si>
  <si>
    <t>Bathurst Manor</t>
  </si>
  <si>
    <t>Bay-Cloverhill</t>
  </si>
  <si>
    <t>Bayview Village</t>
  </si>
  <si>
    <t>Bayview Woods-Steeles</t>
  </si>
  <si>
    <t>Bedford Park-Nortown</t>
  </si>
  <si>
    <t>Beechborough-Greenbrook</t>
  </si>
  <si>
    <t>Bendale South</t>
  </si>
  <si>
    <t>Bendale-Glen Andrew</t>
  </si>
  <si>
    <t>Birchcliffe-Cliffside</t>
  </si>
  <si>
    <t>Black Creek</t>
  </si>
  <si>
    <t>Blake-Jones</t>
  </si>
  <si>
    <t>Briar Hill-Belgravia</t>
  </si>
  <si>
    <t>Bridle Path-Sunnybrook-York Mills</t>
  </si>
  <si>
    <t>Broadview North</t>
  </si>
  <si>
    <t>Brookhaven-Amesbury</t>
  </si>
  <si>
    <t>Cabbagetown-South St.James Town</t>
  </si>
  <si>
    <t>Caledonia-Fairbank</t>
  </si>
  <si>
    <t>Casa Loma</t>
  </si>
  <si>
    <t>Centennial Scarborough</t>
  </si>
  <si>
    <t>Church-Wellesley</t>
  </si>
  <si>
    <t>Clairlea-Birchmount</t>
  </si>
  <si>
    <t>Clanton Park</t>
  </si>
  <si>
    <t>Cliffcrest</t>
  </si>
  <si>
    <t>Corso Italia-Davenport</t>
  </si>
  <si>
    <t>Danforth</t>
  </si>
  <si>
    <t>Danforth East York</t>
  </si>
  <si>
    <t>Don Valley Village</t>
  </si>
  <si>
    <t>Dorset Park</t>
  </si>
  <si>
    <t>Dovercourt Village</t>
  </si>
  <si>
    <t>Downsview</t>
  </si>
  <si>
    <t>Downtown Yonge East</t>
  </si>
  <si>
    <t>Dufferin Grove</t>
  </si>
  <si>
    <t>East End-Danforth</t>
  </si>
  <si>
    <t>East L'Amoreaux</t>
  </si>
  <si>
    <t>East Willowdale</t>
  </si>
  <si>
    <t>Edenbridge-Humber Valley</t>
  </si>
  <si>
    <t>Eglinton East</t>
  </si>
  <si>
    <t>Elms-Old Rexdale</t>
  </si>
  <si>
    <t>Englemount-Lawrence</t>
  </si>
  <si>
    <t>Eringate-Centennial-West Deane</t>
  </si>
  <si>
    <t>Etobicoke City Centre</t>
  </si>
  <si>
    <t>Etobicoke West Mall</t>
  </si>
  <si>
    <t>Fenside-Parkwoods</t>
  </si>
  <si>
    <t>Flemingdon Park</t>
  </si>
  <si>
    <t>Forest Hill North</t>
  </si>
  <si>
    <t>Forest Hill South</t>
  </si>
  <si>
    <t>Fort York-Liberty Village</t>
  </si>
  <si>
    <t>Glenfield-Jane Heights</t>
  </si>
  <si>
    <t>Golfdale-Cedarbrae-Woburn</t>
  </si>
  <si>
    <t>Greenwood-Coxwell</t>
  </si>
  <si>
    <t>Guildwood</t>
  </si>
  <si>
    <t>Harbourfront-CityPlace</t>
  </si>
  <si>
    <t>Henry Farm</t>
  </si>
  <si>
    <t>High Park North</t>
  </si>
  <si>
    <t>High Park-Swansea</t>
  </si>
  <si>
    <t>Highland Creek</t>
  </si>
  <si>
    <t>Hillcrest Village</t>
  </si>
  <si>
    <t>Humber Bay Shores</t>
  </si>
  <si>
    <t>Humber Heights-Westmount</t>
  </si>
  <si>
    <t>Humber Summit</t>
  </si>
  <si>
    <t>Humbermede</t>
  </si>
  <si>
    <t>Humewood-Cedarvale</t>
  </si>
  <si>
    <t>Ionview</t>
  </si>
  <si>
    <t>Islington</t>
  </si>
  <si>
    <t>Junction Area</t>
  </si>
  <si>
    <t>Junction-Wallace Emerson</t>
  </si>
  <si>
    <t>Keelesdale-Eglinton West</t>
  </si>
  <si>
    <t>Kennedy Park</t>
  </si>
  <si>
    <t>Kensington-Chinatown</t>
  </si>
  <si>
    <t>Kingsview Village-The Westway</t>
  </si>
  <si>
    <t>Kingsway South</t>
  </si>
  <si>
    <t>Lambton Baby Point</t>
  </si>
  <si>
    <t>L'Amoreaux West</t>
  </si>
  <si>
    <t>Lansing-Westgate</t>
  </si>
  <si>
    <t>Lawrence Park North</t>
  </si>
  <si>
    <t>Lawrence Park South</t>
  </si>
  <si>
    <t>Leaside-Bennington</t>
  </si>
  <si>
    <t>Little Portugal</t>
  </si>
  <si>
    <t>Long Branch</t>
  </si>
  <si>
    <t>Malvern East</t>
  </si>
  <si>
    <t>Malvern West</t>
  </si>
  <si>
    <t>Maple Leaf</t>
  </si>
  <si>
    <t>Markland Wood</t>
  </si>
  <si>
    <t>Milliken</t>
  </si>
  <si>
    <t>Mimico-Queensway</t>
  </si>
  <si>
    <t>Morningside</t>
  </si>
  <si>
    <t>Morningside Heights</t>
  </si>
  <si>
    <t>Moss Park</t>
  </si>
  <si>
    <t>Mount Dennis</t>
  </si>
  <si>
    <t>Mount Olive-Silverstone-Jamestown</t>
  </si>
  <si>
    <t>Mount Pleasant East</t>
  </si>
  <si>
    <t>New Toronto</t>
  </si>
  <si>
    <t>Newtonbrook East</t>
  </si>
  <si>
    <t>Newtonbrook West</t>
  </si>
  <si>
    <t>North Riverdale</t>
  </si>
  <si>
    <t>North St.James Town</t>
  </si>
  <si>
    <t>North Toronto</t>
  </si>
  <si>
    <t>Oakdale-Beverley Heights</t>
  </si>
  <si>
    <t>Oakridge</t>
  </si>
  <si>
    <t>Oakwood Village</t>
  </si>
  <si>
    <t>O'Connor-Parkview</t>
  </si>
  <si>
    <t>Old East York</t>
  </si>
  <si>
    <t>Palmerston-Little Italy</t>
  </si>
  <si>
    <t>Parkwoods-O'Connor Hills</t>
  </si>
  <si>
    <t>Pelmo Park-Humberlea</t>
  </si>
  <si>
    <t>Playter Estates-Danforth</t>
  </si>
  <si>
    <t>Pleasant View</t>
  </si>
  <si>
    <t>Princess-Rosethorn</t>
  </si>
  <si>
    <t>Regent Park</t>
  </si>
  <si>
    <t>Rexdale-Kipling</t>
  </si>
  <si>
    <t>Rockcliffe-Smythe</t>
  </si>
  <si>
    <t>Roncesvalles</t>
  </si>
  <si>
    <t>Rosedale-Moore Park</t>
  </si>
  <si>
    <t>Runnymede-Bloor West Village</t>
  </si>
  <si>
    <t>Rustic</t>
  </si>
  <si>
    <t>Scarborough Village</t>
  </si>
  <si>
    <t>South Eglinton-Davisville</t>
  </si>
  <si>
    <t>South Parkdale</t>
  </si>
  <si>
    <t>South Riverdale</t>
  </si>
  <si>
    <t>St Lawrence-East Bayfront-The Islands</t>
  </si>
  <si>
    <t>St.Andrew-Windfields</t>
  </si>
  <si>
    <t>Steeles</t>
  </si>
  <si>
    <t>Stonegate-Queensway</t>
  </si>
  <si>
    <t>Tam O'Shanter-Sullivan</t>
  </si>
  <si>
    <t>Taylor-Massey</t>
  </si>
  <si>
    <t>The Beaches</t>
  </si>
  <si>
    <t>Thistletown-Beaumond Heights</t>
  </si>
  <si>
    <t>Thorncliffe Park</t>
  </si>
  <si>
    <t>Trinity-Bellwoods</t>
  </si>
  <si>
    <t>University</t>
  </si>
  <si>
    <t>Victoria Village</t>
  </si>
  <si>
    <t>Wellington Place</t>
  </si>
  <si>
    <t>West Hill</t>
  </si>
  <si>
    <t>West Humber-Clairville</t>
  </si>
  <si>
    <t>West Queen West</t>
  </si>
  <si>
    <t>West Rouge</t>
  </si>
  <si>
    <t>Westminster-Branson</t>
  </si>
  <si>
    <t>Weston</t>
  </si>
  <si>
    <t>Weston-Pelham Park</t>
  </si>
  <si>
    <t>Wexford/Maryvale</t>
  </si>
  <si>
    <t>Willowdale West</t>
  </si>
  <si>
    <t>Willowridge-Martingrove-Richview</t>
  </si>
  <si>
    <t>Woburn North</t>
  </si>
  <si>
    <t>Woodbine Corridor</t>
  </si>
  <si>
    <t>Woodbine-Lumsden</t>
  </si>
  <si>
    <t>Wychwood</t>
  </si>
  <si>
    <t>Yonge-Bay Corridor</t>
  </si>
  <si>
    <t>Yonge-Doris</t>
  </si>
  <si>
    <t>Yonge-Eglinton</t>
  </si>
  <si>
    <t>Yonge-St.Clair</t>
  </si>
  <si>
    <t>York University Heights</t>
  </si>
  <si>
    <t>Yorkdale-Glen Park</t>
  </si>
  <si>
    <t>Grand Total</t>
  </si>
  <si>
    <t>POPULATION</t>
  </si>
  <si>
    <t>OCC_YEAR</t>
  </si>
  <si>
    <t>2025</t>
  </si>
  <si>
    <t>Assault</t>
  </si>
  <si>
    <t>CSI_CATEGORY</t>
  </si>
  <si>
    <t>OFFENCE COUNT</t>
  </si>
  <si>
    <t>OFFENCES PER 1,000 RESIDENTS</t>
  </si>
  <si>
    <t>Auto Theft</t>
  </si>
  <si>
    <t>Break and Enter</t>
  </si>
  <si>
    <t>Robbery</t>
  </si>
  <si>
    <t>Theft Over</t>
  </si>
  <si>
    <t>Column Labels</t>
  </si>
  <si>
    <t>Years covered</t>
  </si>
  <si>
    <t>Total offences</t>
  </si>
  <si>
    <t>Neighbourhoods</t>
  </si>
  <si>
    <t>2022-2025</t>
  </si>
  <si>
    <t>Toronto major crime offences per 1,000 residents, 2022–2025.</t>
  </si>
  <si>
    <t>2022</t>
  </si>
  <si>
    <t>Jan</t>
  </si>
  <si>
    <t>Feb</t>
  </si>
  <si>
    <t>Mar</t>
  </si>
  <si>
    <t>Apr</t>
  </si>
  <si>
    <t>May</t>
  </si>
  <si>
    <t>Jun</t>
  </si>
  <si>
    <t>Jul</t>
  </si>
  <si>
    <t>Aug</t>
  </si>
  <si>
    <t>Sep</t>
  </si>
  <si>
    <t>Oct</t>
  </si>
  <si>
    <t>Nov</t>
  </si>
  <si>
    <t>Dec</t>
  </si>
  <si>
    <t>2023</t>
  </si>
  <si>
    <t>2024</t>
  </si>
  <si>
    <t>Timeline</t>
  </si>
  <si>
    <t>Values</t>
  </si>
  <si>
    <t>Forecast</t>
  </si>
  <si>
    <t>Lower Confidence Bound</t>
  </si>
  <si>
    <t>Upper Confidence Bound</t>
  </si>
  <si>
    <t>Actual 2026</t>
  </si>
  <si>
    <t>Inside 95%?</t>
  </si>
  <si>
    <t>Abs % error</t>
  </si>
  <si>
    <t>MAPE</t>
  </si>
  <si>
    <t>Sample</t>
  </si>
  <si>
    <t>From the neighbourhood_rates.csv</t>
  </si>
  <si>
    <t>NEIGHBOURHOOD_NAME</t>
  </si>
  <si>
    <t>Assault Count (2025)</t>
  </si>
  <si>
    <t>NEIGHBOURHOOD_NAME (Row Labels)</t>
  </si>
  <si>
    <t>From this Worksheet</t>
  </si>
  <si>
    <t>Basis</t>
  </si>
  <si>
    <t>2025 assault total</t>
  </si>
  <si>
    <t>Exact Matches</t>
  </si>
  <si>
    <t>Mean abs. difference</t>
  </si>
  <si>
    <t>Published ASSAULT_2025</t>
  </si>
  <si>
    <t>Counted by report year</t>
  </si>
  <si>
    <t>Counted by occurrence year</t>
  </si>
  <si>
    <t>-</t>
  </si>
  <si>
    <t>89 of 158</t>
  </si>
  <si>
    <t>8 of 158</t>
  </si>
  <si>
    <t>Offences per 1,000 residents, 2022 to 2025 total</t>
  </si>
  <si>
    <t>about 13.8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</si>
</sst>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Aptos Narrow"/>
      <family val="2"/>
      <scheme val="minor"/>
    </font>
    <font>
      <b/>
      <sz val="20"/>
      <color theme="1"/>
      <name val="Aptos Narrow"/>
      <family val="2"/>
      <scheme val="minor"/>
    </font>
    <font>
      <b/>
      <sz val="22"/>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3" fontId="1" fillId="0" borderId="0" xfId="0" applyNumberFormat="1" applyFont="1" applyAlignment="1">
      <alignment horizontal="center"/>
    </xf>
    <xf numFmtId="0" fontId="1" fillId="0" borderId="0" xfId="0" applyFont="1" applyAlignment="1">
      <alignment horizontal="center"/>
    </xf>
    <xf numFmtId="0" fontId="2" fillId="0" borderId="0" xfId="0" applyFont="1"/>
    <xf numFmtId="14" fontId="0" fillId="0" borderId="0" xfId="0" applyNumberFormat="1"/>
    <xf numFmtId="0" fontId="0" fillId="0" borderId="0" xfId="0" applyAlignment="1">
      <alignment horizontal="left" indent="1"/>
    </xf>
    <xf numFmtId="2" fontId="0" fillId="0" borderId="0" xfId="0" applyNumberFormat="1"/>
    <xf numFmtId="0" fontId="4" fillId="0" borderId="0" xfId="0" applyFont="1"/>
    <xf numFmtId="17" fontId="0" fillId="0" borderId="0" xfId="0" applyNumberFormat="1"/>
    <xf numFmtId="1" fontId="0" fillId="0" borderId="0" xfId="0" applyNumberFormat="1"/>
    <xf numFmtId="165" fontId="0" fillId="0" borderId="0" xfId="1" applyNumberFormat="1" applyFont="1"/>
    <xf numFmtId="0" fontId="0" fillId="3" borderId="0" xfId="0" applyFill="1"/>
    <xf numFmtId="0" fontId="4" fillId="3" borderId="0" xfId="0" applyFont="1" applyFill="1"/>
    <xf numFmtId="0" fontId="0" fillId="2" borderId="0" xfId="0" applyFill="1"/>
    <xf numFmtId="0" fontId="4" fillId="2" borderId="0" xfId="0" applyFont="1" applyFill="1"/>
    <xf numFmtId="0" fontId="0" fillId="0" borderId="0" xfId="0" applyAlignment="1">
      <alignment horizontal="right"/>
    </xf>
    <xf numFmtId="0" fontId="4" fillId="0" borderId="0" xfId="0" quotePrefix="1" applyFont="1" applyAlignment="1">
      <alignment horizontal="center"/>
    </xf>
    <xf numFmtId="0" fontId="0" fillId="0" borderId="0" xfId="0" applyAlignment="1">
      <alignment horizontal="center"/>
    </xf>
    <xf numFmtId="0" fontId="4" fillId="0" borderId="0" xfId="0" applyFont="1" applyAlignment="1">
      <alignment horizontal="center"/>
    </xf>
    <xf numFmtId="0" fontId="4" fillId="3" borderId="0" xfId="0" applyFont="1" applyFill="1" applyAlignment="1">
      <alignment horizontal="center"/>
    </xf>
    <xf numFmtId="0" fontId="4" fillId="2" borderId="0" xfId="0" applyFont="1" applyFill="1" applyAlignment="1">
      <alignment horizontal="center"/>
    </xf>
    <xf numFmtId="0" fontId="5" fillId="0" borderId="0" xfId="0" applyFont="1" applyAlignment="1">
      <alignment horizontal="center"/>
    </xf>
  </cellXfs>
  <cellStyles count="2">
    <cellStyle name="Normal" xfId="0" builtinId="0"/>
    <cellStyle name="Percent" xfId="1" builtinId="5"/>
  </cellStyles>
  <dxfs count="12">
    <dxf>
      <font>
        <b val="0"/>
        <i val="0"/>
        <strike val="0"/>
        <condense val="0"/>
        <extend val="0"/>
        <outline val="0"/>
        <shadow val="0"/>
        <u val="none"/>
        <vertAlign val="baseline"/>
        <sz val="11"/>
        <color theme="1"/>
        <name val="Aptos Narrow"/>
        <family val="2"/>
        <scheme val="minor"/>
      </font>
      <numFmt numFmtId="165" formatCode="0.0%"/>
    </dxf>
    <dxf>
      <numFmt numFmtId="0" formatCode="General"/>
    </dxf>
    <dxf>
      <numFmt numFmtId="0" formatCode="General"/>
    </dxf>
    <dxf>
      <numFmt numFmtId="0" formatCode="General"/>
    </dxf>
    <dxf>
      <numFmt numFmtId="22" formatCode="mmm/yy"/>
    </dxf>
    <dxf>
      <numFmt numFmtId="22" formatCode="mmm/yy"/>
    </dxf>
    <dxf>
      <numFmt numFmtId="2" formatCode="0.00"/>
    </dxf>
    <dxf>
      <numFmt numFmtId="2" formatCode="0.00"/>
    </dxf>
    <dxf>
      <numFmt numFmtId="2" formatCode="0.00"/>
    </dxf>
    <dxf>
      <numFmt numFmtId="2" formatCode="0.00"/>
    </dxf>
    <dxf>
      <numFmt numFmtId="19" formatCode="yyyy/mm/dd"/>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3.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[toronto_crime_analysis.xlsx]Pivot_Category!PivotTable2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Major crime offences from 2022-2025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Pivot_Category!$B$3:$B$4</c:f>
              <c:strCache>
                <c:ptCount val="1"/>
                <c:pt idx="0">
                  <c:v>2022</c:v>
                </c:pt>
              </c:strCache>
            </c:strRef>
          </c:tx>
          <c:spPr>
            <a:solidFill>
              <a:schemeClr val="accent1"/>
            </a:solidFill>
            <a:ln>
              <a:noFill/>
            </a:ln>
            <a:effectLst/>
          </c:spPr>
          <c:invertIfNegative val="0"/>
          <c:cat>
            <c:strRef>
              <c:f>Pivot_Category!$A$5:$A$10</c:f>
              <c:strCache>
                <c:ptCount val="5"/>
                <c:pt idx="0">
                  <c:v>Assault</c:v>
                </c:pt>
                <c:pt idx="1">
                  <c:v>Auto Theft</c:v>
                </c:pt>
                <c:pt idx="2">
                  <c:v>Break and Enter</c:v>
                </c:pt>
                <c:pt idx="3">
                  <c:v>Robbery</c:v>
                </c:pt>
                <c:pt idx="4">
                  <c:v>Theft Over</c:v>
                </c:pt>
              </c:strCache>
            </c:strRef>
          </c:cat>
          <c:val>
            <c:numRef>
              <c:f>Pivot_Category!$B$5:$B$10</c:f>
              <c:numCache>
                <c:formatCode>General</c:formatCode>
                <c:ptCount val="5"/>
                <c:pt idx="0">
                  <c:v>21132</c:v>
                </c:pt>
                <c:pt idx="1">
                  <c:v>9847</c:v>
                </c:pt>
                <c:pt idx="2">
                  <c:v>6030</c:v>
                </c:pt>
                <c:pt idx="3">
                  <c:v>2826</c:v>
                </c:pt>
                <c:pt idx="4">
                  <c:v>1423</c:v>
                </c:pt>
              </c:numCache>
            </c:numRef>
          </c:val>
          <c:extLst>
            <c:ext xmlns:c16="http://schemas.microsoft.com/office/drawing/2014/chart" uri="{C3380CC4-5D6E-409C-BE32-E72D297353CC}">
              <c16:uniqueId val="{00000000-400C-4A6F-8F9B-FA7C14FB4CEA}"/>
            </c:ext>
          </c:extLst>
        </c:ser>
        <c:ser>
          <c:idx val="1"/>
          <c:order val="1"/>
          <c:tx>
            <c:strRef>
              <c:f>Pivot_Category!$C$3:$C$4</c:f>
              <c:strCache>
                <c:ptCount val="1"/>
                <c:pt idx="0">
                  <c:v>2023</c:v>
                </c:pt>
              </c:strCache>
            </c:strRef>
          </c:tx>
          <c:spPr>
            <a:solidFill>
              <a:schemeClr val="accent2"/>
            </a:solidFill>
            <a:ln>
              <a:noFill/>
            </a:ln>
            <a:effectLst/>
          </c:spPr>
          <c:invertIfNegative val="0"/>
          <c:cat>
            <c:strRef>
              <c:f>Pivot_Category!$A$5:$A$10</c:f>
              <c:strCache>
                <c:ptCount val="5"/>
                <c:pt idx="0">
                  <c:v>Assault</c:v>
                </c:pt>
                <c:pt idx="1">
                  <c:v>Auto Theft</c:v>
                </c:pt>
                <c:pt idx="2">
                  <c:v>Break and Enter</c:v>
                </c:pt>
                <c:pt idx="3">
                  <c:v>Robbery</c:v>
                </c:pt>
                <c:pt idx="4">
                  <c:v>Theft Over</c:v>
                </c:pt>
              </c:strCache>
            </c:strRef>
          </c:cat>
          <c:val>
            <c:numRef>
              <c:f>Pivot_Category!$C$5:$C$10</c:f>
              <c:numCache>
                <c:formatCode>General</c:formatCode>
                <c:ptCount val="5"/>
                <c:pt idx="0">
                  <c:v>24220</c:v>
                </c:pt>
                <c:pt idx="1">
                  <c:v>12427</c:v>
                </c:pt>
                <c:pt idx="2">
                  <c:v>7636</c:v>
                </c:pt>
                <c:pt idx="3">
                  <c:v>3102</c:v>
                </c:pt>
                <c:pt idx="4">
                  <c:v>1727</c:v>
                </c:pt>
              </c:numCache>
            </c:numRef>
          </c:val>
          <c:extLst>
            <c:ext xmlns:c16="http://schemas.microsoft.com/office/drawing/2014/chart" uri="{C3380CC4-5D6E-409C-BE32-E72D297353CC}">
              <c16:uniqueId val="{00000005-400C-4A6F-8F9B-FA7C14FB4CEA}"/>
            </c:ext>
          </c:extLst>
        </c:ser>
        <c:ser>
          <c:idx val="2"/>
          <c:order val="2"/>
          <c:tx>
            <c:strRef>
              <c:f>Pivot_Category!$D$3:$D$4</c:f>
              <c:strCache>
                <c:ptCount val="1"/>
                <c:pt idx="0">
                  <c:v>2024</c:v>
                </c:pt>
              </c:strCache>
            </c:strRef>
          </c:tx>
          <c:spPr>
            <a:solidFill>
              <a:schemeClr val="accent3"/>
            </a:solidFill>
            <a:ln>
              <a:noFill/>
            </a:ln>
            <a:effectLst/>
          </c:spPr>
          <c:invertIfNegative val="0"/>
          <c:cat>
            <c:strRef>
              <c:f>Pivot_Category!$A$5:$A$10</c:f>
              <c:strCache>
                <c:ptCount val="5"/>
                <c:pt idx="0">
                  <c:v>Assault</c:v>
                </c:pt>
                <c:pt idx="1">
                  <c:v>Auto Theft</c:v>
                </c:pt>
                <c:pt idx="2">
                  <c:v>Break and Enter</c:v>
                </c:pt>
                <c:pt idx="3">
                  <c:v>Robbery</c:v>
                </c:pt>
                <c:pt idx="4">
                  <c:v>Theft Over</c:v>
                </c:pt>
              </c:strCache>
            </c:strRef>
          </c:cat>
          <c:val>
            <c:numRef>
              <c:f>Pivot_Category!$D$5:$D$10</c:f>
              <c:numCache>
                <c:formatCode>General</c:formatCode>
                <c:ptCount val="5"/>
                <c:pt idx="0">
                  <c:v>24819</c:v>
                </c:pt>
                <c:pt idx="1">
                  <c:v>9578</c:v>
                </c:pt>
                <c:pt idx="2">
                  <c:v>6813</c:v>
                </c:pt>
                <c:pt idx="3">
                  <c:v>3130</c:v>
                </c:pt>
                <c:pt idx="4">
                  <c:v>1856</c:v>
                </c:pt>
              </c:numCache>
            </c:numRef>
          </c:val>
          <c:extLst>
            <c:ext xmlns:c16="http://schemas.microsoft.com/office/drawing/2014/chart" uri="{C3380CC4-5D6E-409C-BE32-E72D297353CC}">
              <c16:uniqueId val="{00000006-400C-4A6F-8F9B-FA7C14FB4CEA}"/>
            </c:ext>
          </c:extLst>
        </c:ser>
        <c:ser>
          <c:idx val="3"/>
          <c:order val="3"/>
          <c:tx>
            <c:strRef>
              <c:f>Pivot_Category!$E$3:$E$4</c:f>
              <c:strCache>
                <c:ptCount val="1"/>
                <c:pt idx="0">
                  <c:v>2025</c:v>
                </c:pt>
              </c:strCache>
            </c:strRef>
          </c:tx>
          <c:spPr>
            <a:solidFill>
              <a:schemeClr val="accent4"/>
            </a:solidFill>
            <a:ln>
              <a:noFill/>
            </a:ln>
            <a:effectLst/>
          </c:spPr>
          <c:invertIfNegative val="0"/>
          <c:cat>
            <c:strRef>
              <c:f>Pivot_Category!$A$5:$A$10</c:f>
              <c:strCache>
                <c:ptCount val="5"/>
                <c:pt idx="0">
                  <c:v>Assault</c:v>
                </c:pt>
                <c:pt idx="1">
                  <c:v>Auto Theft</c:v>
                </c:pt>
                <c:pt idx="2">
                  <c:v>Break and Enter</c:v>
                </c:pt>
                <c:pt idx="3">
                  <c:v>Robbery</c:v>
                </c:pt>
                <c:pt idx="4">
                  <c:v>Theft Over</c:v>
                </c:pt>
              </c:strCache>
            </c:strRef>
          </c:cat>
          <c:val>
            <c:numRef>
              <c:f>Pivot_Category!$E$5:$E$10</c:f>
              <c:numCache>
                <c:formatCode>General</c:formatCode>
                <c:ptCount val="5"/>
                <c:pt idx="0">
                  <c:v>23578</c:v>
                </c:pt>
                <c:pt idx="1">
                  <c:v>7313</c:v>
                </c:pt>
                <c:pt idx="2">
                  <c:v>6093</c:v>
                </c:pt>
                <c:pt idx="3">
                  <c:v>2506</c:v>
                </c:pt>
                <c:pt idx="4">
                  <c:v>1862</c:v>
                </c:pt>
              </c:numCache>
            </c:numRef>
          </c:val>
          <c:extLst>
            <c:ext xmlns:c16="http://schemas.microsoft.com/office/drawing/2014/chart" uri="{C3380CC4-5D6E-409C-BE32-E72D297353CC}">
              <c16:uniqueId val="{00000007-400C-4A6F-8F9B-FA7C14FB4CEA}"/>
            </c:ext>
          </c:extLst>
        </c:ser>
        <c:dLbls>
          <c:showLegendKey val="0"/>
          <c:showVal val="0"/>
          <c:showCatName val="0"/>
          <c:showSerName val="0"/>
          <c:showPercent val="0"/>
          <c:showBubbleSize val="0"/>
        </c:dLbls>
        <c:gapWidth val="150"/>
        <c:axId val="1915347968"/>
        <c:axId val="187504048"/>
      </c:barChart>
      <c:catAx>
        <c:axId val="19153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4048"/>
        <c:crosses val="autoZero"/>
        <c:auto val="1"/>
        <c:lblAlgn val="ctr"/>
        <c:lblOffset val="100"/>
        <c:noMultiLvlLbl val="0"/>
      </c:catAx>
      <c:valAx>
        <c:axId val="18750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4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 offences: 2026 forecast against actual outcomes</a:t>
            </a:r>
          </a:p>
        </c:rich>
      </c:tx>
      <c:layout>
        <c:manualLayout>
          <c:xMode val="edge"/>
          <c:yMode val="edge"/>
          <c:x val="0.23526127415891193"/>
          <c:y val="0.80952412570464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945770697924905E-2"/>
          <c:y val="6.7051975230975988E-2"/>
          <c:w val="0.90410795945212585"/>
          <c:h val="0.54611782871814574"/>
        </c:manualLayout>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Forecast!$B$2:$B$55</c:f>
              <c:numCache>
                <c:formatCode>General</c:formatCode>
                <c:ptCount val="54"/>
                <c:pt idx="0">
                  <c:v>2802</c:v>
                </c:pt>
                <c:pt idx="1">
                  <c:v>2729</c:v>
                </c:pt>
                <c:pt idx="2">
                  <c:v>3359</c:v>
                </c:pt>
                <c:pt idx="3">
                  <c:v>3370</c:v>
                </c:pt>
                <c:pt idx="4">
                  <c:v>3697</c:v>
                </c:pt>
                <c:pt idx="5">
                  <c:v>3572</c:v>
                </c:pt>
                <c:pt idx="6">
                  <c:v>3489</c:v>
                </c:pt>
                <c:pt idx="7">
                  <c:v>3543</c:v>
                </c:pt>
                <c:pt idx="8">
                  <c:v>3623</c:v>
                </c:pt>
                <c:pt idx="9">
                  <c:v>3748</c:v>
                </c:pt>
                <c:pt idx="10">
                  <c:v>3690</c:v>
                </c:pt>
                <c:pt idx="11">
                  <c:v>3636</c:v>
                </c:pt>
                <c:pt idx="12">
                  <c:v>3811</c:v>
                </c:pt>
                <c:pt idx="13">
                  <c:v>3394</c:v>
                </c:pt>
                <c:pt idx="14">
                  <c:v>3800</c:v>
                </c:pt>
                <c:pt idx="15">
                  <c:v>3920</c:v>
                </c:pt>
                <c:pt idx="16">
                  <c:v>4402</c:v>
                </c:pt>
                <c:pt idx="17">
                  <c:v>4266</c:v>
                </c:pt>
                <c:pt idx="18">
                  <c:v>4282</c:v>
                </c:pt>
                <c:pt idx="19">
                  <c:v>4466</c:v>
                </c:pt>
                <c:pt idx="20">
                  <c:v>4139</c:v>
                </c:pt>
                <c:pt idx="21">
                  <c:v>4202</c:v>
                </c:pt>
                <c:pt idx="22">
                  <c:v>4276</c:v>
                </c:pt>
                <c:pt idx="23">
                  <c:v>4154</c:v>
                </c:pt>
                <c:pt idx="24">
                  <c:v>4119</c:v>
                </c:pt>
                <c:pt idx="25">
                  <c:v>3747</c:v>
                </c:pt>
                <c:pt idx="26">
                  <c:v>3808</c:v>
                </c:pt>
                <c:pt idx="27">
                  <c:v>3745</c:v>
                </c:pt>
                <c:pt idx="28">
                  <c:v>4089</c:v>
                </c:pt>
                <c:pt idx="29">
                  <c:v>3936</c:v>
                </c:pt>
                <c:pt idx="30">
                  <c:v>3890</c:v>
                </c:pt>
                <c:pt idx="31">
                  <c:v>4007</c:v>
                </c:pt>
                <c:pt idx="32">
                  <c:v>3856</c:v>
                </c:pt>
                <c:pt idx="33">
                  <c:v>3773</c:v>
                </c:pt>
                <c:pt idx="34">
                  <c:v>3675</c:v>
                </c:pt>
                <c:pt idx="35">
                  <c:v>3551</c:v>
                </c:pt>
                <c:pt idx="36">
                  <c:v>3346</c:v>
                </c:pt>
                <c:pt idx="37">
                  <c:v>3040</c:v>
                </c:pt>
                <c:pt idx="38">
                  <c:v>3414</c:v>
                </c:pt>
                <c:pt idx="39">
                  <c:v>3364</c:v>
                </c:pt>
                <c:pt idx="40">
                  <c:v>3490</c:v>
                </c:pt>
                <c:pt idx="41">
                  <c:v>3638</c:v>
                </c:pt>
                <c:pt idx="42">
                  <c:v>3785</c:v>
                </c:pt>
                <c:pt idx="43">
                  <c:v>3634</c:v>
                </c:pt>
                <c:pt idx="44">
                  <c:v>3470</c:v>
                </c:pt>
                <c:pt idx="45">
                  <c:v>3439</c:v>
                </c:pt>
                <c:pt idx="46">
                  <c:v>3519</c:v>
                </c:pt>
                <c:pt idx="47">
                  <c:v>3213</c:v>
                </c:pt>
              </c:numCache>
            </c:numRef>
          </c:val>
          <c:smooth val="0"/>
          <c:extLst>
            <c:ext xmlns:c16="http://schemas.microsoft.com/office/drawing/2014/chart" uri="{C3380CC4-5D6E-409C-BE32-E72D297353CC}">
              <c16:uniqueId val="{00000000-FEC9-4662-884E-E96EA5947627}"/>
            </c:ext>
          </c:extLst>
        </c:ser>
        <c:ser>
          <c:idx val="1"/>
          <c:order val="1"/>
          <c:tx>
            <c:strRef>
              <c:f>Forecast!$C$1</c:f>
              <c:strCache>
                <c:ptCount val="1"/>
                <c:pt idx="0">
                  <c:v>Forecast</c:v>
                </c:pt>
              </c:strCache>
            </c:strRef>
          </c:tx>
          <c:spPr>
            <a:ln w="25400" cap="rnd">
              <a:solidFill>
                <a:schemeClr val="accent2"/>
              </a:solidFill>
              <a:round/>
            </a:ln>
            <a:effectLst/>
          </c:spPr>
          <c:marker>
            <c:symbol val="none"/>
          </c:marker>
          <c:cat>
            <c:numRef>
              <c:f>Forecast!$A$2:$A$55</c:f>
              <c:numCache>
                <c:formatCode>m/d/yyyy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Forecast!$C$2:$C$55</c:f>
              <c:numCache>
                <c:formatCode>General</c:formatCode>
                <c:ptCount val="54"/>
                <c:pt idx="47">
                  <c:v>3213</c:v>
                </c:pt>
                <c:pt idx="48">
                  <c:v>3285.3014945973059</c:v>
                </c:pt>
                <c:pt idx="49">
                  <c:v>2948.3082544582262</c:v>
                </c:pt>
                <c:pt idx="50">
                  <c:v>3209.0609183337679</c:v>
                </c:pt>
                <c:pt idx="51">
                  <c:v>3209.5381918212001</c:v>
                </c:pt>
                <c:pt idx="52">
                  <c:v>3603.0628135439365</c:v>
                </c:pt>
                <c:pt idx="53">
                  <c:v>3357.8161784939944</c:v>
                </c:pt>
              </c:numCache>
            </c:numRef>
          </c:val>
          <c:smooth val="0"/>
          <c:extLst>
            <c:ext xmlns:c16="http://schemas.microsoft.com/office/drawing/2014/chart" uri="{C3380CC4-5D6E-409C-BE32-E72D297353CC}">
              <c16:uniqueId val="{00000001-FEC9-4662-884E-E96EA5947627}"/>
            </c:ext>
          </c:extLst>
        </c:ser>
        <c:ser>
          <c:idx val="2"/>
          <c:order val="2"/>
          <c:tx>
            <c:strRef>
              <c:f>Forecast!$D$1</c:f>
              <c:strCache>
                <c:ptCount val="1"/>
                <c:pt idx="0">
                  <c:v>Lower Confidence Bound</c:v>
                </c:pt>
              </c:strCache>
            </c:strRef>
          </c:tx>
          <c:spPr>
            <a:ln w="12700" cap="rnd">
              <a:solidFill>
                <a:srgbClr val="E97132"/>
              </a:solidFill>
              <a:prstDash val="solid"/>
              <a:round/>
            </a:ln>
            <a:effectLst/>
          </c:spPr>
          <c:marker>
            <c:symbol val="none"/>
          </c:marker>
          <c:cat>
            <c:numRef>
              <c:f>Forecast!$A$2:$A$55</c:f>
              <c:numCache>
                <c:formatCode>m/d/yyyy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Forecast!$D$2:$D$55</c:f>
              <c:numCache>
                <c:formatCode>General</c:formatCode>
                <c:ptCount val="54"/>
                <c:pt idx="47" formatCode="0.00">
                  <c:v>3213</c:v>
                </c:pt>
                <c:pt idx="48" formatCode="0.00">
                  <c:v>2959.2521090994369</c:v>
                </c:pt>
                <c:pt idx="49" formatCode="0.00">
                  <c:v>2523.6783339103094</c:v>
                </c:pt>
                <c:pt idx="50" formatCode="0.00">
                  <c:v>2704.5904670132159</c:v>
                </c:pt>
                <c:pt idx="51" formatCode="0.00">
                  <c:v>2636.0854780835843</c:v>
                </c:pt>
                <c:pt idx="52" formatCode="0.00">
                  <c:v>2967.9380085226276</c:v>
                </c:pt>
                <c:pt idx="53" formatCode="0.00">
                  <c:v>2666.3704770445415</c:v>
                </c:pt>
              </c:numCache>
            </c:numRef>
          </c:val>
          <c:smooth val="0"/>
          <c:extLst>
            <c:ext xmlns:c16="http://schemas.microsoft.com/office/drawing/2014/chart" uri="{C3380CC4-5D6E-409C-BE32-E72D297353CC}">
              <c16:uniqueId val="{00000002-FEC9-4662-884E-E96EA5947627}"/>
            </c:ext>
          </c:extLst>
        </c:ser>
        <c:ser>
          <c:idx val="3"/>
          <c:order val="3"/>
          <c:tx>
            <c:strRef>
              <c:f>Forecast!$E$1</c:f>
              <c:strCache>
                <c:ptCount val="1"/>
                <c:pt idx="0">
                  <c:v>Upper Confidence Bound</c:v>
                </c:pt>
              </c:strCache>
            </c:strRef>
          </c:tx>
          <c:spPr>
            <a:ln w="12700" cap="rnd">
              <a:solidFill>
                <a:srgbClr val="E97132"/>
              </a:solidFill>
              <a:prstDash val="solid"/>
              <a:round/>
            </a:ln>
            <a:effectLst/>
          </c:spPr>
          <c:marker>
            <c:symbol val="none"/>
          </c:marker>
          <c:cat>
            <c:numRef>
              <c:f>Forecast!$A$2:$A$55</c:f>
              <c:numCache>
                <c:formatCode>m/d/yyyy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Forecast!$E$2:$E$55</c:f>
              <c:numCache>
                <c:formatCode>General</c:formatCode>
                <c:ptCount val="54"/>
                <c:pt idx="47" formatCode="0.00">
                  <c:v>3213</c:v>
                </c:pt>
                <c:pt idx="48" formatCode="0.00">
                  <c:v>3611.3508800951749</c:v>
                </c:pt>
                <c:pt idx="49" formatCode="0.00">
                  <c:v>3372.938175006143</c:v>
                </c:pt>
                <c:pt idx="50" formatCode="0.00">
                  <c:v>3713.5313696543199</c:v>
                </c:pt>
                <c:pt idx="51" formatCode="0.00">
                  <c:v>3782.9909055588159</c:v>
                </c:pt>
                <c:pt idx="52" formatCode="0.00">
                  <c:v>4238.1876185652454</c:v>
                </c:pt>
                <c:pt idx="53" formatCode="0.00">
                  <c:v>4049.2618799434472</c:v>
                </c:pt>
              </c:numCache>
            </c:numRef>
          </c:val>
          <c:smooth val="0"/>
          <c:extLst>
            <c:ext xmlns:c16="http://schemas.microsoft.com/office/drawing/2014/chart" uri="{C3380CC4-5D6E-409C-BE32-E72D297353CC}">
              <c16:uniqueId val="{00000003-FEC9-4662-884E-E96EA5947627}"/>
            </c:ext>
          </c:extLst>
        </c:ser>
        <c:ser>
          <c:idx val="4"/>
          <c:order val="4"/>
          <c:tx>
            <c:strRef>
              <c:f>Forecast!$F$1</c:f>
              <c:strCache>
                <c:ptCount val="1"/>
                <c:pt idx="0">
                  <c:v>Actual 2026</c:v>
                </c:pt>
              </c:strCache>
            </c:strRef>
          </c:tx>
          <c:spPr>
            <a:ln w="28575" cap="rnd">
              <a:solidFill>
                <a:schemeClr val="accent5"/>
              </a:solidFill>
              <a:round/>
            </a:ln>
            <a:effectLst/>
          </c:spPr>
          <c:marker>
            <c:symbol val="none"/>
          </c:marker>
          <c:val>
            <c:numRef>
              <c:f>Forecast!$F$2:$F$55</c:f>
              <c:numCache>
                <c:formatCode>General</c:formatCode>
                <c:ptCount val="54"/>
                <c:pt idx="48" formatCode="0">
                  <c:v>3167</c:v>
                </c:pt>
                <c:pt idx="49" formatCode="0">
                  <c:v>3037</c:v>
                </c:pt>
                <c:pt idx="50" formatCode="0">
                  <c:v>3511</c:v>
                </c:pt>
                <c:pt idx="51" formatCode="0">
                  <c:v>3368</c:v>
                </c:pt>
                <c:pt idx="52" formatCode="0">
                  <c:v>3548</c:v>
                </c:pt>
                <c:pt idx="53" formatCode="0">
                  <c:v>3496</c:v>
                </c:pt>
              </c:numCache>
            </c:numRef>
          </c:val>
          <c:smooth val="0"/>
          <c:extLst>
            <c:ext xmlns:c16="http://schemas.microsoft.com/office/drawing/2014/chart" uri="{C3380CC4-5D6E-409C-BE32-E72D297353CC}">
              <c16:uniqueId val="{00000007-FEC9-4662-884E-E96EA5947627}"/>
            </c:ext>
          </c:extLst>
        </c:ser>
        <c:dLbls>
          <c:showLegendKey val="0"/>
          <c:showVal val="0"/>
          <c:showCatName val="0"/>
          <c:showSerName val="0"/>
          <c:showPercent val="0"/>
          <c:showBubbleSize val="0"/>
        </c:dLbls>
        <c:smooth val="0"/>
        <c:axId val="1448817023"/>
        <c:axId val="1446819343"/>
      </c:lineChart>
      <c:catAx>
        <c:axId val="144881702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19343"/>
        <c:crosses val="autoZero"/>
        <c:auto val="1"/>
        <c:lblAlgn val="ctr"/>
        <c:lblOffset val="100"/>
        <c:noMultiLvlLbl val="0"/>
      </c:catAx>
      <c:valAx>
        <c:axId val="14468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1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[toronto_crime_analysis.xlsx]Pivot_Top15!PivotTable1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Offences per 1,000 residents, 2022 to 2025 total, top 15 neighbourhoods.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Pivot_Top15!$B$3</c:f>
              <c:strCache>
                <c:ptCount val="1"/>
                <c:pt idx="0">
                  <c:v>Total</c:v>
                </c:pt>
              </c:strCache>
            </c:strRef>
          </c:tx>
          <c:spPr>
            <a:solidFill>
              <a:schemeClr val="accent1"/>
            </a:solidFill>
            <a:ln>
              <a:noFill/>
            </a:ln>
            <a:effectLst/>
          </c:spPr>
          <c:invertIfNegative val="0"/>
          <c:cat>
            <c:strRef>
              <c:f>Pivot_Top15!$A$4:$A$19</c:f>
              <c:strCache>
                <c:ptCount val="15"/>
                <c:pt idx="0">
                  <c:v>Yonge-Bay Corridor</c:v>
                </c:pt>
                <c:pt idx="1">
                  <c:v>West Humber-Clairville</c:v>
                </c:pt>
                <c:pt idx="2">
                  <c:v>Mimico-Queensway</c:v>
                </c:pt>
                <c:pt idx="3">
                  <c:v>Downtown Yonge East</c:v>
                </c:pt>
                <c:pt idx="4">
                  <c:v>Kensington-Chinatown</c:v>
                </c:pt>
                <c:pt idx="5">
                  <c:v>Humber Summit</c:v>
                </c:pt>
                <c:pt idx="6">
                  <c:v>Moss Park</c:v>
                </c:pt>
                <c:pt idx="7">
                  <c:v>York University Heights</c:v>
                </c:pt>
                <c:pt idx="8">
                  <c:v>University</c:v>
                </c:pt>
                <c:pt idx="9">
                  <c:v>Yorkdale-Glen Park</c:v>
                </c:pt>
                <c:pt idx="10">
                  <c:v>Oakdale-Beverley Heights</c:v>
                </c:pt>
                <c:pt idx="11">
                  <c:v>Etobicoke City Centre</c:v>
                </c:pt>
                <c:pt idx="12">
                  <c:v>Danforth</c:v>
                </c:pt>
                <c:pt idx="13">
                  <c:v>Rosedale-Moore Park</c:v>
                </c:pt>
                <c:pt idx="14">
                  <c:v>Playter Estates-Danforth</c:v>
                </c:pt>
              </c:strCache>
            </c:strRef>
          </c:cat>
          <c:val>
            <c:numRef>
              <c:f>Pivot_Top15!$B$4:$B$19</c:f>
              <c:numCache>
                <c:formatCode>General</c:formatCode>
                <c:ptCount val="15"/>
                <c:pt idx="0">
                  <c:v>184.08258807994719</c:v>
                </c:pt>
                <c:pt idx="1">
                  <c:v>140.16467946318772</c:v>
                </c:pt>
                <c:pt idx="2">
                  <c:v>136.40514736405146</c:v>
                </c:pt>
                <c:pt idx="3">
                  <c:v>133.48461324097298</c:v>
                </c:pt>
                <c:pt idx="4">
                  <c:v>124.29279417569406</c:v>
                </c:pt>
                <c:pt idx="5">
                  <c:v>117.54815041271782</c:v>
                </c:pt>
                <c:pt idx="6">
                  <c:v>115.28131905490396</c:v>
                </c:pt>
                <c:pt idx="7">
                  <c:v>106.24553465110741</c:v>
                </c:pt>
                <c:pt idx="8">
                  <c:v>106.01265822784809</c:v>
                </c:pt>
                <c:pt idx="9">
                  <c:v>105.30055421344322</c:v>
                </c:pt>
                <c:pt idx="10">
                  <c:v>97.014925373134332</c:v>
                </c:pt>
                <c:pt idx="11">
                  <c:v>85.447133428238644</c:v>
                </c:pt>
                <c:pt idx="12">
                  <c:v>83.552952659834062</c:v>
                </c:pt>
                <c:pt idx="13">
                  <c:v>82.921114293152826</c:v>
                </c:pt>
                <c:pt idx="14">
                  <c:v>82.354337249317666</c:v>
                </c:pt>
              </c:numCache>
            </c:numRef>
          </c:val>
          <c:extLst>
            <c:ext xmlns:c16="http://schemas.microsoft.com/office/drawing/2014/chart" uri="{C3380CC4-5D6E-409C-BE32-E72D297353CC}">
              <c16:uniqueId val="{00000000-63D6-4F45-89FD-8F74204AE3A1}"/>
            </c:ext>
          </c:extLst>
        </c:ser>
        <c:dLbls>
          <c:showLegendKey val="0"/>
          <c:showVal val="0"/>
          <c:showCatName val="0"/>
          <c:showSerName val="0"/>
          <c:showPercent val="0"/>
          <c:showBubbleSize val="0"/>
        </c:dLbls>
        <c:gapWidth val="182"/>
        <c:axId val="499470591"/>
        <c:axId val="170720975"/>
      </c:barChart>
      <c:catAx>
        <c:axId val="49947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20975"/>
        <c:crosses val="autoZero"/>
        <c:auto val="1"/>
        <c:lblAlgn val="ctr"/>
        <c:lblOffset val="100"/>
        <c:tickLblSkip val="1"/>
        <c:noMultiLvlLbl val="0"/>
      </c:catAx>
      <c:valAx>
        <c:axId val="17072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47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 offences: 2026 forecast against actual outcomes</a:t>
            </a:r>
          </a:p>
        </c:rich>
      </c:tx>
      <c:layout>
        <c:manualLayout>
          <c:xMode val="edge"/>
          <c:yMode val="edge"/>
          <c:x val="0.23526127415891193"/>
          <c:y val="0.80952412570464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945770697924905E-2"/>
          <c:y val="6.7051975230975988E-2"/>
          <c:w val="0.90410795945212585"/>
          <c:h val="0.54611782871814574"/>
        </c:manualLayout>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Forecast!$B$2:$B$55</c:f>
              <c:numCache>
                <c:formatCode>General</c:formatCode>
                <c:ptCount val="54"/>
                <c:pt idx="0">
                  <c:v>2802</c:v>
                </c:pt>
                <c:pt idx="1">
                  <c:v>2729</c:v>
                </c:pt>
                <c:pt idx="2">
                  <c:v>3359</c:v>
                </c:pt>
                <c:pt idx="3">
                  <c:v>3370</c:v>
                </c:pt>
                <c:pt idx="4">
                  <c:v>3697</c:v>
                </c:pt>
                <c:pt idx="5">
                  <c:v>3572</c:v>
                </c:pt>
                <c:pt idx="6">
                  <c:v>3489</c:v>
                </c:pt>
                <c:pt idx="7">
                  <c:v>3543</c:v>
                </c:pt>
                <c:pt idx="8">
                  <c:v>3623</c:v>
                </c:pt>
                <c:pt idx="9">
                  <c:v>3748</c:v>
                </c:pt>
                <c:pt idx="10">
                  <c:v>3690</c:v>
                </c:pt>
                <c:pt idx="11">
                  <c:v>3636</c:v>
                </c:pt>
                <c:pt idx="12">
                  <c:v>3811</c:v>
                </c:pt>
                <c:pt idx="13">
                  <c:v>3394</c:v>
                </c:pt>
                <c:pt idx="14">
                  <c:v>3800</c:v>
                </c:pt>
                <c:pt idx="15">
                  <c:v>3920</c:v>
                </c:pt>
                <c:pt idx="16">
                  <c:v>4402</c:v>
                </c:pt>
                <c:pt idx="17">
                  <c:v>4266</c:v>
                </c:pt>
                <c:pt idx="18">
                  <c:v>4282</c:v>
                </c:pt>
                <c:pt idx="19">
                  <c:v>4466</c:v>
                </c:pt>
                <c:pt idx="20">
                  <c:v>4139</c:v>
                </c:pt>
                <c:pt idx="21">
                  <c:v>4202</c:v>
                </c:pt>
                <c:pt idx="22">
                  <c:v>4276</c:v>
                </c:pt>
                <c:pt idx="23">
                  <c:v>4154</c:v>
                </c:pt>
                <c:pt idx="24">
                  <c:v>4119</c:v>
                </c:pt>
                <c:pt idx="25">
                  <c:v>3747</c:v>
                </c:pt>
                <c:pt idx="26">
                  <c:v>3808</c:v>
                </c:pt>
                <c:pt idx="27">
                  <c:v>3745</c:v>
                </c:pt>
                <c:pt idx="28">
                  <c:v>4089</c:v>
                </c:pt>
                <c:pt idx="29">
                  <c:v>3936</c:v>
                </c:pt>
                <c:pt idx="30">
                  <c:v>3890</c:v>
                </c:pt>
                <c:pt idx="31">
                  <c:v>4007</c:v>
                </c:pt>
                <c:pt idx="32">
                  <c:v>3856</c:v>
                </c:pt>
                <c:pt idx="33">
                  <c:v>3773</c:v>
                </c:pt>
                <c:pt idx="34">
                  <c:v>3675</c:v>
                </c:pt>
                <c:pt idx="35">
                  <c:v>3551</c:v>
                </c:pt>
                <c:pt idx="36">
                  <c:v>3346</c:v>
                </c:pt>
                <c:pt idx="37">
                  <c:v>3040</c:v>
                </c:pt>
                <c:pt idx="38">
                  <c:v>3414</c:v>
                </c:pt>
                <c:pt idx="39">
                  <c:v>3364</c:v>
                </c:pt>
                <c:pt idx="40">
                  <c:v>3490</c:v>
                </c:pt>
                <c:pt idx="41">
                  <c:v>3638</c:v>
                </c:pt>
                <c:pt idx="42">
                  <c:v>3785</c:v>
                </c:pt>
                <c:pt idx="43">
                  <c:v>3634</c:v>
                </c:pt>
                <c:pt idx="44">
                  <c:v>3470</c:v>
                </c:pt>
                <c:pt idx="45">
                  <c:v>3439</c:v>
                </c:pt>
                <c:pt idx="46">
                  <c:v>3519</c:v>
                </c:pt>
                <c:pt idx="47">
                  <c:v>3213</c:v>
                </c:pt>
              </c:numCache>
            </c:numRef>
          </c:val>
          <c:smooth val="0"/>
          <c:extLst>
            <c:ext xmlns:c16="http://schemas.microsoft.com/office/drawing/2014/chart" uri="{C3380CC4-5D6E-409C-BE32-E72D297353CC}">
              <c16:uniqueId val="{00000000-F85D-468C-8A55-C0B19A104C69}"/>
            </c:ext>
          </c:extLst>
        </c:ser>
        <c:ser>
          <c:idx val="1"/>
          <c:order val="1"/>
          <c:tx>
            <c:strRef>
              <c:f>Forecast!$C$1</c:f>
              <c:strCache>
                <c:ptCount val="1"/>
                <c:pt idx="0">
                  <c:v>Forecast</c:v>
                </c:pt>
              </c:strCache>
            </c:strRef>
          </c:tx>
          <c:spPr>
            <a:ln w="25400" cap="rnd">
              <a:solidFill>
                <a:schemeClr val="accent2"/>
              </a:solidFill>
              <a:round/>
            </a:ln>
            <a:effectLst/>
          </c:spPr>
          <c:marker>
            <c:symbol val="none"/>
          </c:marker>
          <c:cat>
            <c:numRef>
              <c:f>Forecast!$A$2:$A$55</c:f>
              <c:numCache>
                <c:formatCode>m/d/yyyy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Forecast!$C$2:$C$55</c:f>
              <c:numCache>
                <c:formatCode>General</c:formatCode>
                <c:ptCount val="54"/>
                <c:pt idx="47">
                  <c:v>3213</c:v>
                </c:pt>
                <c:pt idx="48">
                  <c:v>3285.3014945973059</c:v>
                </c:pt>
                <c:pt idx="49">
                  <c:v>2948.3082544582262</c:v>
                </c:pt>
                <c:pt idx="50">
                  <c:v>3209.0609183337679</c:v>
                </c:pt>
                <c:pt idx="51">
                  <c:v>3209.5381918212001</c:v>
                </c:pt>
                <c:pt idx="52">
                  <c:v>3603.0628135439365</c:v>
                </c:pt>
                <c:pt idx="53">
                  <c:v>3357.8161784939944</c:v>
                </c:pt>
              </c:numCache>
            </c:numRef>
          </c:val>
          <c:smooth val="0"/>
          <c:extLst>
            <c:ext xmlns:c16="http://schemas.microsoft.com/office/drawing/2014/chart" uri="{C3380CC4-5D6E-409C-BE32-E72D297353CC}">
              <c16:uniqueId val="{00000001-F85D-468C-8A55-C0B19A104C69}"/>
            </c:ext>
          </c:extLst>
        </c:ser>
        <c:ser>
          <c:idx val="2"/>
          <c:order val="2"/>
          <c:tx>
            <c:strRef>
              <c:f>Forecast!$D$1</c:f>
              <c:strCache>
                <c:ptCount val="1"/>
                <c:pt idx="0">
                  <c:v>Lower Confidence Bound</c:v>
                </c:pt>
              </c:strCache>
            </c:strRef>
          </c:tx>
          <c:spPr>
            <a:ln w="12700" cap="rnd">
              <a:solidFill>
                <a:srgbClr val="E97132"/>
              </a:solidFill>
              <a:prstDash val="solid"/>
              <a:round/>
            </a:ln>
            <a:effectLst/>
          </c:spPr>
          <c:marker>
            <c:symbol val="none"/>
          </c:marker>
          <c:cat>
            <c:numRef>
              <c:f>Forecast!$A$2:$A$55</c:f>
              <c:numCache>
                <c:formatCode>m/d/yyyy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Forecast!$D$2:$D$55</c:f>
              <c:numCache>
                <c:formatCode>General</c:formatCode>
                <c:ptCount val="54"/>
                <c:pt idx="47" formatCode="0.00">
                  <c:v>3213</c:v>
                </c:pt>
                <c:pt idx="48" formatCode="0.00">
                  <c:v>2959.2521090994369</c:v>
                </c:pt>
                <c:pt idx="49" formatCode="0.00">
                  <c:v>2523.6783339103094</c:v>
                </c:pt>
                <c:pt idx="50" formatCode="0.00">
                  <c:v>2704.5904670132159</c:v>
                </c:pt>
                <c:pt idx="51" formatCode="0.00">
                  <c:v>2636.0854780835843</c:v>
                </c:pt>
                <c:pt idx="52" formatCode="0.00">
                  <c:v>2967.9380085226276</c:v>
                </c:pt>
                <c:pt idx="53" formatCode="0.00">
                  <c:v>2666.3704770445415</c:v>
                </c:pt>
              </c:numCache>
            </c:numRef>
          </c:val>
          <c:smooth val="0"/>
          <c:extLst>
            <c:ext xmlns:c16="http://schemas.microsoft.com/office/drawing/2014/chart" uri="{C3380CC4-5D6E-409C-BE32-E72D297353CC}">
              <c16:uniqueId val="{00000002-F85D-468C-8A55-C0B19A104C69}"/>
            </c:ext>
          </c:extLst>
        </c:ser>
        <c:ser>
          <c:idx val="3"/>
          <c:order val="3"/>
          <c:tx>
            <c:strRef>
              <c:f>Forecast!$E$1</c:f>
              <c:strCache>
                <c:ptCount val="1"/>
                <c:pt idx="0">
                  <c:v>Upper Confidence Bound</c:v>
                </c:pt>
              </c:strCache>
            </c:strRef>
          </c:tx>
          <c:spPr>
            <a:ln w="12700" cap="rnd">
              <a:solidFill>
                <a:srgbClr val="E97132"/>
              </a:solidFill>
              <a:prstDash val="solid"/>
              <a:round/>
            </a:ln>
            <a:effectLst/>
          </c:spPr>
          <c:marker>
            <c:symbol val="none"/>
          </c:marker>
          <c:cat>
            <c:numRef>
              <c:f>Forecast!$A$2:$A$55</c:f>
              <c:numCache>
                <c:formatCode>m/d/yyyy</c:formatCode>
                <c:ptCount val="5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numCache>
            </c:numRef>
          </c:cat>
          <c:val>
            <c:numRef>
              <c:f>Forecast!$E$2:$E$55</c:f>
              <c:numCache>
                <c:formatCode>General</c:formatCode>
                <c:ptCount val="54"/>
                <c:pt idx="47" formatCode="0.00">
                  <c:v>3213</c:v>
                </c:pt>
                <c:pt idx="48" formatCode="0.00">
                  <c:v>3611.3508800951749</c:v>
                </c:pt>
                <c:pt idx="49" formatCode="0.00">
                  <c:v>3372.938175006143</c:v>
                </c:pt>
                <c:pt idx="50" formatCode="0.00">
                  <c:v>3713.5313696543199</c:v>
                </c:pt>
                <c:pt idx="51" formatCode="0.00">
                  <c:v>3782.9909055588159</c:v>
                </c:pt>
                <c:pt idx="52" formatCode="0.00">
                  <c:v>4238.1876185652454</c:v>
                </c:pt>
                <c:pt idx="53" formatCode="0.00">
                  <c:v>4049.2618799434472</c:v>
                </c:pt>
              </c:numCache>
            </c:numRef>
          </c:val>
          <c:smooth val="0"/>
          <c:extLst>
            <c:ext xmlns:c16="http://schemas.microsoft.com/office/drawing/2014/chart" uri="{C3380CC4-5D6E-409C-BE32-E72D297353CC}">
              <c16:uniqueId val="{00000003-F85D-468C-8A55-C0B19A104C69}"/>
            </c:ext>
          </c:extLst>
        </c:ser>
        <c:ser>
          <c:idx val="4"/>
          <c:order val="4"/>
          <c:tx>
            <c:strRef>
              <c:f>Forecast!$F$1</c:f>
              <c:strCache>
                <c:ptCount val="1"/>
                <c:pt idx="0">
                  <c:v>Actual 2026</c:v>
                </c:pt>
              </c:strCache>
            </c:strRef>
          </c:tx>
          <c:spPr>
            <a:ln w="28575" cap="rnd">
              <a:solidFill>
                <a:schemeClr val="accent5"/>
              </a:solidFill>
              <a:round/>
            </a:ln>
            <a:effectLst/>
          </c:spPr>
          <c:marker>
            <c:symbol val="none"/>
          </c:marker>
          <c:val>
            <c:numRef>
              <c:f>Forecast!$F$2:$F$55</c:f>
              <c:numCache>
                <c:formatCode>General</c:formatCode>
                <c:ptCount val="54"/>
                <c:pt idx="48" formatCode="0">
                  <c:v>3167</c:v>
                </c:pt>
                <c:pt idx="49" formatCode="0">
                  <c:v>3037</c:v>
                </c:pt>
                <c:pt idx="50" formatCode="0">
                  <c:v>3511</c:v>
                </c:pt>
                <c:pt idx="51" formatCode="0">
                  <c:v>3368</c:v>
                </c:pt>
                <c:pt idx="52" formatCode="0">
                  <c:v>3548</c:v>
                </c:pt>
                <c:pt idx="53" formatCode="0">
                  <c:v>3496</c:v>
                </c:pt>
              </c:numCache>
            </c:numRef>
          </c:val>
          <c:smooth val="0"/>
          <c:extLst>
            <c:ext xmlns:c16="http://schemas.microsoft.com/office/drawing/2014/chart" uri="{C3380CC4-5D6E-409C-BE32-E72D297353CC}">
              <c16:uniqueId val="{00000004-F85D-468C-8A55-C0B19A104C69}"/>
            </c:ext>
          </c:extLst>
        </c:ser>
        <c:dLbls>
          <c:showLegendKey val="0"/>
          <c:showVal val="0"/>
          <c:showCatName val="0"/>
          <c:showSerName val="0"/>
          <c:showPercent val="0"/>
          <c:showBubbleSize val="0"/>
        </c:dLbls>
        <c:smooth val="0"/>
        <c:axId val="1448817023"/>
        <c:axId val="1446819343"/>
      </c:lineChart>
      <c:catAx>
        <c:axId val="144881702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19343"/>
        <c:crosses val="autoZero"/>
        <c:auto val="1"/>
        <c:lblAlgn val="ctr"/>
        <c:lblOffset val="100"/>
        <c:noMultiLvlLbl val="0"/>
      </c:catAx>
      <c:valAx>
        <c:axId val="14468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81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297180</xdr:colOff>
      <xdr:row>23</xdr:row>
      <xdr:rowOff>131781</xdr:rowOff>
    </xdr:from>
    <xdr:to>
      <xdr:col>4</xdr:col>
      <xdr:colOff>145228</xdr:colOff>
      <xdr:row>38</xdr:row>
      <xdr:rowOff>97268</xdr:rowOff>
    </xdr:to>
    <xdr:graphicFrame macro="">
      <xdr:nvGraphicFramePr>
        <xdr:cNvPr id="4" name="Chart 3">
          <a:extLst>
            <a:ext uri="{FF2B5EF4-FFF2-40B4-BE49-F238E27FC236}">
              <a16:creationId xmlns:a16="http://schemas.microsoft.com/office/drawing/2014/main" id="{8D4FC005-95B6-4031-893F-FE72C12A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537882</xdr:colOff>
      <xdr:row>1</xdr:row>
      <xdr:rowOff>34065</xdr:rowOff>
    </xdr:from>
    <xdr:to>
      <xdr:col>11</xdr:col>
      <xdr:colOff>304979</xdr:colOff>
      <xdr:row>10</xdr:row>
      <xdr:rowOff>153869</xdr:rowOff>
    </xdr:to>
    <mc:AlternateContent xmlns:mc="http://schemas.openxmlformats.org/markup-compatibility/2006" xmlns:a14="http://schemas.microsoft.com/office/drawing/2010/main">
      <mc:Choice Requires="a14">
        <xdr:graphicFrame macro="">
          <xdr:nvGraphicFramePr>
            <xdr:cNvPr id="5" name="CSI_CATEGORY">
              <a:extLst>
                <a:ext uri="{FF2B5EF4-FFF2-40B4-BE49-F238E27FC236}">
                  <a16:creationId xmlns:a16="http://schemas.microsoft.com/office/drawing/2014/main" id="{BE5F2D03-CA3D-4B63-8678-47826B34B7B5}"/>
                </a:ext>
              </a:extLst>
            </xdr:cNvPr>
            <xdr:cNvGraphicFramePr/>
          </xdr:nvGraphicFramePr>
          <xdr:xfrm>
            <a:off x="0" y="0"/>
            <a:ext cx="0" cy="0"/>
          </xdr:xfrm>
          <a:graphic>
            <a:graphicData uri="http://schemas.microsoft.com/office/drawing/2010/slicer">
              <sle:slicer xmlns:sle="http://schemas.microsoft.com/office/drawing/2010/slicer" name="CSI_CATEGORY"/>
            </a:graphicData>
          </a:graphic>
        </xdr:graphicFrame>
      </mc:Choice>
      <mc:Fallback xmlns="">
        <xdr:sp macro="" textlink="">
          <xdr:nvSpPr>
            <xdr:cNvPr id="0" name=""/>
            <xdr:cNvSpPr>
              <a:spLocks noTextEdit="1"/>
            </xdr:cNvSpPr>
          </xdr:nvSpPr>
          <xdr:spPr>
            <a:xfrm>
              <a:off x="10264588" y="401618"/>
              <a:ext cx="1595897" cy="188585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349175</xdr:colOff>
      <xdr:row>1</xdr:row>
      <xdr:rowOff>34065</xdr:rowOff>
    </xdr:from>
    <xdr:to>
      <xdr:col>14</xdr:col>
      <xdr:colOff>205919</xdr:colOff>
      <xdr:row>10</xdr:row>
      <xdr:rowOff>31736</xdr:rowOff>
    </xdr:to>
    <mc:AlternateContent xmlns:mc="http://schemas.openxmlformats.org/markup-compatibility/2006" xmlns:a14="http://schemas.microsoft.com/office/drawing/2010/main">
      <mc:Choice Requires="a14">
        <xdr:graphicFrame macro="">
          <xdr:nvGraphicFramePr>
            <xdr:cNvPr id="6" name="DIVISION">
              <a:extLst>
                <a:ext uri="{FF2B5EF4-FFF2-40B4-BE49-F238E27FC236}">
                  <a16:creationId xmlns:a16="http://schemas.microsoft.com/office/drawing/2014/main" id="{1C1C32F1-A353-4E68-A3B5-90800E04FDE6}"/>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1904681" y="401618"/>
              <a:ext cx="1685544" cy="176371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250115</xdr:colOff>
      <xdr:row>1</xdr:row>
      <xdr:rowOff>34065</xdr:rowOff>
    </xdr:from>
    <xdr:to>
      <xdr:col>18</xdr:col>
      <xdr:colOff>73153</xdr:colOff>
      <xdr:row>8</xdr:row>
      <xdr:rowOff>81902</xdr:rowOff>
    </xdr:to>
    <mc:AlternateContent xmlns:mc="http://schemas.openxmlformats.org/markup-compatibility/2006" xmlns:tsle="http://schemas.microsoft.com/office/drawing/2012/timeslicer">
      <mc:Choice Requires="tsle">
        <xdr:graphicFrame macro="">
          <xdr:nvGraphicFramePr>
            <xdr:cNvPr id="7" name="OCC_DATE">
              <a:extLst>
                <a:ext uri="{FF2B5EF4-FFF2-40B4-BE49-F238E27FC236}">
                  <a16:creationId xmlns:a16="http://schemas.microsoft.com/office/drawing/2014/main" id="{175E60EC-2531-4EF9-A102-8DDEC93A666D}"/>
                </a:ext>
              </a:extLst>
            </xdr:cNvPr>
            <xdr:cNvGraphicFramePr/>
          </xdr:nvGraphicFramePr>
          <xdr:xfrm>
            <a:off x="0" y="0"/>
            <a:ext cx="0" cy="0"/>
          </xdr:xfrm>
          <a:graphic>
            <a:graphicData uri="http://schemas.microsoft.com/office/drawing/2012/timeslicer">
              <tsle:timeslicer name="OCC_DATE"/>
            </a:graphicData>
          </a:graphic>
        </xdr:graphicFrame>
      </mc:Choice>
      <mc:Fallback xmlns="">
        <xdr:sp macro="" textlink="">
          <xdr:nvSpPr>
            <xdr:cNvPr id="0" name=""/>
            <xdr:cNvSpPr>
              <a:spLocks noTextEdit="1"/>
            </xdr:cNvSpPr>
          </xdr:nvSpPr>
          <xdr:spPr>
            <a:xfrm>
              <a:off x="13634421" y="401618"/>
              <a:ext cx="2261438" cy="1455296"/>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5</xdr:col>
      <xdr:colOff>143436</xdr:colOff>
      <xdr:row>12</xdr:row>
      <xdr:rowOff>1</xdr:rowOff>
    </xdr:from>
    <xdr:to>
      <xdr:col>18</xdr:col>
      <xdr:colOff>80683</xdr:colOff>
      <xdr:row>32</xdr:row>
      <xdr:rowOff>179293</xdr:rowOff>
    </xdr:to>
    <xdr:graphicFrame macro="">
      <xdr:nvGraphicFramePr>
        <xdr:cNvPr id="2" name="Chart 1">
          <a:extLst>
            <a:ext uri="{FF2B5EF4-FFF2-40B4-BE49-F238E27FC236}">
              <a16:creationId xmlns:a16="http://schemas.microsoft.com/office/drawing/2014/main" id="{584AB7BB-D4E6-43B6-89F2-95C756ED1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331695</xdr:colOff>
      <xdr:row>5</xdr:row>
      <xdr:rowOff>71717</xdr:rowOff>
    </xdr:from>
    <xdr:to>
      <xdr:col>4</xdr:col>
      <xdr:colOff>2200388</xdr:colOff>
      <xdr:row>23</xdr:row>
      <xdr:rowOff>53787</xdr:rowOff>
    </xdr:to>
    <xdr:graphicFrame macro="">
      <xdr:nvGraphicFramePr>
        <xdr:cNvPr id="8" name="Chart 7">
          <a:extLst>
            <a:ext uri="{FF2B5EF4-FFF2-40B4-BE49-F238E27FC236}">
              <a16:creationId xmlns:a16="http://schemas.microsoft.com/office/drawing/2014/main" id="{4912A800-7CA2-4AF5-B619-669A4D639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80682</xdr:colOff>
      <xdr:row>35</xdr:row>
      <xdr:rowOff>35860</xdr:rowOff>
    </xdr:from>
    <xdr:to>
      <xdr:col>21</xdr:col>
      <xdr:colOff>537882</xdr:colOff>
      <xdr:row>56</xdr:row>
      <xdr:rowOff>35858</xdr:rowOff>
    </xdr:to>
    <xdr:graphicFrame macro="">
      <xdr:nvGraphicFramePr>
        <xdr:cNvPr id="2" name="Chart 1">
          <a:extLst>
            <a:ext uri="{FF2B5EF4-FFF2-40B4-BE49-F238E27FC236}">
              <a16:creationId xmlns:a16="http://schemas.microsoft.com/office/drawing/2014/main" id="{08FAF7A9-0BA8-40A5-9C57-3CD6F4A97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6.757646759259" backgroundQuery="1" createdVersion="8" refreshedVersion="8" minRefreshableVersion="3" recordCount="0" supportSubquery="1" supportAdvancedDrill="1" xr:uid="{9370FB5E-D2B0-4DF5-A3F9-FAC99E1BB7B0}">
  <cacheSource type="external" connectionId="3"/>
  <cacheFields count="4">
    <cacheField name="[Neighbourhoods].[NEIGHBOURHOOD_NAME].[NEIGHBOURHOOD_NAME]" caption="NEIGHBOURHOOD_NAME" numFmtId="0" hierarchy="19" level="1">
      <sharedItems count="158">
        <s v="Agincourt North"/>
        <s v="Agincourt South-Malvern West"/>
        <s v="Alderwood"/>
        <s v="Annex"/>
        <s v="Avondale"/>
        <s v="Banbury-Don Mills"/>
        <s v="Bathurst Manor"/>
        <s v="Bay-Cloverhill"/>
        <s v="Bayview Village"/>
        <s v="Bayview Woods-Steeles"/>
        <s v="Bedford Park-Nortown"/>
        <s v="Beechborough-Greenbrook"/>
        <s v="Bendale South"/>
        <s v="Bendale-Glen Andrew"/>
        <s v="Birchcliffe-Cliffside"/>
        <s v="Black Creek"/>
        <s v="Blake-Jones"/>
        <s v="Briar Hill-Belgravia"/>
        <s v="Bridle Path-Sunnybrook-York Mills"/>
        <s v="Broadview North"/>
        <s v="Brookhaven-Amesbury"/>
        <s v="Cabbagetown-South St.James Town"/>
        <s v="Caledonia-Fairbank"/>
        <s v="Casa Loma"/>
        <s v="Centennial Scarborough"/>
        <s v="Church-Wellesley"/>
        <s v="Clairlea-Birchmount"/>
        <s v="Clanton Park"/>
        <s v="Cliffcrest"/>
        <s v="Corso Italia-Davenport"/>
        <s v="Danforth"/>
        <s v="Danforth East York"/>
        <s v="Don Valley Village"/>
        <s v="Dorset Park"/>
        <s v="Dovercourt Village"/>
        <s v="Downsview"/>
        <s v="Downtown Yonge East"/>
        <s v="Dufferin Grove"/>
        <s v="East End-Danforth"/>
        <s v="East L'Amoreaux"/>
        <s v="East Willowdale"/>
        <s v="Edenbridge-Humber Valley"/>
        <s v="Eglinton East"/>
        <s v="Elms-Old Rexdale"/>
        <s v="Englemount-Lawrence"/>
        <s v="Eringate-Centennial-West Deane"/>
        <s v="Etobicoke City Centre"/>
        <s v="Etobicoke West Mall"/>
        <s v="Fenside-Parkwoods"/>
        <s v="Flemingdon Park"/>
        <s v="Forest Hill North"/>
        <s v="Forest Hill South"/>
        <s v="Fort York-Liberty Village"/>
        <s v="Glenfield-Jane Heights"/>
        <s v="Golfdale-Cedarbrae-Woburn"/>
        <s v="Greenwood-Coxwell"/>
        <s v="Guildwood"/>
        <s v="Harbourfront-CityPlace"/>
        <s v="Henry Farm"/>
        <s v="High Park North"/>
        <s v="High Park-Swansea"/>
        <s v="Highland Creek"/>
        <s v="Hillcrest Village"/>
        <s v="Humber Bay Shores"/>
        <s v="Humber Heights-Westmount"/>
        <s v="Humber Summit"/>
        <s v="Humbermede"/>
        <s v="Humewood-Cedarvale"/>
        <s v="Ionview"/>
        <s v="Islington"/>
        <s v="Junction Area"/>
        <s v="Junction-Wallace Emerson"/>
        <s v="Keelesdale-Eglinton West"/>
        <s v="Kennedy Park"/>
        <s v="Kensington-Chinatown"/>
        <s v="Kingsview Village-The Westway"/>
        <s v="Kingsway South"/>
        <s v="Lambton Baby Point"/>
        <s v="L'Amoreaux West"/>
        <s v="Lansing-Westgate"/>
        <s v="Lawrence Park North"/>
        <s v="Lawrence Park South"/>
        <s v="Leaside-Bennington"/>
        <s v="Little Portugal"/>
        <s v="Long Branch"/>
        <s v="Malvern East"/>
        <s v="Malvern West"/>
        <s v="Maple Leaf"/>
        <s v="Markland Wood"/>
        <s v="Milliken"/>
        <s v="Mimico-Queensway"/>
        <s v="Morningside"/>
        <s v="Morningside Heights"/>
        <s v="Moss Park"/>
        <s v="Mount Dennis"/>
        <s v="Mount Olive-Silverstone-Jamestown"/>
        <s v="Mount Pleasant East"/>
        <s v="New Toronto"/>
        <s v="Newtonbrook East"/>
        <s v="Newtonbrook West"/>
        <s v="North Riverdale"/>
        <s v="North St.James Town"/>
        <s v="North Toronto"/>
        <s v="Oakdale-Beverley Heights"/>
        <s v="Oakridge"/>
        <s v="Oakwood Village"/>
        <s v="O'Connor-Parkview"/>
        <s v="Old East York"/>
        <s v="Palmerston-Little Italy"/>
        <s v="Parkwoods-O'Connor Hills"/>
        <s v="Pelmo Park-Humberlea"/>
        <s v="Playter Estates-Danforth"/>
        <s v="Pleasant View"/>
        <s v="Princess-Rosethorn"/>
        <s v="Regent Park"/>
        <s v="Rexdale-Kipling"/>
        <s v="Rockcliffe-Smythe"/>
        <s v="Roncesvalles"/>
        <s v="Rosedale-Moore Park"/>
        <s v="Runnymede-Bloor West Village"/>
        <s v="Rustic"/>
        <s v="Scarborough Village"/>
        <s v="South Eglinton-Davisville"/>
        <s v="South Parkdale"/>
        <s v="South Riverdale"/>
        <s v="St Lawrence-East Bayfront-The Islands"/>
        <s v="St.Andrew-Windfields"/>
        <s v="Steeles"/>
        <s v="Stonegate-Queensway"/>
        <s v="Tam O'Shanter-Sullivan"/>
        <s v="Taylor-Massey"/>
        <s v="The Beaches"/>
        <s v="Thistletown-Beaumond Heights"/>
        <s v="Thorncliffe Park"/>
        <s v="Trinity-Bellwoods"/>
        <s v="University"/>
        <s v="Victoria Village"/>
        <s v="Wellington Place"/>
        <s v="West Hill"/>
        <s v="West Humber-Clairville"/>
        <s v="West Queen West"/>
        <s v="West Rouge"/>
        <s v="Westminster-Branson"/>
        <s v="Weston"/>
        <s v="Weston-Pelham Park"/>
        <s v="Wexford/Maryvale"/>
        <s v="Willowdale West"/>
        <s v="Willowridge-Martingrove-Richview"/>
        <s v="Woburn North"/>
        <s v="Woodbine Corridor"/>
        <s v="Woodbine-Lumsden"/>
        <s v="Wychwood"/>
        <s v="Yonge-Bay Corridor"/>
        <s v="Yonge-Doris"/>
        <s v="Yonge-Eglinton"/>
        <s v="Yonge-St.Clair"/>
        <s v="York University Heights"/>
        <s v="Yorkdale-Glen Park"/>
      </sharedItems>
    </cacheField>
    <cacheField name="[Measures].[OFFENCE COUNT]" caption="OFFENCE COUNT" numFmtId="0" hierarchy="24" level="32767"/>
    <cacheField name="[Incidents].[OCC_YEAR].[OCC_YEAR]" caption="OCC_YEAR" numFmtId="0" hierarchy="4" level="1">
      <sharedItems containsSemiMixedTypes="0" containsNonDate="0" containsString="0"/>
    </cacheField>
    <cacheField name="[Incidents].[CSI_CATEGORY].[CSI_CATEGORY]" caption="CSI_CATEGORY" numFmtId="0" hierarchy="13" level="1">
      <sharedItems containsSemiMixedTypes="0" containsNonDate="0" containsString="0"/>
    </cacheField>
  </cacheFields>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0"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2" memberValueDatatype="20" unbalanced="0">
      <fieldsUsage count="2">
        <fieldUsage x="-1"/>
        <fieldUsage x="2"/>
      </fieldsUsage>
    </cacheHierarchy>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0"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2" memberValueDatatype="130" unbalanced="0">
      <fieldsUsage count="2">
        <fieldUsage x="-1"/>
        <fieldUsage x="3"/>
      </fieldsUsage>
    </cacheHierarchy>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2" memberValueDatatype="130" unbalanced="0">
      <fieldsUsage count="2">
        <fieldUsage x="-1"/>
        <fieldUsage x="0"/>
      </fieldsUsage>
    </cacheHierarchy>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oneField="1">
      <fieldsUsage count="1">
        <fieldUsage x="1"/>
      </fieldsUsage>
    </cacheHierarchy>
    <cacheHierarchy uniqueName="[Measures].[POPULATION]" caption="POPULATION" measure="1" displayFolder="" measureGroup="Incidents" count="0"/>
    <cacheHierarchy uniqueName="[Measures].[OFFENCES PER 1,000 RESIDENTS]" caption="OFFENCES PER 1,000 RESIDENTS" measure="1" displayFolder="" measureGroup="Incidents" count="0"/>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dimensions count="3">
    <dimension name="Incidents" uniqueName="[Incidents]" caption="Incidents"/>
    <dimension measure="1" name="Measures" uniqueName="[Measures]" caption="Measures"/>
    <dimension name="Neighbourhoods" uniqueName="[Neighbourhoods]" caption="Neighbourhoods"/>
  </dimensions>
  <measureGroups count="2">
    <measureGroup name="Incidents" caption="Incidents"/>
    <measureGroup name="Neighbourhoods" caption="Neighbourhood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6.782552199074" backgroundQuery="1" createdVersion="8" refreshedVersion="8" minRefreshableVersion="3" recordCount="0" supportSubquery="1" supportAdvancedDrill="1" xr:uid="{DAADD5AC-6022-4F2D-8957-19C4205ADCB1}">
  <cacheSource type="external" connectionId="3"/>
  <cacheFields count="4">
    <cacheField name="[Incidents].[OCC_DATE].[OCC_DATE]" caption="OCC_DATE" numFmtId="0" hierarchy="2" level="1">
      <sharedItems containsSemiMixedTypes="0" containsNonDate="0" containsDate="1" containsString="0" minDate="2022-01-01T00:00:00" maxDate="2026-01-01T00:00:00" count="1461">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Incidents].[OCC_DATE (Month)].[OCC_DATE (Month)]" caption="OCC_DATE (Month)" numFmtId="0" hierarchy="18" level="1">
      <sharedItems count="12">
        <s v="Jan"/>
        <s v="Feb"/>
        <s v="Mar"/>
        <s v="Apr"/>
        <s v="May"/>
        <s v="Jun"/>
        <s v="Jul"/>
        <s v="Aug"/>
        <s v="Sep"/>
        <s v="Oct"/>
        <s v="Nov"/>
        <s v="Dec"/>
      </sharedItems>
    </cacheField>
    <cacheField name="[Incidents].[OCC_DATE (Year)].[OCC_DATE (Year)]" caption="OCC_DATE (Year)" numFmtId="0" hierarchy="16" level="1">
      <sharedItems count="4">
        <s v="2022"/>
        <s v="2023"/>
        <s v="2024"/>
        <s v="2025"/>
      </sharedItems>
    </cacheField>
    <cacheField name="[Measures].[OFFENCE COUNT]" caption="OFFENCE COUNT" numFmtId="0" hierarchy="24" level="32767"/>
  </cacheFields>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2" memberValueDatatype="7" unbalanced="0">
      <fieldsUsage count="2">
        <fieldUsage x="-1"/>
        <fieldUsage x="0"/>
      </fieldsUsage>
    </cacheHierarchy>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0" memberValueDatatype="20" unbalanced="0"/>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0"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0" memberValueDatatype="130" unbalanced="0"/>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2" memberValueDatatype="130" unbalanced="0">
      <fieldsUsage count="2">
        <fieldUsage x="-1"/>
        <fieldUsage x="2"/>
      </fieldsUsage>
    </cacheHierarchy>
    <cacheHierarchy uniqueName="[Incidents].[OCC_DATE (Quarter)]" caption="OCC_DATE (Quarter)" attribute="1" defaultMemberUniqueName="[Incidents].[OCC_DATE (Quarter)].[All]" allUniqueName="[Incidents].[OCC_DATE (Quarter)].[All]" dimensionUniqueName="[Incidents]" displayFolder="" count="2" memberValueDatatype="130" unbalanced="0"/>
    <cacheHierarchy uniqueName="[Incidents].[OCC_DATE (Month)]" caption="OCC_DATE (Month)" attribute="1" defaultMemberUniqueName="[Incidents].[OCC_DATE (Month)].[All]" allUniqueName="[Incidents].[OCC_DATE (Month)].[All]" dimensionUniqueName="[Incidents]" displayFolder="" count="2" memberValueDatatype="130" unbalanced="0">
      <fieldsUsage count="2">
        <fieldUsage x="-1"/>
        <fieldUsage x="1"/>
      </fieldsUsage>
    </cacheHierarchy>
    <cacheHierarchy uniqueName="[Neighbourhoods].[NEIGHBOURHOOD_NAME]" caption="NEIGHBOURHOOD_NAME" attribute="1" defaultMemberUniqueName="[Neighbourhoods].[NEIGHBOURHOOD_NAME].[All]" allUniqueName="[Neighbourhoods].[NEIGHBOURHOOD_NAME].[All]" dimensionUniqueName="[Neighbourhoods]" displayFolder="" count="0" memberValueDatatype="130" unbalanced="0"/>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oneField="1">
      <fieldsUsage count="1">
        <fieldUsage x="3"/>
      </fieldsUsage>
    </cacheHierarchy>
    <cacheHierarchy uniqueName="[Measures].[POPULATION]" caption="POPULATION" measure="1" displayFolder="" measureGroup="Incidents" count="0"/>
    <cacheHierarchy uniqueName="[Measures].[OFFENCES PER 1,000 RESIDENTS]" caption="OFFENCES PER 1,000 RESIDENTS" measure="1" displayFolder="" measureGroup="Incidents" count="0"/>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dimensions count="3">
    <dimension name="Incidents" uniqueName="[Incidents]" caption="Incidents"/>
    <dimension measure="1" name="Measures" uniqueName="[Measures]" caption="Measures"/>
    <dimension name="Neighbourhoods" uniqueName="[Neighbourhoods]" caption="Neighbourhoods"/>
  </dimensions>
  <measureGroups count="2">
    <measureGroup name="Incidents" caption="Incidents"/>
    <measureGroup name="Neighbourhoods" caption="Neighbourhood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uthor" refreshedDate="46288.659793055558" backgroundQuery="1" createdVersion="8" refreshedVersion="8" minRefreshableVersion="3" recordCount="0" supportSubquery="1" supportAdvancedDrill="1" xr:uid="{4359E43E-4B0A-473C-B577-4E3F9F2B84AA}">
  <cacheSource type="external" connectionId="3"/>
  <cacheFields count="2">
    <cacheField name="[Neighbourhoods].[NEIGHBOURHOOD_NAME].[NEIGHBOURHOOD_NAME]" caption="NEIGHBOURHOOD_NAME" numFmtId="0" hierarchy="19" level="1">
      <sharedItems count="15">
        <s v="Danforth"/>
        <s v="Downtown Yonge East"/>
        <s v="Etobicoke City Centre"/>
        <s v="Humber Summit"/>
        <s v="Kensington-Chinatown"/>
        <s v="Mimico-Queensway"/>
        <s v="Moss Park"/>
        <s v="Oakdale-Beverley Heights"/>
        <s v="Playter Estates-Danforth"/>
        <s v="Rosedale-Moore Park"/>
        <s v="University"/>
        <s v="West Humber-Clairville"/>
        <s v="Yonge-Bay Corridor"/>
        <s v="York University Heights"/>
        <s v="Yorkdale-Glen Park"/>
      </sharedItems>
    </cacheField>
    <cacheField name="[Measures].[OFFENCES PER 1,000 RESIDENTS]" caption="OFFENCES PER 1,000 RESIDENTS" numFmtId="0" hierarchy="26" level="32767"/>
  </cacheFields>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0"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0" memberValueDatatype="20" unbalanced="0"/>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0"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0" memberValueDatatype="130" unbalanced="0"/>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2" memberValueDatatype="130" unbalanced="0">
      <fieldsUsage count="2">
        <fieldUsage x="-1"/>
        <fieldUsage x="0"/>
      </fieldsUsage>
    </cacheHierarchy>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cacheHierarchy uniqueName="[Measures].[POPULATION]" caption="POPULATION" measure="1" displayFolder="" measureGroup="Incidents" count="0"/>
    <cacheHierarchy uniqueName="[Measures].[OFFENCES PER 1,000 RESIDENTS]" caption="OFFENCES PER 1,000 RESIDENTS" measure="1" displayFolder="" measureGroup="Incidents" count="0" oneField="1">
      <fieldsUsage count="1">
        <fieldUsage x="1"/>
      </fieldsUsage>
    </cacheHierarchy>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dimensions count="3">
    <dimension name="Incidents" uniqueName="[Incidents]" caption="Incidents"/>
    <dimension measure="1" name="Measures" uniqueName="[Measures]" caption="Measures"/>
    <dimension name="Neighbourhoods" uniqueName="[Neighbourhoods]" caption="Neighbourhoods"/>
  </dimensions>
  <measureGroups count="2">
    <measureGroup name="Incidents" caption="Incidents"/>
    <measureGroup name="Neighbourhoods" caption="Neighbourhood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672005671295" backgroundQuery="1" createdVersion="8" refreshedVersion="8" minRefreshableVersion="3" recordCount="0" supportSubquery="1" supportAdvancedDrill="1" xr:uid="{85CCD5C3-DF9B-4B53-8337-723F2194B8CC}">
  <cacheSource type="external" connectionId="3"/>
  <cacheFields count="5">
    <cacheField name="[Neighbourhoods].[NEIGHBOURHOOD_NAME].[NEIGHBOURHOOD_NAME]" caption="NEIGHBOURHOOD_NAME" numFmtId="0" hierarchy="19" level="1">
      <sharedItems count="158">
        <s v="Danforth"/>
        <s v="Downtown Yonge East"/>
        <s v="Etobicoke City Centre"/>
        <s v="Humber Summit"/>
        <s v="Kensington-Chinatown"/>
        <s v="Mimico-Queensway"/>
        <s v="Moss Park"/>
        <s v="Oakdale-Beverley Heights"/>
        <s v="Playter Estates-Danforth"/>
        <s v="Rosedale-Moore Park"/>
        <s v="University"/>
        <s v="West Humber-Clairville"/>
        <s v="Yonge-Bay Corridor"/>
        <s v="York University Heights"/>
        <s v="Yorkdale-Glen Park"/>
        <s v="Agincourt North" u="1"/>
        <s v="Agincourt South-Malvern West" u="1"/>
        <s v="Alderwood" u="1"/>
        <s v="Annex" u="1"/>
        <s v="Avondale" u="1"/>
        <s v="Banbury-Don Mills" u="1"/>
        <s v="Bathurst Manor" u="1"/>
        <s v="Bay-Cloverhill" u="1"/>
        <s v="Bayview Village" u="1"/>
        <s v="Bayview Woods-Steeles" u="1"/>
        <s v="Bedford Park-Nortown" u="1"/>
        <s v="Beechborough-Greenbrook" u="1"/>
        <s v="Bendale South" u="1"/>
        <s v="Bendale-Glen Andrew" u="1"/>
        <s v="Birchcliffe-Cliffside" u="1"/>
        <s v="Black Creek" u="1"/>
        <s v="Blake-Jones" u="1"/>
        <s v="Briar Hill-Belgravia" u="1"/>
        <s v="Bridle Path-Sunnybrook-York Mills" u="1"/>
        <s v="Broadview North" u="1"/>
        <s v="Brookhaven-Amesbury" u="1"/>
        <s v="Cabbagetown-South St.James Town" u="1"/>
        <s v="Caledonia-Fairbank" u="1"/>
        <s v="Casa Loma" u="1"/>
        <s v="Centennial Scarborough" u="1"/>
        <s v="Church-Wellesley" u="1"/>
        <s v="Clairlea-Birchmount" u="1"/>
        <s v="Clanton Park" u="1"/>
        <s v="Cliffcrest" u="1"/>
        <s v="Corso Italia-Davenport" u="1"/>
        <s v="Danforth East York" u="1"/>
        <s v="Don Valley Village" u="1"/>
        <s v="Dorset Park" u="1"/>
        <s v="Dovercourt Village" u="1"/>
        <s v="Downsview" u="1"/>
        <s v="Dufferin Grove" u="1"/>
        <s v="East End-Danforth" u="1"/>
        <s v="East L'Amoreaux" u="1"/>
        <s v="East Willowdale" u="1"/>
        <s v="Edenbridge-Humber Valley" u="1"/>
        <s v="Eglinton East" u="1"/>
        <s v="Elms-Old Rexdale" u="1"/>
        <s v="Englemount-Lawrence" u="1"/>
        <s v="Eringate-Centennial-West Deane" u="1"/>
        <s v="Etobicoke West Mall" u="1"/>
        <s v="Fenside-Parkwoods" u="1"/>
        <s v="Flemingdon Park" u="1"/>
        <s v="Forest Hill North" u="1"/>
        <s v="Forest Hill South" u="1"/>
        <s v="Fort York-Liberty Village" u="1"/>
        <s v="Glenfield-Jane Heights" u="1"/>
        <s v="Golfdale-Cedarbrae-Woburn" u="1"/>
        <s v="Greenwood-Coxwell" u="1"/>
        <s v="Guildwood" u="1"/>
        <s v="Harbourfront-CityPlace" u="1"/>
        <s v="Henry Farm" u="1"/>
        <s v="High Park North" u="1"/>
        <s v="High Park-Swansea" u="1"/>
        <s v="Highland Creek" u="1"/>
        <s v="Hillcrest Village" u="1"/>
        <s v="Humber Bay Shores" u="1"/>
        <s v="Humber Heights-Westmount" u="1"/>
        <s v="Humbermede" u="1"/>
        <s v="Humewood-Cedarvale" u="1"/>
        <s v="Ionview" u="1"/>
        <s v="Islington" u="1"/>
        <s v="Junction Area" u="1"/>
        <s v="Junction-Wallace Emerson" u="1"/>
        <s v="Keelesdale-Eglinton West" u="1"/>
        <s v="Kennedy Park" u="1"/>
        <s v="Kingsview Village-The Westway" u="1"/>
        <s v="Kingsway South" u="1"/>
        <s v="Lambton Baby Point" u="1"/>
        <s v="L'Amoreaux West" u="1"/>
        <s v="Lansing-Westgate" u="1"/>
        <s v="Lawrence Park North" u="1"/>
        <s v="Lawrence Park South" u="1"/>
        <s v="Leaside-Bennington" u="1"/>
        <s v="Little Portugal" u="1"/>
        <s v="Long Branch" u="1"/>
        <s v="Malvern East" u="1"/>
        <s v="Malvern West" u="1"/>
        <s v="Maple Leaf" u="1"/>
        <s v="Markland Wood" u="1"/>
        <s v="Milliken" u="1"/>
        <s v="Morningside" u="1"/>
        <s v="Morningside Heights" u="1"/>
        <s v="Mount Dennis" u="1"/>
        <s v="Mount Olive-Silverstone-Jamestown" u="1"/>
        <s v="Mount Pleasant East" u="1"/>
        <s v="New Toronto" u="1"/>
        <s v="Newtonbrook East" u="1"/>
        <s v="Newtonbrook West" u="1"/>
        <s v="North Riverdale" u="1"/>
        <s v="North St.James Town" u="1"/>
        <s v="North Toronto" u="1"/>
        <s v="Oakridge" u="1"/>
        <s v="Oakwood Village" u="1"/>
        <s v="O'Connor-Parkview" u="1"/>
        <s v="Old East York" u="1"/>
        <s v="Palmerston-Little Italy" u="1"/>
        <s v="Parkwoods-O'Connor Hills" u="1"/>
        <s v="Pelmo Park-Humberlea" u="1"/>
        <s v="Pleasant View" u="1"/>
        <s v="Princess-Rosethorn" u="1"/>
        <s v="Regent Park" u="1"/>
        <s v="Rexdale-Kipling" u="1"/>
        <s v="Rockcliffe-Smythe" u="1"/>
        <s v="Roncesvalles" u="1"/>
        <s v="Runnymede-Bloor West Village" u="1"/>
        <s v="Rustic" u="1"/>
        <s v="Scarborough Village" u="1"/>
        <s v="South Eglinton-Davisville" u="1"/>
        <s v="South Parkdale" u="1"/>
        <s v="South Riverdale" u="1"/>
        <s v="St Lawrence-East Bayfront-The Islands" u="1"/>
        <s v="St.Andrew-Windfields" u="1"/>
        <s v="Steeles" u="1"/>
        <s v="Stonegate-Queensway" u="1"/>
        <s v="Tam O'Shanter-Sullivan" u="1"/>
        <s v="Taylor-Massey" u="1"/>
        <s v="The Beaches" u="1"/>
        <s v="Thistletown-Beaumond Heights" u="1"/>
        <s v="Thorncliffe Park" u="1"/>
        <s v="Trinity-Bellwoods" u="1"/>
        <s v="Victoria Village" u="1"/>
        <s v="Wellington Place" u="1"/>
        <s v="West Hill" u="1"/>
        <s v="West Queen West" u="1"/>
        <s v="West Rouge" u="1"/>
        <s v="Westminster-Branson" u="1"/>
        <s v="Weston" u="1"/>
        <s v="Weston-Pelham Park" u="1"/>
        <s v="Wexford/Maryvale" u="1"/>
        <s v="Willowdale West" u="1"/>
        <s v="Willowridge-Martingrove-Richview" u="1"/>
        <s v="Woburn North" u="1"/>
        <s v="Woodbine Corridor" u="1"/>
        <s v="Woodbine-Lumsden" u="1"/>
        <s v="Wychwood" u="1"/>
        <s v="Yonge-Doris" u="1"/>
        <s v="Yonge-Eglinton" u="1"/>
        <s v="Yonge-St.Clair" u="1"/>
      </sharedItems>
    </cacheField>
    <cacheField name="[Measures].[OFFENCE COUNT]" caption="OFFENCE COUNT" numFmtId="0" hierarchy="24" level="32767"/>
    <cacheField name="[Measures].[POPULATION]" caption="POPULATION" numFmtId="0" hierarchy="25" level="32767"/>
    <cacheField name="[Measures].[OFFENCES PER 1,000 RESIDENTS]" caption="OFFENCES PER 1,000 RESIDENTS" numFmtId="0" hierarchy="26" level="32767"/>
    <cacheField name="[Incidents].[CSI_CATEGORY].[CSI_CATEGORY]" caption="CSI_CATEGORY" numFmtId="0" hierarchy="13" level="1">
      <sharedItems containsSemiMixedTypes="0" containsNonDate="0" containsString="0"/>
    </cacheField>
  </cacheFields>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2"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0" memberValueDatatype="20" unbalanced="0"/>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2"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2" memberValueDatatype="130" unbalanced="0">
      <fieldsUsage count="2">
        <fieldUsage x="-1"/>
        <fieldUsage x="4"/>
      </fieldsUsage>
    </cacheHierarchy>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2" memberValueDatatype="130" unbalanced="0">
      <fieldsUsage count="2">
        <fieldUsage x="-1"/>
        <fieldUsage x="0"/>
      </fieldsUsage>
    </cacheHierarchy>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oneField="1">
      <fieldsUsage count="1">
        <fieldUsage x="1"/>
      </fieldsUsage>
    </cacheHierarchy>
    <cacheHierarchy uniqueName="[Measures].[POPULATION]" caption="POPULATION" measure="1" displayFolder="" measureGroup="Incidents" count="0" oneField="1">
      <fieldsUsage count="1">
        <fieldUsage x="2"/>
      </fieldsUsage>
    </cacheHierarchy>
    <cacheHierarchy uniqueName="[Measures].[OFFENCES PER 1,000 RESIDENTS]" caption="OFFENCES PER 1,000 RESIDENTS" measure="1" displayFolder="" measureGroup="Incidents" count="0" oneField="1">
      <fieldsUsage count="1">
        <fieldUsage x="3"/>
      </fieldsUsage>
    </cacheHierarchy>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dimensions count="3">
    <dimension name="Incidents" uniqueName="[Incidents]" caption="Incidents"/>
    <dimension measure="1" name="Measures" uniqueName="[Measures]" caption="Measures"/>
    <dimension name="Neighbourhoods" uniqueName="[Neighbourhoods]" caption="Neighbourhoods"/>
  </dimensions>
  <measureGroups count="2">
    <measureGroup name="Incidents" caption="Incidents"/>
    <measureGroup name="Neighbourhoods" caption="Neighbourhood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672006134257" backgroundQuery="1" createdVersion="8" refreshedVersion="8" minRefreshableVersion="3" recordCount="0" supportSubquery="1" supportAdvancedDrill="1" xr:uid="{ECDA934B-6089-4A83-AE62-158E949EDD32}">
  <cacheSource type="external" connectionId="3"/>
  <cacheFields count="3">
    <cacheField name="[Incidents].[CSI_CATEGORY].[CSI_CATEGORY]" caption="CSI_CATEGORY" numFmtId="0" hierarchy="13" level="1">
      <sharedItems count="5">
        <s v="Assault"/>
        <s v="Auto Theft"/>
        <s v="Break and Enter"/>
        <s v="Robbery"/>
        <s v="Theft Over"/>
      </sharedItems>
    </cacheField>
    <cacheField name="[Incidents].[OCC_YEAR].[OCC_YEAR]" caption="OCC_YEAR" numFmtId="0" hierarchy="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Incidents].[OCC_YEAR].&amp;[2022]"/>
            <x15:cachedUniqueName index="1" name="[Incidents].[OCC_YEAR].&amp;[2023]"/>
            <x15:cachedUniqueName index="2" name="[Incidents].[OCC_YEAR].&amp;[2024]"/>
            <x15:cachedUniqueName index="3" name="[Incidents].[OCC_YEAR].&amp;[2025]"/>
          </x15:cachedUniqueNames>
        </ext>
      </extLst>
    </cacheField>
    <cacheField name="[Measures].[OFFENCE COUNT]" caption="OFFENCE COUNT" numFmtId="0" hierarchy="24" level="32767"/>
  </cacheFields>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2"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2" memberValueDatatype="20" unbalanced="0">
      <fieldsUsage count="2">
        <fieldUsage x="-1"/>
        <fieldUsage x="1"/>
      </fieldsUsage>
    </cacheHierarchy>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2"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2" memberValueDatatype="130" unbalanced="0">
      <fieldsUsage count="2">
        <fieldUsage x="-1"/>
        <fieldUsage x="0"/>
      </fieldsUsage>
    </cacheHierarchy>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0" memberValueDatatype="130" unbalanced="0"/>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oneField="1">
      <fieldsUsage count="1">
        <fieldUsage x="2"/>
      </fieldsUsage>
    </cacheHierarchy>
    <cacheHierarchy uniqueName="[Measures].[POPULATION]" caption="POPULATION" measure="1" displayFolder="" measureGroup="Incidents" count="0"/>
    <cacheHierarchy uniqueName="[Measures].[OFFENCES PER 1,000 RESIDENTS]" caption="OFFENCES PER 1,000 RESIDENTS" measure="1" displayFolder="" measureGroup="Incidents" count="0"/>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dimensions count="3">
    <dimension name="Incidents" uniqueName="[Incidents]" caption="Incidents"/>
    <dimension measure="1" name="Measures" uniqueName="[Measures]" caption="Measures"/>
    <dimension name="Neighbourhoods" uniqueName="[Neighbourhoods]" caption="Neighbourhoods"/>
  </dimensions>
  <measureGroups count="2">
    <measureGroup name="Incidents" caption="Incidents"/>
    <measureGroup name="Neighbourhoods" caption="Neighbourhood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672006597226" backgroundQuery="1" createdVersion="8" refreshedVersion="8" minRefreshableVersion="3" recordCount="0" supportSubquery="1" supportAdvancedDrill="1" xr:uid="{C392F011-678E-4F66-98FB-15866E316DA6}">
  <cacheSource type="external" connectionId="3"/>
  <cacheFields count="3">
    <cacheField name="[Neighbourhoods].[NEIGHBOURHOOD_NAME].[NEIGHBOURHOOD_NAME]" caption="NEIGHBOURHOOD_NAME" numFmtId="0" hierarchy="19" level="1">
      <sharedItems count="158">
        <s v="Agincourt North"/>
        <s v="Agincourt South-Malvern West"/>
        <s v="Alderwood"/>
        <s v="Annex"/>
        <s v="Avondale"/>
        <s v="Banbury-Don Mills"/>
        <s v="Bathurst Manor"/>
        <s v="Bay-Cloverhill"/>
        <s v="Bayview Village"/>
        <s v="Bayview Woods-Steeles"/>
        <s v="Bedford Park-Nortown"/>
        <s v="Beechborough-Greenbrook"/>
        <s v="Bendale South"/>
        <s v="Bendale-Glen Andrew"/>
        <s v="Birchcliffe-Cliffside"/>
        <s v="Black Creek"/>
        <s v="Blake-Jones"/>
        <s v="Briar Hill-Belgravia"/>
        <s v="Bridle Path-Sunnybrook-York Mills"/>
        <s v="Broadview North"/>
        <s v="Brookhaven-Amesbury"/>
        <s v="Cabbagetown-South St.James Town"/>
        <s v="Caledonia-Fairbank"/>
        <s v="Casa Loma"/>
        <s v="Centennial Scarborough"/>
        <s v="Church-Wellesley"/>
        <s v="Clairlea-Birchmount"/>
        <s v="Clanton Park"/>
        <s v="Cliffcrest"/>
        <s v="Corso Italia-Davenport"/>
        <s v="Danforth"/>
        <s v="Danforth East York"/>
        <s v="Don Valley Village"/>
        <s v="Dorset Park"/>
        <s v="Dovercourt Village"/>
        <s v="Downsview"/>
        <s v="Downtown Yonge East"/>
        <s v="Dufferin Grove"/>
        <s v="East End-Danforth"/>
        <s v="East L'Amoreaux"/>
        <s v="East Willowdale"/>
        <s v="Edenbridge-Humber Valley"/>
        <s v="Eglinton East"/>
        <s v="Elms-Old Rexdale"/>
        <s v="Englemount-Lawrence"/>
        <s v="Eringate-Centennial-West Deane"/>
        <s v="Etobicoke City Centre"/>
        <s v="Etobicoke West Mall"/>
        <s v="Fenside-Parkwoods"/>
        <s v="Flemingdon Park"/>
        <s v="Forest Hill North"/>
        <s v="Forest Hill South"/>
        <s v="Fort York-Liberty Village"/>
        <s v="Glenfield-Jane Heights"/>
        <s v="Golfdale-Cedarbrae-Woburn"/>
        <s v="Greenwood-Coxwell"/>
        <s v="Guildwood"/>
        <s v="Harbourfront-CityPlace"/>
        <s v="Henry Farm"/>
        <s v="High Park North"/>
        <s v="High Park-Swansea"/>
        <s v="Highland Creek"/>
        <s v="Hillcrest Village"/>
        <s v="Humber Bay Shores"/>
        <s v="Humber Heights-Westmount"/>
        <s v="Humber Summit"/>
        <s v="Humbermede"/>
        <s v="Humewood-Cedarvale"/>
        <s v="Ionview"/>
        <s v="Islington"/>
        <s v="Junction Area"/>
        <s v="Junction-Wallace Emerson"/>
        <s v="Keelesdale-Eglinton West"/>
        <s v="Kennedy Park"/>
        <s v="Kensington-Chinatown"/>
        <s v="Kingsview Village-The Westway"/>
        <s v="Kingsway South"/>
        <s v="Lambton Baby Point"/>
        <s v="L'Amoreaux West"/>
        <s v="Lansing-Westgate"/>
        <s v="Lawrence Park North"/>
        <s v="Lawrence Park South"/>
        <s v="Leaside-Bennington"/>
        <s v="Little Portugal"/>
        <s v="Long Branch"/>
        <s v="Malvern East"/>
        <s v="Malvern West"/>
        <s v="Maple Leaf"/>
        <s v="Markland Wood"/>
        <s v="Milliken"/>
        <s v="Mimico-Queensway"/>
        <s v="Morningside"/>
        <s v="Morningside Heights"/>
        <s v="Moss Park"/>
        <s v="Mount Dennis"/>
        <s v="Mount Olive-Silverstone-Jamestown"/>
        <s v="Mount Pleasant East"/>
        <s v="New Toronto"/>
        <s v="Newtonbrook East"/>
        <s v="Newtonbrook West"/>
        <s v="North Riverdale"/>
        <s v="North St.James Town"/>
        <s v="North Toronto"/>
        <s v="Oakdale-Beverley Heights"/>
        <s v="Oakridge"/>
        <s v="Oakwood Village"/>
        <s v="O'Connor-Parkview"/>
        <s v="Old East York"/>
        <s v="Palmerston-Little Italy"/>
        <s v="Parkwoods-O'Connor Hills"/>
        <s v="Pelmo Park-Humberlea"/>
        <s v="Playter Estates-Danforth"/>
        <s v="Pleasant View"/>
        <s v="Princess-Rosethorn"/>
        <s v="Regent Park"/>
        <s v="Rexdale-Kipling"/>
        <s v="Rockcliffe-Smythe"/>
        <s v="Roncesvalles"/>
        <s v="Rosedale-Moore Park"/>
        <s v="Runnymede-Bloor West Village"/>
        <s v="Rustic"/>
        <s v="Scarborough Village"/>
        <s v="South Eglinton-Davisville"/>
        <s v="South Parkdale"/>
        <s v="South Riverdale"/>
        <s v="St Lawrence-East Bayfront-The Islands"/>
        <s v="St.Andrew-Windfields"/>
        <s v="Steeles"/>
        <s v="Stonegate-Queensway"/>
        <s v="Tam O'Shanter-Sullivan"/>
        <s v="Taylor-Massey"/>
        <s v="The Beaches"/>
        <s v="Thistletown-Beaumond Heights"/>
        <s v="Thorncliffe Park"/>
        <s v="Trinity-Bellwoods"/>
        <s v="University"/>
        <s v="Victoria Village"/>
        <s v="Wellington Place"/>
        <s v="West Hill"/>
        <s v="West Humber-Clairville"/>
        <s v="West Queen West"/>
        <s v="West Rouge"/>
        <s v="Westminster-Branson"/>
        <s v="Weston"/>
        <s v="Weston-Pelham Park"/>
        <s v="Wexford/Maryvale"/>
        <s v="Willowdale West"/>
        <s v="Willowridge-Martingrove-Richview"/>
        <s v="Woburn North"/>
        <s v="Woodbine Corridor"/>
        <s v="Woodbine-Lumsden"/>
        <s v="Wychwood"/>
        <s v="Yonge-Bay Corridor"/>
        <s v="Yonge-Doris"/>
        <s v="Yonge-Eglinton"/>
        <s v="Yonge-St.Clair"/>
        <s v="York University Heights"/>
        <s v="Yorkdale-Glen Park"/>
      </sharedItems>
    </cacheField>
    <cacheField name="[Measures].[OFFENCE COUNT]" caption="OFFENCE COUNT" numFmtId="0" hierarchy="24" level="32767"/>
    <cacheField name="[Incidents].[CSI_CATEGORY].[CSI_CATEGORY]" caption="CSI_CATEGORY" numFmtId="0" hierarchy="13" level="1">
      <sharedItems containsSemiMixedTypes="0" containsNonDate="0" containsString="0"/>
    </cacheField>
  </cacheFields>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2"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0" memberValueDatatype="20" unbalanced="0"/>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2"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2" memberValueDatatype="130" unbalanced="0">
      <fieldsUsage count="2">
        <fieldUsage x="-1"/>
        <fieldUsage x="2"/>
      </fieldsUsage>
    </cacheHierarchy>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2" memberValueDatatype="130" unbalanced="0">
      <fieldsUsage count="2">
        <fieldUsage x="-1"/>
        <fieldUsage x="0"/>
      </fieldsUsage>
    </cacheHierarchy>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oneField="1">
      <fieldsUsage count="1">
        <fieldUsage x="1"/>
      </fieldsUsage>
    </cacheHierarchy>
    <cacheHierarchy uniqueName="[Measures].[POPULATION]" caption="POPULATION" measure="1" displayFolder="" measureGroup="Incidents" count="0"/>
    <cacheHierarchy uniqueName="[Measures].[OFFENCES PER 1,000 RESIDENTS]" caption="OFFENCES PER 1,000 RESIDENTS" measure="1" displayFolder="" measureGroup="Incidents" count="0"/>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dimensions count="3">
    <dimension name="Incidents" uniqueName="[Incidents]" caption="Incidents"/>
    <dimension measure="1" name="Measures" uniqueName="[Measures]" caption="Measures"/>
    <dimension name="Neighbourhoods" uniqueName="[Neighbourhoods]" caption="Neighbourhoods"/>
  </dimensions>
  <measureGroups count="2">
    <measureGroup name="Incidents" caption="Incidents"/>
    <measureGroup name="Neighbourhoods" caption="Neighbourhood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6.757631712964" backgroundQuery="1" createdVersion="3" refreshedVersion="8" minRefreshableVersion="3" recordCount="0" supportSubquery="1" supportAdvancedDrill="1" xr:uid="{84612E6F-382C-4BC4-A0B8-3096D21B1758}">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0"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0" memberValueDatatype="20" unbalanced="0"/>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2"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2" memberValueDatatype="130" unbalanced="0"/>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0" memberValueDatatype="130" unbalanced="0"/>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cacheHierarchy uniqueName="[Measures].[POPULATION]" caption="POPULATION" measure="1" displayFolder="" measureGroup="Incidents" count="0"/>
    <cacheHierarchy uniqueName="[Measures].[OFFENCES PER 1,000 RESIDENTS]" caption="OFFENCES PER 1,000 RESIDENTS" measure="1" displayFolder="" measureGroup="Incidents" count="0"/>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9651565"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6.757632291665" backgroundQuery="1" createdVersion="3" refreshedVersion="8" minRefreshableVersion="3" recordCount="0" supportSubquery="1" supportAdvancedDrill="1" xr:uid="{2446471E-518B-4320-A5E7-84A42C969701}">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Incidents].[EVENT_UNIQUE_ID]" caption="EVENT_UNIQUE_ID" attribute="1" defaultMemberUniqueName="[Incidents].[EVENT_UNIQUE_ID].[All]" allUniqueName="[Incidents].[EVENT_UNIQUE_ID].[All]" dimensionUniqueName="[Incidents]" displayFolder="" count="0" memberValueDatatype="130" unbalanced="0"/>
    <cacheHierarchy uniqueName="[Incidents].[REPORT_DATE]" caption="REPORT_DATE" attribute="1" time="1" defaultMemberUniqueName="[Incidents].[REPORT_DATE].[All]" allUniqueName="[Incidents].[REPORT_DATE].[All]" dimensionUniqueName="[Incidents]" displayFolder="" count="0" memberValueDatatype="7" unbalanced="0"/>
    <cacheHierarchy uniqueName="[Incidents].[OCC_DATE]" caption="OCC_DATE" attribute="1" time="1" defaultMemberUniqueName="[Incidents].[OCC_DATE].[All]" allUniqueName="[Incidents].[OCC_DATE].[All]" dimensionUniqueName="[Incidents]" displayFolder="" count="2" memberValueDatatype="7" unbalanced="0"/>
    <cacheHierarchy uniqueName="[Incidents].[REPORT_YEAR]" caption="REPORT_YEAR" attribute="1" defaultMemberUniqueName="[Incidents].[REPORT_YEAR].[All]" allUniqueName="[Incidents].[REPORT_YEAR].[All]" dimensionUniqueName="[Incidents]" displayFolder="" count="0" memberValueDatatype="20" unbalanced="0"/>
    <cacheHierarchy uniqueName="[Incidents].[OCC_YEAR]" caption="OCC_YEAR" attribute="1" defaultMemberUniqueName="[Incidents].[OCC_YEAR].[All]" allUniqueName="[Incidents].[OCC_YEAR].[All]" dimensionUniqueName="[Incidents]" displayFolder="" count="0" memberValueDatatype="20" unbalanced="0"/>
    <cacheHierarchy uniqueName="[Incidents].[OCC_MONTH]" caption="OCC_MONTH" attribute="1" defaultMemberUniqueName="[Incidents].[OCC_MONTH].[All]" allUniqueName="[Incidents].[OCC_MONTH].[All]" dimensionUniqueName="[Incidents]" displayFolder="" count="0" memberValueDatatype="130" unbalanced="0"/>
    <cacheHierarchy uniqueName="[Incidents].[OCC_DAY]" caption="OCC_DAY" attribute="1" defaultMemberUniqueName="[Incidents].[OCC_DAY].[All]" allUniqueName="[Incidents].[OCC_DAY].[All]" dimensionUniqueName="[Incidents]" displayFolder="" count="0" memberValueDatatype="20" unbalanced="0"/>
    <cacheHierarchy uniqueName="[Incidents].[OCC_DOW]" caption="OCC_DOW" attribute="1" defaultMemberUniqueName="[Incidents].[OCC_DOW].[All]" allUniqueName="[Incidents].[OCC_DOW].[All]" dimensionUniqueName="[Incidents]" displayFolder="" count="0" memberValueDatatype="130" unbalanced="0"/>
    <cacheHierarchy uniqueName="[Incidents].[OCC_HOUR]" caption="OCC_HOUR" attribute="1" defaultMemberUniqueName="[Incidents].[OCC_HOUR].[All]" allUniqueName="[Incidents].[OCC_HOUR].[All]" dimensionUniqueName="[Incidents]" displayFolder="" count="0" memberValueDatatype="20" unbalanced="0"/>
    <cacheHierarchy uniqueName="[Incidents].[DIVISION]" caption="DIVISION" attribute="1" defaultMemberUniqueName="[Incidents].[DIVISION].[All]" allUniqueName="[Incidents].[DIVISION].[All]" dimensionUniqueName="[Incidents]" displayFolder="" count="0" memberValueDatatype="130" unbalanced="0"/>
    <cacheHierarchy uniqueName="[Incidents].[LOCATION_TYPE]" caption="LOCATION_TYPE" attribute="1" defaultMemberUniqueName="[Incidents].[LOCATION_TYPE].[All]" allUniqueName="[Incidents].[LOCATION_TYPE].[All]" dimensionUniqueName="[Incidents]" displayFolder="" count="0" memberValueDatatype="130" unbalanced="0"/>
    <cacheHierarchy uniqueName="[Incidents].[PREMISES_TYPE]" caption="PREMISES_TYPE" attribute="1" defaultMemberUniqueName="[Incidents].[PREMISES_TYPE].[All]" allUniqueName="[Incidents].[PREMISES_TYPE].[All]" dimensionUniqueName="[Incidents]" displayFolder="" count="0" memberValueDatatype="130" unbalanced="0"/>
    <cacheHierarchy uniqueName="[Incidents].[OFFENCE]" caption="OFFENCE" attribute="1" defaultMemberUniqueName="[Incidents].[OFFENCE].[All]" allUniqueName="[Incidents].[OFFENCE].[All]" dimensionUniqueName="[Incidents]" displayFolder="" count="0" memberValueDatatype="130" unbalanced="0"/>
    <cacheHierarchy uniqueName="[Incidents].[CSI_CATEGORY]" caption="CSI_CATEGORY" attribute="1" defaultMemberUniqueName="[Incidents].[CSI_CATEGORY].[All]" allUniqueName="[Incidents].[CSI_CATEGORY].[All]" dimensionUniqueName="[Incidents]" displayFolder="" count="0" memberValueDatatype="130" unbalanced="0"/>
    <cacheHierarchy uniqueName="[Incidents].[HOOD_158]" caption="HOOD_158" attribute="1" defaultMemberUniqueName="[Incidents].[HOOD_158].[All]" allUniqueName="[Incidents].[HOOD_158].[All]" dimensionUniqueName="[Incidents]" displayFolder="" count="0" memberValueDatatype="20" unbalanced="0"/>
    <cacheHierarchy uniqueName="[Incidents].[NEIGHBOURHOOD_158]" caption="NEIGHBOURHOOD_158" attribute="1" defaultMemberUniqueName="[Incidents].[NEIGHBOURHOOD_158].[All]" allUniqueName="[Incidents].[NEIGHBOURHOOD_158].[All]" dimensionUniqueName="[Incidents]" displayFolder="" count="0" memberValueDatatype="130" unbalanced="0"/>
    <cacheHierarchy uniqueName="[Incidents].[OCC_DATE (Year)]" caption="OCC_DATE (Year)" attribute="1" defaultMemberUniqueName="[Incidents].[OCC_DATE (Year)].[All]" allUniqueName="[Incidents].[OCC_DATE (Year)].[All]" dimensionUniqueName="[Incidents]" displayFolder="" count="0" memberValueDatatype="130" unbalanced="0"/>
    <cacheHierarchy uniqueName="[Incidents].[OCC_DATE (Quarter)]" caption="OCC_DATE (Quarter)" attribute="1" defaultMemberUniqueName="[Incidents].[OCC_DATE (Quarter)].[All]" allUniqueName="[Incidents].[OCC_DATE (Quarter)].[All]" dimensionUniqueName="[Incidents]" displayFolder="" count="0" memberValueDatatype="130" unbalanced="0"/>
    <cacheHierarchy uniqueName="[Incidents].[OCC_DATE (Month)]" caption="OCC_DATE (Month)" attribute="1" defaultMemberUniqueName="[Incidents].[OCC_DATE (Month)].[All]" allUniqueName="[Incidents].[OCC_DATE (Month)].[All]" dimensionUniqueName="[Incidents]" displayFolder="" count="0" memberValueDatatype="130" unbalanced="0"/>
    <cacheHierarchy uniqueName="[Neighbourhoods].[NEIGHBOURHOOD_NAME]" caption="NEIGHBOURHOOD_NAME" attribute="1" defaultMemberUniqueName="[Neighbourhoods].[NEIGHBOURHOOD_NAME].[All]" allUniqueName="[Neighbourhoods].[NEIGHBOURHOOD_NAME].[All]" dimensionUniqueName="[Neighbourhoods]" displayFolder="" count="0" memberValueDatatype="130" unbalanced="0"/>
    <cacheHierarchy uniqueName="[Neighbourhoods].[HOOD_158]" caption="HOOD_158" attribute="1" defaultMemberUniqueName="[Neighbourhoods].[HOOD_158].[All]" allUniqueName="[Neighbourhoods].[HOOD_158].[All]" dimensionUniqueName="[Neighbourhoods]" displayFolder="" count="0" memberValueDatatype="20" unbalanced="0"/>
    <cacheHierarchy uniqueName="[Neighbourhoods].[ASSAULT_2025]" caption="ASSAULT_2025" attribute="1" defaultMemberUniqueName="[Neighbourhoods].[ASSAULT_2025].[All]" allUniqueName="[Neighbourhoods].[ASSAULT_2025].[All]" dimensionUniqueName="[Neighbourhoods]" displayFolder="" count="0" memberValueDatatype="20" unbalanced="0"/>
    <cacheHierarchy uniqueName="[Neighbourhoods].[POPULATION_2025]" caption="POPULATION_2025" attribute="1" defaultMemberUniqueName="[Neighbourhoods].[POPULATION_2025].[All]" allUniqueName="[Neighbourhoods].[POPULATION_2025].[All]" dimensionUniqueName="[Neighbourhoods]" displayFolder="" count="0" memberValueDatatype="20" unbalanced="0"/>
    <cacheHierarchy uniqueName="[Incidents].[OCC_DATE (Month Index)]" caption="OCC_DATE (Month Index)" attribute="1" defaultMemberUniqueName="[Incidents].[OCC_DATE (Month Index)].[All]" allUniqueName="[Incidents].[OCC_DATE (Month Index)].[All]" dimensionUniqueName="[Incidents]" displayFolder="" count="0" memberValueDatatype="20" unbalanced="0" hidden="1"/>
    <cacheHierarchy uniqueName="[Measures].[OFFENCE COUNT]" caption="OFFENCE COUNT" measure="1" displayFolder="" measureGroup="Incidents" count="0"/>
    <cacheHierarchy uniqueName="[Measures].[POPULATION]" caption="POPULATION" measure="1" displayFolder="" measureGroup="Incidents" count="0"/>
    <cacheHierarchy uniqueName="[Measures].[OFFENCES PER 1,000 RESIDENTS]" caption="OFFENCES PER 1,000 RESIDENTS" measure="1" displayFolder="" measureGroup="Incidents" count="0"/>
    <cacheHierarchy uniqueName="[Measures].[% OF ALL OFFENCES]" caption="% OF ALL OFFENCES" measure="1" displayFolder="" measureGroup="Incidents" count="0"/>
    <cacheHierarchy uniqueName="[Measures].[__XL_Count Incidents]" caption="__XL_Count Incidents" measure="1" displayFolder="" measureGroup="Incidents" count="0" hidden="1"/>
    <cacheHierarchy uniqueName="[Measures].[__XL_Count Neighbourhoods]" caption="__XL_Count Neighbourhoods" measure="1" displayFolder="" measureGroup="Neighbourhood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569878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E0ABF-95C9-462E-BF93-A48ACDF52E0A}"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9" firstHeaderRow="1" firstDataRow="1" firstDataCol="1"/>
  <pivotFields count="2">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12"/>
    </i>
    <i>
      <x v="11"/>
    </i>
    <i>
      <x v="5"/>
    </i>
    <i>
      <x v="1"/>
    </i>
    <i>
      <x v="4"/>
    </i>
    <i>
      <x v="3"/>
    </i>
    <i>
      <x v="6"/>
    </i>
    <i>
      <x v="13"/>
    </i>
    <i>
      <x v="10"/>
    </i>
    <i>
      <x v="14"/>
    </i>
    <i>
      <x v="7"/>
    </i>
    <i>
      <x v="2"/>
    </i>
    <i>
      <x/>
    </i>
    <i>
      <x v="9"/>
    </i>
    <i>
      <x v="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5" filterVal="1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ighbourhood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A9BAC-0AF0-43FA-9690-B7C9B8C40530}"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6" firstHeaderRow="1" firstDataRow="1" firstDataCol="1"/>
  <pivotFields count="4">
    <pivotField axis="axisRow" allDrilled="1" subtotalTop="0" showAll="0" dataSourceSort="1" defaultSubtotal="0" defaultAttributeDrillState="1">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3">
    <field x="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fld="3"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6"/>
    <rowHierarchyUsage hierarchyUsage="18"/>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182E0-76A9-48A7-B710-F051815402C7}" name="PivotTable2" cacheId="0" applyNumberFormats="0" applyBorderFormats="0" applyFontFormats="0" applyPatternFormats="0" applyAlignmentFormats="0" applyWidthHeightFormats="1" dataCaption="Values" tag="bf14023b-799f-4ac2-8422-146ce05cef9e" updatedVersion="8" minRefreshableVersion="3" useAutoFormatting="1" subtotalHiddenItems="1" itemPrintTitles="1" createdVersion="8" indent="0" outline="1" outlineData="1" multipleFieldFilters="0">
  <location ref="A5:B164" firstHeaderRow="1" firstDataRow="1" firstDataCol="1" rowPageCount="2" colPageCount="1"/>
  <pivotFields count="4">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1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t="grand">
      <x/>
    </i>
  </rowItems>
  <colItems count="1">
    <i/>
  </colItems>
  <pageFields count="2">
    <pageField fld="2" hier="4" name="[Incidents].[OCC_YEAR].&amp;[2025]" cap="2025"/>
    <pageField fld="3" hier="13" name="[Incidents].[CSI_CATEGORY].&amp;[Assault]" cap="Assault"/>
  </pageFields>
  <dataFields count="1">
    <dataField fld="1" subtotal="count" baseField="0" baseItem="0"/>
  </dataFields>
  <pivotHierarchies count="31">
    <pivotHierarchy dragToData="1"/>
    <pivotHierarchy dragToData="1"/>
    <pivotHierarchy dragToData="1"/>
    <pivotHierarchy dragToData="1"/>
    <pivotHierarchy multipleItemSelectionAllowed="1" dragToData="1">
      <members count="1" level="1">
        <member name="[Incidents].[OCC_YEAR].&amp;[2025]"/>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Incidents].[CSI_CATEGORY].&amp;[Assaul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activeTabTopLevelEntity name="[Neighbourho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AE7A5A-A3B2-47C0-8E72-5D483F4F276C}" name="PivotTable2" cacheId="4" applyNumberFormats="0" applyBorderFormats="0" applyFontFormats="0" applyPatternFormats="0" applyAlignmentFormats="0" applyWidthHeightFormats="1" dataCaption="Values" tag="2b2c1bd2-c21e-4c4a-a9d1-ff08fab647df" updatedVersion="8" minRefreshableVersion="5" useAutoFormatting="1" subtotalHiddenItems="1" itemPrintTitles="1" createdVersion="8" indent="0" outline="1" outlineData="1" multipleFieldFilters="0" chartFormat="8">
  <location ref="A3:F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6">
    <i>
      <x/>
    </i>
    <i>
      <x v="1"/>
    </i>
    <i>
      <x v="2"/>
    </i>
    <i>
      <x v="3"/>
    </i>
    <i>
      <x v="4"/>
    </i>
    <i t="grand">
      <x/>
    </i>
  </rowItems>
  <colFields count="1">
    <field x="1"/>
  </colFields>
  <colItems count="5">
    <i>
      <x/>
    </i>
    <i>
      <x v="1"/>
    </i>
    <i>
      <x v="2"/>
    </i>
    <i>
      <x v="3"/>
    </i>
    <i t="grand">
      <x/>
    </i>
  </colItems>
  <dataFields count="1">
    <dataField fld="2" subtotal="count" baseField="0" baseItem="0"/>
  </dataFields>
  <chartFormats count="4">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 chart="4" format="11" series="1">
      <pivotArea type="data" outline="0" fieldPosition="0">
        <references count="2">
          <reference field="4294967294" count="1" selected="0">
            <x v="0"/>
          </reference>
          <reference field="1" count="1" selected="0">
            <x v="3"/>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19E796-47F9-427F-8F69-B2C9218081AC}" name="PivotTable3" cacheId="3" applyNumberFormats="0" applyBorderFormats="0" applyFontFormats="0" applyPatternFormats="0" applyAlignmentFormats="0" applyWidthHeightFormats="1" dataCaption="Values" tag="2ea41e02-fd6c-4aed-9757-9fbb01cde4f1" updatedVersion="8" minRefreshableVersion="5" useAutoFormatting="1" subtotalHiddenItems="1" itemPrintTitles="1" createdVersion="8" indent="0" outline="1" outlineData="1" multipleFieldFilters="0" chartFormat="6">
  <location ref="A3:D19" firstHeaderRow="0" firstDataRow="1" firstDataCol="1"/>
  <pivotFields count="5">
    <pivotField axis="axisRow" allDrilled="1" subtotalTop="0" showAll="0" sortType="descending" defaultSubtotal="0" defaultAttributeDrillState="1">
      <items count="158">
        <item s="1" x="0"/>
        <item s="1" x="1"/>
        <item s="1" x="2"/>
        <item s="1" x="3"/>
        <item s="1" x="4"/>
        <item s="1" x="5"/>
        <item s="1" x="6"/>
        <item s="1" x="7"/>
        <item s="1" x="8"/>
        <item s="1" x="9"/>
        <item s="1" x="10"/>
        <item s="1" x="11"/>
        <item s="1" x="12"/>
        <item s="1" x="13"/>
        <item s="1"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v="12"/>
    </i>
    <i>
      <x v="11"/>
    </i>
    <i>
      <x v="5"/>
    </i>
    <i>
      <x v="1"/>
    </i>
    <i>
      <x v="4"/>
    </i>
    <i>
      <x v="3"/>
    </i>
    <i>
      <x v="6"/>
    </i>
    <i>
      <x v="13"/>
    </i>
    <i>
      <x v="10"/>
    </i>
    <i>
      <x v="14"/>
    </i>
    <i>
      <x v="7"/>
    </i>
    <i>
      <x v="2"/>
    </i>
    <i>
      <x/>
    </i>
    <i>
      <x v="9"/>
    </i>
    <i>
      <x v="8"/>
    </i>
    <i t="grand">
      <x/>
    </i>
  </rowItems>
  <colFields count="1">
    <field x="-2"/>
  </colFields>
  <colItems count="3">
    <i>
      <x/>
    </i>
    <i i="1">
      <x v="1"/>
    </i>
    <i i="2">
      <x v="2"/>
    </i>
  </colItems>
  <dataFields count="3">
    <dataField fld="1" subtotal="count" baseField="0" baseItem="0" numFmtId="3"/>
    <dataField fld="2" subtotal="count" baseField="0" baseItem="0" numFmtId="3"/>
    <dataField fld="3" subtotal="count" baseField="0" baseItem="0" numFmtId="164"/>
  </dataFields>
  <conditionalFormats count="1">
    <conditionalFormat priority="1">
      <pivotAreas count="1">
        <pivotArea type="data" collapsedLevelsAreSubtotals="1" fieldPosition="0">
          <references count="2">
            <reference field="4294967294" count="1" selected="0">
              <x v="2"/>
            </reference>
            <reference field="0" count="15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reference>
          </references>
        </pivotArea>
      </pivotAreas>
    </conditionalFormat>
  </conditional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ighbourhood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C8BD81-55B2-4004-A8DC-96724E75A05A}" name="PivotTable1"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162" firstHeaderRow="1" firstDataRow="1" firstDataCol="1"/>
  <pivotFields count="3">
    <pivotField axis="axisRow" allDrilled="1" subtotalTop="0" showAll="0" sortType="descending"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9">
    <i>
      <x v="139"/>
    </i>
    <i>
      <x v="156"/>
    </i>
    <i>
      <x v="93"/>
    </i>
    <i>
      <x v="36"/>
    </i>
    <i>
      <x v="90"/>
    </i>
    <i>
      <x v="152"/>
    </i>
    <i>
      <x v="3"/>
    </i>
    <i>
      <x v="74"/>
    </i>
    <i>
      <x v="137"/>
    </i>
    <i>
      <x v="46"/>
    </i>
    <i>
      <x v="125"/>
    </i>
    <i>
      <x v="138"/>
    </i>
    <i>
      <x v="145"/>
    </i>
    <i>
      <x v="103"/>
    </i>
    <i>
      <x v="157"/>
    </i>
    <i>
      <x v="124"/>
    </i>
    <i>
      <x v="53"/>
    </i>
    <i>
      <x v="26"/>
    </i>
    <i>
      <x v="25"/>
    </i>
    <i>
      <x v="95"/>
    </i>
    <i>
      <x v="118"/>
    </i>
    <i>
      <x v="99"/>
    </i>
    <i>
      <x v="89"/>
    </i>
    <i>
      <x v="123"/>
    </i>
    <i>
      <x v="143"/>
    </i>
    <i>
      <x v="33"/>
    </i>
    <i>
      <x v="13"/>
    </i>
    <i>
      <x v="57"/>
    </i>
    <i>
      <x v="73"/>
    </i>
    <i>
      <x v="65"/>
    </i>
    <i>
      <x v="15"/>
    </i>
    <i>
      <x v="148"/>
    </i>
    <i>
      <x v="1"/>
    </i>
    <i>
      <x v="35"/>
    </i>
    <i>
      <x v="101"/>
    </i>
    <i>
      <x v="32"/>
    </i>
    <i>
      <x v="5"/>
    </i>
    <i>
      <x v="38"/>
    </i>
    <i>
      <x v="128"/>
    </i>
    <i>
      <x v="54"/>
    </i>
    <i>
      <x v="66"/>
    </i>
    <i>
      <x v="92"/>
    </i>
    <i>
      <x v="42"/>
    </i>
    <i>
      <x v="71"/>
    </i>
    <i>
      <x v="69"/>
    </i>
    <i>
      <x v="27"/>
    </i>
    <i>
      <x v="10"/>
    </i>
    <i>
      <x v="116"/>
    </i>
    <i>
      <x v="14"/>
    </i>
    <i>
      <x v="75"/>
    </i>
    <i>
      <x v="104"/>
    </i>
    <i>
      <x v="8"/>
    </i>
    <i>
      <x v="134"/>
    </i>
    <i>
      <x v="129"/>
    </i>
    <i>
      <x v="70"/>
    </i>
    <i>
      <x v="126"/>
    </i>
    <i>
      <x v="59"/>
    </i>
    <i>
      <x v="133"/>
    </i>
    <i>
      <x v="147"/>
    </i>
    <i>
      <x v="28"/>
    </i>
    <i>
      <x v="20"/>
    </i>
    <i>
      <x v="121"/>
    </i>
    <i>
      <x v="52"/>
    </i>
    <i>
      <x v="105"/>
    </i>
    <i>
      <x/>
    </i>
    <i>
      <x v="85"/>
    </i>
    <i>
      <x v="117"/>
    </i>
    <i>
      <x v="106"/>
    </i>
    <i>
      <x v="7"/>
    </i>
    <i>
      <x v="131"/>
    </i>
    <i>
      <x v="63"/>
    </i>
    <i>
      <x v="142"/>
    </i>
    <i>
      <x v="97"/>
    </i>
    <i>
      <x v="21"/>
    </i>
    <i>
      <x v="49"/>
    </i>
    <i>
      <x v="136"/>
    </i>
    <i>
      <x v="60"/>
    </i>
    <i>
      <x v="79"/>
    </i>
    <i>
      <x v="98"/>
    </i>
    <i>
      <x v="29"/>
    </i>
    <i>
      <x v="114"/>
    </i>
    <i>
      <x v="37"/>
    </i>
    <i>
      <x v="135"/>
    </i>
    <i>
      <x v="78"/>
    </i>
    <i>
      <x v="30"/>
    </i>
    <i>
      <x v="110"/>
    </i>
    <i>
      <x v="44"/>
    </i>
    <i>
      <x v="154"/>
    </i>
    <i>
      <x v="83"/>
    </i>
    <i>
      <x v="146"/>
    </i>
    <i>
      <x v="48"/>
    </i>
    <i>
      <x v="91"/>
    </i>
    <i>
      <x v="45"/>
    </i>
    <i>
      <x v="17"/>
    </i>
    <i>
      <x v="141"/>
    </i>
    <i>
      <x v="55"/>
    </i>
    <i>
      <x v="130"/>
    </i>
    <i>
      <x v="6"/>
    </i>
    <i>
      <x v="34"/>
    </i>
    <i>
      <x v="102"/>
    </i>
    <i>
      <x v="86"/>
    </i>
    <i>
      <x v="40"/>
    </i>
    <i>
      <x v="94"/>
    </i>
    <i>
      <x v="58"/>
    </i>
    <i>
      <x v="122"/>
    </i>
    <i>
      <x v="41"/>
    </i>
    <i>
      <x v="39"/>
    </i>
    <i>
      <x v="153"/>
    </i>
    <i>
      <x v="151"/>
    </i>
    <i>
      <x v="115"/>
    </i>
    <i>
      <x v="62"/>
    </i>
    <i>
      <x v="81"/>
    </i>
    <i>
      <x v="111"/>
    </i>
    <i>
      <x v="140"/>
    </i>
    <i>
      <x v="109"/>
    </i>
    <i>
      <x v="82"/>
    </i>
    <i>
      <x v="18"/>
    </i>
    <i>
      <x v="144"/>
    </i>
    <i>
      <x v="108"/>
    </i>
    <i>
      <x v="96"/>
    </i>
    <i>
      <x v="43"/>
    </i>
    <i>
      <x v="149"/>
    </i>
    <i>
      <x v="68"/>
    </i>
    <i>
      <x v="31"/>
    </i>
    <i>
      <x v="84"/>
    </i>
    <i>
      <x v="2"/>
    </i>
    <i>
      <x v="51"/>
    </i>
    <i>
      <x v="113"/>
    </i>
    <i>
      <x v="132"/>
    </i>
    <i>
      <x v="72"/>
    </i>
    <i>
      <x v="80"/>
    </i>
    <i>
      <x v="120"/>
    </i>
    <i>
      <x v="127"/>
    </i>
    <i>
      <x v="23"/>
    </i>
    <i>
      <x v="76"/>
    </i>
    <i>
      <x v="100"/>
    </i>
    <i>
      <x v="61"/>
    </i>
    <i>
      <x v="67"/>
    </i>
    <i>
      <x v="11"/>
    </i>
    <i>
      <x v="47"/>
    </i>
    <i>
      <x v="119"/>
    </i>
    <i>
      <x v="50"/>
    </i>
    <i>
      <x v="12"/>
    </i>
    <i>
      <x v="19"/>
    </i>
    <i>
      <x v="155"/>
    </i>
    <i>
      <x v="107"/>
    </i>
    <i>
      <x v="87"/>
    </i>
    <i>
      <x v="112"/>
    </i>
    <i>
      <x v="9"/>
    </i>
    <i>
      <x v="88"/>
    </i>
    <i>
      <x v="22"/>
    </i>
    <i>
      <x v="24"/>
    </i>
    <i>
      <x v="4"/>
    </i>
    <i>
      <x v="16"/>
    </i>
    <i>
      <x v="64"/>
    </i>
    <i>
      <x v="150"/>
    </i>
    <i>
      <x v="56"/>
    </i>
    <i>
      <x v="77"/>
    </i>
    <i t="grand">
      <x/>
    </i>
  </rowItems>
  <colItems count="1">
    <i/>
  </colItems>
  <dataFields count="1">
    <dataField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ighbourhood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I_CATEGORY" xr10:uid="{9D9A321D-D662-4002-84AD-27AD9C26AD91}" sourceName="[Incidents].[CSI_CATEGORY]">
  <pivotTables>
    <pivotTable tabId="8" name="PivotTable3"/>
    <pivotTable tabId="7" name="PivotTable2"/>
    <pivotTable tabId="6" name="PivotTable1"/>
  </pivotTables>
  <data>
    <olap pivotCacheId="1159651565">
      <levels count="2">
        <level uniqueName="[Incidents].[CSI_CATEGORY].[(All)]" sourceCaption="(All)" count="0"/>
        <level uniqueName="[Incidents].[CSI_CATEGORY].[CSI_CATEGORY]" sourceCaption="CSI_CATEGORY" count="5">
          <ranges>
            <range startItem="0">
              <i n="[Incidents].[CSI_CATEGORY].&amp;[Assault]" c="Assault"/>
              <i n="[Incidents].[CSI_CATEGORY].&amp;[Auto Theft]" c="Auto Theft"/>
              <i n="[Incidents].[CSI_CATEGORY].&amp;[Break and Enter]" c="Break and Enter"/>
              <i n="[Incidents].[CSI_CATEGORY].&amp;[Robbery]" c="Robbery"/>
              <i n="[Incidents].[CSI_CATEGORY].&amp;[Theft Over]" c="Theft Over"/>
            </range>
          </ranges>
        </level>
      </levels>
      <selections count="1">
        <selection n="[Incidents].[CSI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141AF13A-CF1E-4A87-A4CC-8EB2E206E7D1}" sourceName="[Incidents].[DIVISION]">
  <pivotTables>
    <pivotTable tabId="8" name="PivotTable3"/>
    <pivotTable tabId="7" name="PivotTable2"/>
    <pivotTable tabId="6" name="PivotTable1"/>
  </pivotTables>
  <data>
    <olap pivotCacheId="1159651565">
      <levels count="2">
        <level uniqueName="[Incidents].[DIVISION].[(All)]" sourceCaption="(All)" count="0"/>
        <level uniqueName="[Incidents].[DIVISION].[DIVISION]" sourceCaption="DIVISION" count="16">
          <ranges>
            <range startItem="0">
              <i n="[Incidents].[DIVISION].&amp;[D11]" c="D11"/>
              <i n="[Incidents].[DIVISION].&amp;[D12]" c="D12"/>
              <i n="[Incidents].[DIVISION].&amp;[D13]" c="D13"/>
              <i n="[Incidents].[DIVISION].&amp;[D14]" c="D14"/>
              <i n="[Incidents].[DIVISION].&amp;[D22]" c="D22"/>
              <i n="[Incidents].[DIVISION].&amp;[D23]" c="D23"/>
              <i n="[Incidents].[DIVISION].&amp;[D31]" c="D31"/>
              <i n="[Incidents].[DIVISION].&amp;[D32]" c="D32"/>
              <i n="[Incidents].[DIVISION].&amp;[D33]" c="D33"/>
              <i n="[Incidents].[DIVISION].&amp;[D41]" c="D41"/>
              <i n="[Incidents].[DIVISION].&amp;[D42]" c="D42"/>
              <i n="[Incidents].[DIVISION].&amp;[D43]" c="D43"/>
              <i n="[Incidents].[DIVISION].&amp;[D51]" c="D51"/>
              <i n="[Incidents].[DIVISION].&amp;[D52]" c="D52"/>
              <i n="[Incidents].[DIVISION].&amp;[D53]" c="D53"/>
              <i n="[Incidents].[DIVISION].&amp;[D55]" c="D55"/>
            </range>
          </ranges>
        </level>
      </levels>
      <selections count="1">
        <selection n="[Incidents].[DIVI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SI_CATEGORY" xr10:uid="{39DF7F16-7EEF-4BD9-AB72-957747A5C469}" cache="Slicer_CSI_CATEGORY" caption="CSI_CATEGORY" level="1" rowHeight="247650"/>
  <slicer name="DIVISION" xr10:uid="{A024236F-5EC6-461D-8A70-694FAA2864E9}" cache="Slicer_DIVISION" caption="DIVISION"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B841A-49F0-4EDE-B64B-A17D8A4B290D}" name="Table1" displayName="Table1" ref="A1:H56" totalsRowCount="1">
  <autoFilter ref="A1:H55" xr:uid="{844B841A-49F0-4EDE-B64B-A17D8A4B290D}"/>
  <tableColumns count="8">
    <tableColumn id="1" xr3:uid="{0898E4A5-724B-4858-8745-FC85DDCE6025}" name="Timeline" dataDxfId="11" totalsRowDxfId="10"/>
    <tableColumn id="2" xr3:uid="{8F9ACCEC-3C3B-4CF4-AD89-E9A84BDB88E2}" name="Values"/>
    <tableColumn id="3" xr3:uid="{172A1D3D-397C-45C6-8EB3-D51337F025ED}" name="Forecast">
      <calculatedColumnFormula>_xlfn.FORECAST.ETS(A2,$B$2:$B$49,$A$2:$A$49,12,1)</calculatedColumnFormula>
    </tableColumn>
    <tableColumn id="4" xr3:uid="{83169E53-23B6-4373-B39F-F9EB7905CE4C}" name="Lower Confidence Bound" dataDxfId="9" totalsRowDxfId="8">
      <calculatedColumnFormula>C2-_xlfn.FORECAST.ETS.CONFINT(A2,$B$2:$B$49,$A$2:$A$49,0.95,12,1)</calculatedColumnFormula>
    </tableColumn>
    <tableColumn id="5" xr3:uid="{08FF4A97-44A3-4C5C-B08F-4B0E828935CF}" name="Upper Confidence Bound" dataDxfId="7" totalsRowDxfId="6">
      <calculatedColumnFormula>C2+_xlfn.FORECAST.ETS.CONFINT(A2,$B$2:$B$49,$A$2:$A$49,0.95,12,1)</calculatedColumnFormula>
    </tableColumn>
    <tableColumn id="6" xr3:uid="{FCDA0271-B25E-447E-A6BD-83B1BCA1A545}" name="Actual 2026" dataDxfId="5" totalsRowDxfId="4"/>
    <tableColumn id="7" xr3:uid="{147536E4-7FEB-4C4D-B1FA-4822D44A9CC9}" name="Inside 95%?" totalsRowLabel="MAPE" dataDxfId="3" totalsRowDxfId="2">
      <calculatedColumnFormula>AND(Table1[[#This Row],[Actual 2026]]&gt;=Table1[[#This Row],[Lower Confidence Bound]],Table1[[#This Row],[Actual 2026]]&lt;=Table1[[#This Row],[Upper Confidence Bound]])</calculatedColumnFormula>
    </tableColumn>
    <tableColumn id="8" xr3:uid="{F0C2F7D5-9FAF-4A54-ABC6-B041B93D3516}" name="Abs % error" totalsRowFunction="custom" dataDxfId="1" totalsRowDxfId="0" totalsRowCellStyle="Percent">
      <calculatedColumnFormula>ABS(Table1[[#This Row],[Actual 2026]]-Table1[[#This Row],[Forecast]])/Table1[[#This Row],[Actual 2026]]</calculatedColumnFormula>
      <totalsRowFormula>AVERAGE(H50:H55)</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CC_DATE" xr10:uid="{B6526800-EBD2-4F85-9E3F-1D0326DF9377}" sourceName="[Incidents].[OCC_DATE]">
  <pivotTables>
    <pivotTable tabId="8" name="PivotTable3"/>
    <pivotTable tabId="7" name="PivotTable2"/>
    <pivotTable tabId="6" name="PivotTable1"/>
  </pivotTables>
  <state minimalRefreshVersion="6" lastRefreshVersion="6" pivotCacheId="1556987846"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CC_DATE" xr10:uid="{53D9A65B-B792-4C79-B52D-8C097405AD36}" cache="Timeline_OCC_DATE" caption="OCC_DATE" level="0" selectionLevel="0" scrollPosition="2022-01-01T00:00:00"/>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97883-3611-4EF9-805B-A0B831EF6FEB}">
  <dimension ref="A3:B19"/>
  <sheetViews>
    <sheetView workbookViewId="0">
      <selection activeCell="J5" sqref="J5"/>
    </sheetView>
  </sheetViews>
  <sheetFormatPr defaultRowHeight="14.4" x14ac:dyDescent="0.3"/>
  <cols>
    <col min="1" max="1" width="21.88671875" bestFit="1" customWidth="1"/>
    <col min="2" max="2" width="28.5546875" bestFit="1" customWidth="1"/>
  </cols>
  <sheetData>
    <row r="3" spans="1:2" x14ac:dyDescent="0.3">
      <c r="A3" s="1" t="s">
        <v>0</v>
      </c>
      <c r="B3" t="s">
        <v>166</v>
      </c>
    </row>
    <row r="4" spans="1:2" x14ac:dyDescent="0.3">
      <c r="A4" s="2" t="s">
        <v>153</v>
      </c>
      <c r="B4">
        <v>184.08258807994719</v>
      </c>
    </row>
    <row r="5" spans="1:2" x14ac:dyDescent="0.3">
      <c r="A5" s="2" t="s">
        <v>140</v>
      </c>
      <c r="B5">
        <v>140.16467946318772</v>
      </c>
    </row>
    <row r="6" spans="1:2" x14ac:dyDescent="0.3">
      <c r="A6" s="2" t="s">
        <v>91</v>
      </c>
      <c r="B6">
        <v>136.40514736405146</v>
      </c>
    </row>
    <row r="7" spans="1:2" x14ac:dyDescent="0.3">
      <c r="A7" s="2" t="s">
        <v>37</v>
      </c>
      <c r="B7">
        <v>133.48461324097298</v>
      </c>
    </row>
    <row r="8" spans="1:2" x14ac:dyDescent="0.3">
      <c r="A8" s="2" t="s">
        <v>75</v>
      </c>
      <c r="B8">
        <v>124.29279417569406</v>
      </c>
    </row>
    <row r="9" spans="1:2" x14ac:dyDescent="0.3">
      <c r="A9" s="2" t="s">
        <v>66</v>
      </c>
      <c r="B9">
        <v>117.54815041271782</v>
      </c>
    </row>
    <row r="10" spans="1:2" x14ac:dyDescent="0.3">
      <c r="A10" s="2" t="s">
        <v>94</v>
      </c>
      <c r="B10">
        <v>115.28131905490396</v>
      </c>
    </row>
    <row r="11" spans="1:2" x14ac:dyDescent="0.3">
      <c r="A11" s="2" t="s">
        <v>157</v>
      </c>
      <c r="B11">
        <v>106.24553465110741</v>
      </c>
    </row>
    <row r="12" spans="1:2" x14ac:dyDescent="0.3">
      <c r="A12" s="2" t="s">
        <v>136</v>
      </c>
      <c r="B12">
        <v>106.01265822784809</v>
      </c>
    </row>
    <row r="13" spans="1:2" x14ac:dyDescent="0.3">
      <c r="A13" s="2" t="s">
        <v>158</v>
      </c>
      <c r="B13">
        <v>105.30055421344322</v>
      </c>
    </row>
    <row r="14" spans="1:2" x14ac:dyDescent="0.3">
      <c r="A14" s="2" t="s">
        <v>104</v>
      </c>
      <c r="B14">
        <v>97.014925373134332</v>
      </c>
    </row>
    <row r="15" spans="1:2" x14ac:dyDescent="0.3">
      <c r="A15" s="2" t="s">
        <v>47</v>
      </c>
      <c r="B15">
        <v>85.447133428238644</v>
      </c>
    </row>
    <row r="16" spans="1:2" x14ac:dyDescent="0.3">
      <c r="A16" s="2" t="s">
        <v>31</v>
      </c>
      <c r="B16">
        <v>83.552952659834062</v>
      </c>
    </row>
    <row r="17" spans="1:2" x14ac:dyDescent="0.3">
      <c r="A17" s="2" t="s">
        <v>119</v>
      </c>
      <c r="B17">
        <v>82.921114293152826</v>
      </c>
    </row>
    <row r="18" spans="1:2" x14ac:dyDescent="0.3">
      <c r="A18" s="2" t="s">
        <v>112</v>
      </c>
      <c r="B18">
        <v>82.354337249317666</v>
      </c>
    </row>
    <row r="19" spans="1:2" x14ac:dyDescent="0.3">
      <c r="A19" s="2" t="s">
        <v>159</v>
      </c>
      <c r="B19">
        <v>115.18882191313979</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4EA6-1A8B-4DD0-8064-07BFC7DA2D44}">
  <sheetPr>
    <pageSetUpPr fitToPage="1"/>
  </sheetPr>
  <dimension ref="B1:E5"/>
  <sheetViews>
    <sheetView showGridLines="0" tabSelected="1" zoomScale="85" zoomScaleNormal="85" workbookViewId="0">
      <selection sqref="A1:S39"/>
    </sheetView>
  </sheetViews>
  <sheetFormatPr defaultRowHeight="14.4" x14ac:dyDescent="0.3"/>
  <cols>
    <col min="1" max="1" width="13.88671875" bestFit="1" customWidth="1"/>
    <col min="2" max="2" width="17.88671875" customWidth="1"/>
    <col min="3" max="3" width="16.77734375" customWidth="1"/>
    <col min="4" max="4" width="17.21875" bestFit="1" customWidth="1"/>
    <col min="5" max="5" width="41.88671875" bestFit="1" customWidth="1"/>
    <col min="6" max="6" width="16.44140625" bestFit="1" customWidth="1"/>
  </cols>
  <sheetData>
    <row r="1" spans="2:5" ht="28.8" x14ac:dyDescent="0.55000000000000004">
      <c r="B1" s="7" t="s">
        <v>176</v>
      </c>
    </row>
    <row r="3" spans="2:5" x14ac:dyDescent="0.3">
      <c r="B3" s="21" t="s">
        <v>173</v>
      </c>
      <c r="C3" s="21" t="s">
        <v>172</v>
      </c>
      <c r="D3" s="21" t="s">
        <v>174</v>
      </c>
      <c r="E3" t="s">
        <v>217</v>
      </c>
    </row>
    <row r="4" spans="2:5" ht="25.8" x14ac:dyDescent="0.5">
      <c r="B4" s="5">
        <v>177918</v>
      </c>
      <c r="C4" s="6" t="s">
        <v>175</v>
      </c>
      <c r="D4" s="6">
        <v>158</v>
      </c>
      <c r="E4" s="6">
        <v>55.3</v>
      </c>
    </row>
    <row r="5" spans="2:5" x14ac:dyDescent="0.3">
      <c r="E5" s="22" t="s">
        <v>218</v>
      </c>
    </row>
  </sheetData>
  <pageMargins left="0.7" right="0.7" top="0.75" bottom="0.75" header="0.3" footer="0.3"/>
  <pageSetup scale="5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B5B4-C586-4A0B-AF61-17F823C6F867}">
  <dimension ref="A3:H56"/>
  <sheetViews>
    <sheetView workbookViewId="0">
      <selection activeCell="G5" sqref="G5:H52"/>
    </sheetView>
  </sheetViews>
  <sheetFormatPr defaultRowHeight="14.4" x14ac:dyDescent="0.3"/>
  <cols>
    <col min="1" max="1" width="12.44140625" bestFit="1" customWidth="1"/>
    <col min="2" max="2" width="15.33203125" bestFit="1" customWidth="1"/>
    <col min="8" max="8" width="10.33203125" bestFit="1" customWidth="1"/>
  </cols>
  <sheetData>
    <row r="3" spans="1:8" x14ac:dyDescent="0.3">
      <c r="A3" s="1" t="s">
        <v>0</v>
      </c>
      <c r="B3" t="s">
        <v>165</v>
      </c>
    </row>
    <row r="4" spans="1:8" x14ac:dyDescent="0.3">
      <c r="A4" s="2" t="s">
        <v>177</v>
      </c>
    </row>
    <row r="5" spans="1:8" x14ac:dyDescent="0.3">
      <c r="A5" s="9" t="s">
        <v>178</v>
      </c>
      <c r="B5">
        <v>2802</v>
      </c>
      <c r="F5" t="s">
        <v>178</v>
      </c>
      <c r="G5">
        <v>2802</v>
      </c>
      <c r="H5" s="8">
        <v>44562</v>
      </c>
    </row>
    <row r="6" spans="1:8" x14ac:dyDescent="0.3">
      <c r="A6" s="9" t="s">
        <v>179</v>
      </c>
      <c r="B6">
        <v>2729</v>
      </c>
      <c r="F6" t="s">
        <v>179</v>
      </c>
      <c r="G6">
        <v>2729</v>
      </c>
      <c r="H6" s="8">
        <v>44593</v>
      </c>
    </row>
    <row r="7" spans="1:8" x14ac:dyDescent="0.3">
      <c r="A7" s="9" t="s">
        <v>180</v>
      </c>
      <c r="B7">
        <v>3359</v>
      </c>
      <c r="F7" t="s">
        <v>180</v>
      </c>
      <c r="G7">
        <v>3359</v>
      </c>
      <c r="H7" s="8">
        <v>44621</v>
      </c>
    </row>
    <row r="8" spans="1:8" x14ac:dyDescent="0.3">
      <c r="A8" s="9" t="s">
        <v>181</v>
      </c>
      <c r="B8">
        <v>3370</v>
      </c>
      <c r="F8" t="s">
        <v>181</v>
      </c>
      <c r="G8">
        <v>3370</v>
      </c>
      <c r="H8" s="8">
        <v>44652</v>
      </c>
    </row>
    <row r="9" spans="1:8" x14ac:dyDescent="0.3">
      <c r="A9" s="9" t="s">
        <v>182</v>
      </c>
      <c r="B9">
        <v>3697</v>
      </c>
      <c r="F9" t="s">
        <v>182</v>
      </c>
      <c r="G9">
        <v>3697</v>
      </c>
      <c r="H9" s="8">
        <v>44682</v>
      </c>
    </row>
    <row r="10" spans="1:8" x14ac:dyDescent="0.3">
      <c r="A10" s="9" t="s">
        <v>183</v>
      </c>
      <c r="B10">
        <v>3572</v>
      </c>
      <c r="F10" t="s">
        <v>183</v>
      </c>
      <c r="G10">
        <v>3572</v>
      </c>
      <c r="H10" s="8">
        <v>44713</v>
      </c>
    </row>
    <row r="11" spans="1:8" x14ac:dyDescent="0.3">
      <c r="A11" s="9" t="s">
        <v>184</v>
      </c>
      <c r="B11">
        <v>3489</v>
      </c>
      <c r="F11" t="s">
        <v>184</v>
      </c>
      <c r="G11">
        <v>3489</v>
      </c>
      <c r="H11" s="8">
        <v>44743</v>
      </c>
    </row>
    <row r="12" spans="1:8" x14ac:dyDescent="0.3">
      <c r="A12" s="9" t="s">
        <v>185</v>
      </c>
      <c r="B12">
        <v>3543</v>
      </c>
      <c r="F12" t="s">
        <v>185</v>
      </c>
      <c r="G12">
        <v>3543</v>
      </c>
      <c r="H12" s="8">
        <v>44774</v>
      </c>
    </row>
    <row r="13" spans="1:8" x14ac:dyDescent="0.3">
      <c r="A13" s="9" t="s">
        <v>186</v>
      </c>
      <c r="B13">
        <v>3623</v>
      </c>
      <c r="F13" t="s">
        <v>186</v>
      </c>
      <c r="G13">
        <v>3623</v>
      </c>
      <c r="H13" s="8">
        <v>44805</v>
      </c>
    </row>
    <row r="14" spans="1:8" x14ac:dyDescent="0.3">
      <c r="A14" s="9" t="s">
        <v>187</v>
      </c>
      <c r="B14">
        <v>3748</v>
      </c>
      <c r="F14" t="s">
        <v>187</v>
      </c>
      <c r="G14">
        <v>3748</v>
      </c>
      <c r="H14" s="8">
        <v>44835</v>
      </c>
    </row>
    <row r="15" spans="1:8" x14ac:dyDescent="0.3">
      <c r="A15" s="9" t="s">
        <v>188</v>
      </c>
      <c r="B15">
        <v>3690</v>
      </c>
      <c r="F15" t="s">
        <v>188</v>
      </c>
      <c r="G15">
        <v>3690</v>
      </c>
      <c r="H15" s="8">
        <v>44866</v>
      </c>
    </row>
    <row r="16" spans="1:8" x14ac:dyDescent="0.3">
      <c r="A16" s="9" t="s">
        <v>189</v>
      </c>
      <c r="B16">
        <v>3636</v>
      </c>
      <c r="F16" t="s">
        <v>189</v>
      </c>
      <c r="G16">
        <v>3636</v>
      </c>
      <c r="H16" s="8">
        <v>44896</v>
      </c>
    </row>
    <row r="17" spans="1:8" x14ac:dyDescent="0.3">
      <c r="A17" s="2" t="s">
        <v>190</v>
      </c>
      <c r="F17" t="s">
        <v>178</v>
      </c>
      <c r="G17">
        <v>3811</v>
      </c>
      <c r="H17" s="8">
        <v>44927</v>
      </c>
    </row>
    <row r="18" spans="1:8" x14ac:dyDescent="0.3">
      <c r="A18" s="9" t="s">
        <v>178</v>
      </c>
      <c r="B18">
        <v>3811</v>
      </c>
      <c r="F18" t="s">
        <v>179</v>
      </c>
      <c r="G18">
        <v>3394</v>
      </c>
      <c r="H18" s="8">
        <v>44958</v>
      </c>
    </row>
    <row r="19" spans="1:8" x14ac:dyDescent="0.3">
      <c r="A19" s="9" t="s">
        <v>179</v>
      </c>
      <c r="B19">
        <v>3394</v>
      </c>
      <c r="F19" t="s">
        <v>180</v>
      </c>
      <c r="G19">
        <v>3800</v>
      </c>
      <c r="H19" s="8">
        <v>44986</v>
      </c>
    </row>
    <row r="20" spans="1:8" x14ac:dyDescent="0.3">
      <c r="A20" s="9" t="s">
        <v>180</v>
      </c>
      <c r="B20">
        <v>3800</v>
      </c>
      <c r="F20" t="s">
        <v>181</v>
      </c>
      <c r="G20">
        <v>3920</v>
      </c>
      <c r="H20" s="8">
        <v>45017</v>
      </c>
    </row>
    <row r="21" spans="1:8" x14ac:dyDescent="0.3">
      <c r="A21" s="9" t="s">
        <v>181</v>
      </c>
      <c r="B21">
        <v>3920</v>
      </c>
      <c r="F21" t="s">
        <v>182</v>
      </c>
      <c r="G21">
        <v>4402</v>
      </c>
      <c r="H21" s="8">
        <v>45047</v>
      </c>
    </row>
    <row r="22" spans="1:8" x14ac:dyDescent="0.3">
      <c r="A22" s="9" t="s">
        <v>182</v>
      </c>
      <c r="B22">
        <v>4402</v>
      </c>
      <c r="F22" t="s">
        <v>183</v>
      </c>
      <c r="G22">
        <v>4266</v>
      </c>
      <c r="H22" s="8">
        <v>45078</v>
      </c>
    </row>
    <row r="23" spans="1:8" x14ac:dyDescent="0.3">
      <c r="A23" s="9" t="s">
        <v>183</v>
      </c>
      <c r="B23">
        <v>4266</v>
      </c>
      <c r="F23" t="s">
        <v>184</v>
      </c>
      <c r="G23">
        <v>4282</v>
      </c>
      <c r="H23" s="8">
        <v>45108</v>
      </c>
    </row>
    <row r="24" spans="1:8" x14ac:dyDescent="0.3">
      <c r="A24" s="9" t="s">
        <v>184</v>
      </c>
      <c r="B24">
        <v>4282</v>
      </c>
      <c r="F24" t="s">
        <v>185</v>
      </c>
      <c r="G24">
        <v>4466</v>
      </c>
      <c r="H24" s="8">
        <v>45139</v>
      </c>
    </row>
    <row r="25" spans="1:8" x14ac:dyDescent="0.3">
      <c r="A25" s="9" t="s">
        <v>185</v>
      </c>
      <c r="B25">
        <v>4466</v>
      </c>
      <c r="F25" t="s">
        <v>186</v>
      </c>
      <c r="G25">
        <v>4139</v>
      </c>
      <c r="H25" s="8">
        <v>45170</v>
      </c>
    </row>
    <row r="26" spans="1:8" x14ac:dyDescent="0.3">
      <c r="A26" s="9" t="s">
        <v>186</v>
      </c>
      <c r="B26">
        <v>4139</v>
      </c>
      <c r="F26" t="s">
        <v>187</v>
      </c>
      <c r="G26">
        <v>4202</v>
      </c>
      <c r="H26" s="8">
        <v>45200</v>
      </c>
    </row>
    <row r="27" spans="1:8" x14ac:dyDescent="0.3">
      <c r="A27" s="9" t="s">
        <v>187</v>
      </c>
      <c r="B27">
        <v>4202</v>
      </c>
      <c r="F27" t="s">
        <v>188</v>
      </c>
      <c r="G27">
        <v>4276</v>
      </c>
      <c r="H27" s="8">
        <v>45231</v>
      </c>
    </row>
    <row r="28" spans="1:8" x14ac:dyDescent="0.3">
      <c r="A28" s="9" t="s">
        <v>188</v>
      </c>
      <c r="B28">
        <v>4276</v>
      </c>
      <c r="F28" t="s">
        <v>189</v>
      </c>
      <c r="G28">
        <v>4154</v>
      </c>
      <c r="H28" s="8">
        <v>45261</v>
      </c>
    </row>
    <row r="29" spans="1:8" x14ac:dyDescent="0.3">
      <c r="A29" s="9" t="s">
        <v>189</v>
      </c>
      <c r="B29">
        <v>4154</v>
      </c>
      <c r="F29" t="s">
        <v>178</v>
      </c>
      <c r="G29">
        <v>4119</v>
      </c>
      <c r="H29" s="8">
        <v>45292</v>
      </c>
    </row>
    <row r="30" spans="1:8" x14ac:dyDescent="0.3">
      <c r="A30" s="2" t="s">
        <v>191</v>
      </c>
      <c r="F30" t="s">
        <v>179</v>
      </c>
      <c r="G30">
        <v>3747</v>
      </c>
      <c r="H30" s="8">
        <v>45323</v>
      </c>
    </row>
    <row r="31" spans="1:8" x14ac:dyDescent="0.3">
      <c r="A31" s="9" t="s">
        <v>178</v>
      </c>
      <c r="B31">
        <v>4119</v>
      </c>
      <c r="F31" t="s">
        <v>180</v>
      </c>
      <c r="G31">
        <v>3808</v>
      </c>
      <c r="H31" s="8">
        <v>45352</v>
      </c>
    </row>
    <row r="32" spans="1:8" x14ac:dyDescent="0.3">
      <c r="A32" s="9" t="s">
        <v>179</v>
      </c>
      <c r="B32">
        <v>3747</v>
      </c>
      <c r="F32" t="s">
        <v>181</v>
      </c>
      <c r="G32">
        <v>3745</v>
      </c>
      <c r="H32" s="8">
        <v>45383</v>
      </c>
    </row>
    <row r="33" spans="1:8" x14ac:dyDescent="0.3">
      <c r="A33" s="9" t="s">
        <v>180</v>
      </c>
      <c r="B33">
        <v>3808</v>
      </c>
      <c r="F33" t="s">
        <v>182</v>
      </c>
      <c r="G33">
        <v>4089</v>
      </c>
      <c r="H33" s="8">
        <v>45413</v>
      </c>
    </row>
    <row r="34" spans="1:8" x14ac:dyDescent="0.3">
      <c r="A34" s="9" t="s">
        <v>181</v>
      </c>
      <c r="B34">
        <v>3745</v>
      </c>
      <c r="F34" t="s">
        <v>183</v>
      </c>
      <c r="G34">
        <v>3936</v>
      </c>
      <c r="H34" s="8">
        <v>45444</v>
      </c>
    </row>
    <row r="35" spans="1:8" x14ac:dyDescent="0.3">
      <c r="A35" s="9" t="s">
        <v>182</v>
      </c>
      <c r="B35">
        <v>4089</v>
      </c>
      <c r="F35" t="s">
        <v>184</v>
      </c>
      <c r="G35">
        <v>3890</v>
      </c>
      <c r="H35" s="8">
        <v>45474</v>
      </c>
    </row>
    <row r="36" spans="1:8" x14ac:dyDescent="0.3">
      <c r="A36" s="9" t="s">
        <v>183</v>
      </c>
      <c r="B36">
        <v>3936</v>
      </c>
      <c r="F36" t="s">
        <v>185</v>
      </c>
      <c r="G36">
        <v>4007</v>
      </c>
      <c r="H36" s="8">
        <v>45505</v>
      </c>
    </row>
    <row r="37" spans="1:8" x14ac:dyDescent="0.3">
      <c r="A37" s="9" t="s">
        <v>184</v>
      </c>
      <c r="B37">
        <v>3890</v>
      </c>
      <c r="F37" t="s">
        <v>186</v>
      </c>
      <c r="G37">
        <v>3856</v>
      </c>
      <c r="H37" s="8">
        <v>45536</v>
      </c>
    </row>
    <row r="38" spans="1:8" x14ac:dyDescent="0.3">
      <c r="A38" s="9" t="s">
        <v>185</v>
      </c>
      <c r="B38">
        <v>4007</v>
      </c>
      <c r="F38" t="s">
        <v>187</v>
      </c>
      <c r="G38">
        <v>3773</v>
      </c>
      <c r="H38" s="8">
        <v>45566</v>
      </c>
    </row>
    <row r="39" spans="1:8" x14ac:dyDescent="0.3">
      <c r="A39" s="9" t="s">
        <v>186</v>
      </c>
      <c r="B39">
        <v>3856</v>
      </c>
      <c r="F39" t="s">
        <v>188</v>
      </c>
      <c r="G39">
        <v>3675</v>
      </c>
      <c r="H39" s="8">
        <v>45597</v>
      </c>
    </row>
    <row r="40" spans="1:8" x14ac:dyDescent="0.3">
      <c r="A40" s="9" t="s">
        <v>187</v>
      </c>
      <c r="B40">
        <v>3773</v>
      </c>
      <c r="F40" t="s">
        <v>189</v>
      </c>
      <c r="G40">
        <v>3551</v>
      </c>
      <c r="H40" s="8">
        <v>45627</v>
      </c>
    </row>
    <row r="41" spans="1:8" x14ac:dyDescent="0.3">
      <c r="A41" s="9" t="s">
        <v>188</v>
      </c>
      <c r="B41">
        <v>3675</v>
      </c>
      <c r="F41" t="s">
        <v>178</v>
      </c>
      <c r="G41">
        <v>3346</v>
      </c>
      <c r="H41" s="8">
        <v>45658</v>
      </c>
    </row>
    <row r="42" spans="1:8" x14ac:dyDescent="0.3">
      <c r="A42" s="9" t="s">
        <v>189</v>
      </c>
      <c r="B42">
        <v>3551</v>
      </c>
      <c r="F42" t="s">
        <v>179</v>
      </c>
      <c r="G42">
        <v>3040</v>
      </c>
      <c r="H42" s="8">
        <v>45689</v>
      </c>
    </row>
    <row r="43" spans="1:8" x14ac:dyDescent="0.3">
      <c r="A43" s="2" t="s">
        <v>162</v>
      </c>
      <c r="F43" t="s">
        <v>180</v>
      </c>
      <c r="G43">
        <v>3414</v>
      </c>
      <c r="H43" s="8">
        <v>45717</v>
      </c>
    </row>
    <row r="44" spans="1:8" x14ac:dyDescent="0.3">
      <c r="A44" s="9" t="s">
        <v>178</v>
      </c>
      <c r="B44">
        <v>3346</v>
      </c>
      <c r="F44" t="s">
        <v>181</v>
      </c>
      <c r="G44">
        <v>3364</v>
      </c>
      <c r="H44" s="8">
        <v>45748</v>
      </c>
    </row>
    <row r="45" spans="1:8" x14ac:dyDescent="0.3">
      <c r="A45" s="9" t="s">
        <v>179</v>
      </c>
      <c r="B45">
        <v>3040</v>
      </c>
      <c r="F45" t="s">
        <v>182</v>
      </c>
      <c r="G45">
        <v>3490</v>
      </c>
      <c r="H45" s="8">
        <v>45778</v>
      </c>
    </row>
    <row r="46" spans="1:8" x14ac:dyDescent="0.3">
      <c r="A46" s="9" t="s">
        <v>180</v>
      </c>
      <c r="B46">
        <v>3414</v>
      </c>
      <c r="F46" t="s">
        <v>183</v>
      </c>
      <c r="G46">
        <v>3638</v>
      </c>
      <c r="H46" s="8">
        <v>45809</v>
      </c>
    </row>
    <row r="47" spans="1:8" x14ac:dyDescent="0.3">
      <c r="A47" s="9" t="s">
        <v>181</v>
      </c>
      <c r="B47">
        <v>3364</v>
      </c>
      <c r="F47" t="s">
        <v>184</v>
      </c>
      <c r="G47">
        <v>3785</v>
      </c>
      <c r="H47" s="8">
        <v>45839</v>
      </c>
    </row>
    <row r="48" spans="1:8" x14ac:dyDescent="0.3">
      <c r="A48" s="9" t="s">
        <v>182</v>
      </c>
      <c r="B48">
        <v>3490</v>
      </c>
      <c r="F48" t="s">
        <v>185</v>
      </c>
      <c r="G48">
        <v>3634</v>
      </c>
      <c r="H48" s="8">
        <v>45870</v>
      </c>
    </row>
    <row r="49" spans="1:8" x14ac:dyDescent="0.3">
      <c r="A49" s="9" t="s">
        <v>183</v>
      </c>
      <c r="B49">
        <v>3638</v>
      </c>
      <c r="F49" t="s">
        <v>186</v>
      </c>
      <c r="G49">
        <v>3470</v>
      </c>
      <c r="H49" s="8">
        <v>45901</v>
      </c>
    </row>
    <row r="50" spans="1:8" x14ac:dyDescent="0.3">
      <c r="A50" s="9" t="s">
        <v>184</v>
      </c>
      <c r="B50">
        <v>3785</v>
      </c>
      <c r="F50" t="s">
        <v>187</v>
      </c>
      <c r="G50">
        <v>3439</v>
      </c>
      <c r="H50" s="8">
        <v>45931</v>
      </c>
    </row>
    <row r="51" spans="1:8" x14ac:dyDescent="0.3">
      <c r="A51" s="9" t="s">
        <v>185</v>
      </c>
      <c r="B51">
        <v>3634</v>
      </c>
      <c r="F51" t="s">
        <v>188</v>
      </c>
      <c r="G51">
        <v>3519</v>
      </c>
      <c r="H51" s="8">
        <v>45962</v>
      </c>
    </row>
    <row r="52" spans="1:8" x14ac:dyDescent="0.3">
      <c r="A52" s="9" t="s">
        <v>186</v>
      </c>
      <c r="B52">
        <v>3470</v>
      </c>
      <c r="F52" t="s">
        <v>189</v>
      </c>
      <c r="G52">
        <v>3213</v>
      </c>
      <c r="H52" s="8">
        <v>45992</v>
      </c>
    </row>
    <row r="53" spans="1:8" x14ac:dyDescent="0.3">
      <c r="A53" s="9" t="s">
        <v>187</v>
      </c>
      <c r="B53">
        <v>3439</v>
      </c>
    </row>
    <row r="54" spans="1:8" x14ac:dyDescent="0.3">
      <c r="A54" s="9" t="s">
        <v>188</v>
      </c>
      <c r="B54">
        <v>3519</v>
      </c>
    </row>
    <row r="55" spans="1:8" x14ac:dyDescent="0.3">
      <c r="A55" s="9" t="s">
        <v>189</v>
      </c>
      <c r="B55">
        <v>3213</v>
      </c>
    </row>
    <row r="56" spans="1:8" x14ac:dyDescent="0.3">
      <c r="A56" s="2" t="s">
        <v>159</v>
      </c>
      <c r="B56">
        <v>177918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8FA25-50F4-4871-AC81-DDB78024EF5F}">
  <sheetPr>
    <pageSetUpPr fitToPage="1"/>
  </sheetPr>
  <dimension ref="A1:H56"/>
  <sheetViews>
    <sheetView showGridLines="0" zoomScale="85" zoomScaleNormal="85" workbookViewId="0">
      <selection sqref="A1:S39"/>
    </sheetView>
  </sheetViews>
  <sheetFormatPr defaultRowHeight="14.4" x14ac:dyDescent="0.3"/>
  <cols>
    <col min="1" max="1" width="10.44140625" bestFit="1" customWidth="1"/>
    <col min="2" max="2" width="8.77734375" bestFit="1" customWidth="1"/>
    <col min="3" max="3" width="12" bestFit="1" customWidth="1"/>
    <col min="4" max="4" width="23.77734375" bestFit="1" customWidth="1"/>
    <col min="5" max="5" width="24" bestFit="1" customWidth="1"/>
    <col min="6" max="6" width="12.88671875" bestFit="1" customWidth="1"/>
    <col min="7" max="7" width="13.109375" bestFit="1" customWidth="1"/>
    <col min="8" max="8" width="12.5546875" bestFit="1" customWidth="1"/>
  </cols>
  <sheetData>
    <row r="1" spans="1:8" x14ac:dyDescent="0.3">
      <c r="A1" t="s">
        <v>192</v>
      </c>
      <c r="B1" t="s">
        <v>193</v>
      </c>
      <c r="C1" t="s">
        <v>194</v>
      </c>
      <c r="D1" t="s">
        <v>195</v>
      </c>
      <c r="E1" t="s">
        <v>196</v>
      </c>
      <c r="F1" t="s">
        <v>197</v>
      </c>
      <c r="G1" t="s">
        <v>198</v>
      </c>
      <c r="H1" t="s">
        <v>199</v>
      </c>
    </row>
    <row r="2" spans="1:8" x14ac:dyDescent="0.3">
      <c r="A2" s="8">
        <v>44562</v>
      </c>
      <c r="B2">
        <v>2802</v>
      </c>
    </row>
    <row r="3" spans="1:8" x14ac:dyDescent="0.3">
      <c r="A3" s="8">
        <v>44593</v>
      </c>
      <c r="B3">
        <v>2729</v>
      </c>
    </row>
    <row r="4" spans="1:8" x14ac:dyDescent="0.3">
      <c r="A4" s="8">
        <v>44621</v>
      </c>
      <c r="B4">
        <v>3359</v>
      </c>
    </row>
    <row r="5" spans="1:8" x14ac:dyDescent="0.3">
      <c r="A5" s="8">
        <v>44652</v>
      </c>
      <c r="B5">
        <v>3370</v>
      </c>
    </row>
    <row r="6" spans="1:8" x14ac:dyDescent="0.3">
      <c r="A6" s="8">
        <v>44682</v>
      </c>
      <c r="B6">
        <v>3697</v>
      </c>
    </row>
    <row r="7" spans="1:8" x14ac:dyDescent="0.3">
      <c r="A7" s="8">
        <v>44713</v>
      </c>
      <c r="B7">
        <v>3572</v>
      </c>
    </row>
    <row r="8" spans="1:8" x14ac:dyDescent="0.3">
      <c r="A8" s="8">
        <v>44743</v>
      </c>
      <c r="B8">
        <v>3489</v>
      </c>
    </row>
    <row r="9" spans="1:8" x14ac:dyDescent="0.3">
      <c r="A9" s="8">
        <v>44774</v>
      </c>
      <c r="B9">
        <v>3543</v>
      </c>
    </row>
    <row r="10" spans="1:8" x14ac:dyDescent="0.3">
      <c r="A10" s="8">
        <v>44805</v>
      </c>
      <c r="B10">
        <v>3623</v>
      </c>
    </row>
    <row r="11" spans="1:8" x14ac:dyDescent="0.3">
      <c r="A11" s="8">
        <v>44835</v>
      </c>
      <c r="B11">
        <v>3748</v>
      </c>
    </row>
    <row r="12" spans="1:8" x14ac:dyDescent="0.3">
      <c r="A12" s="8">
        <v>44866</v>
      </c>
      <c r="B12">
        <v>3690</v>
      </c>
    </row>
    <row r="13" spans="1:8" x14ac:dyDescent="0.3">
      <c r="A13" s="8">
        <v>44896</v>
      </c>
      <c r="B13">
        <v>3636</v>
      </c>
    </row>
    <row r="14" spans="1:8" x14ac:dyDescent="0.3">
      <c r="A14" s="8">
        <v>44927</v>
      </c>
      <c r="B14">
        <v>3811</v>
      </c>
    </row>
    <row r="15" spans="1:8" x14ac:dyDescent="0.3">
      <c r="A15" s="8">
        <v>44958</v>
      </c>
      <c r="B15">
        <v>3394</v>
      </c>
    </row>
    <row r="16" spans="1:8" x14ac:dyDescent="0.3">
      <c r="A16" s="8">
        <v>44986</v>
      </c>
      <c r="B16">
        <v>3800</v>
      </c>
    </row>
    <row r="17" spans="1:2" x14ac:dyDescent="0.3">
      <c r="A17" s="8">
        <v>45017</v>
      </c>
      <c r="B17">
        <v>3920</v>
      </c>
    </row>
    <row r="18" spans="1:2" x14ac:dyDescent="0.3">
      <c r="A18" s="8">
        <v>45047</v>
      </c>
      <c r="B18">
        <v>4402</v>
      </c>
    </row>
    <row r="19" spans="1:2" x14ac:dyDescent="0.3">
      <c r="A19" s="8">
        <v>45078</v>
      </c>
      <c r="B19">
        <v>4266</v>
      </c>
    </row>
    <row r="20" spans="1:2" x14ac:dyDescent="0.3">
      <c r="A20" s="8">
        <v>45108</v>
      </c>
      <c r="B20">
        <v>4282</v>
      </c>
    </row>
    <row r="21" spans="1:2" x14ac:dyDescent="0.3">
      <c r="A21" s="8">
        <v>45139</v>
      </c>
      <c r="B21">
        <v>4466</v>
      </c>
    </row>
    <row r="22" spans="1:2" x14ac:dyDescent="0.3">
      <c r="A22" s="8">
        <v>45170</v>
      </c>
      <c r="B22">
        <v>4139</v>
      </c>
    </row>
    <row r="23" spans="1:2" x14ac:dyDescent="0.3">
      <c r="A23" s="8">
        <v>45200</v>
      </c>
      <c r="B23">
        <v>4202</v>
      </c>
    </row>
    <row r="24" spans="1:2" x14ac:dyDescent="0.3">
      <c r="A24" s="8">
        <v>45231</v>
      </c>
      <c r="B24">
        <v>4276</v>
      </c>
    </row>
    <row r="25" spans="1:2" x14ac:dyDescent="0.3">
      <c r="A25" s="8">
        <v>45261</v>
      </c>
      <c r="B25">
        <v>4154</v>
      </c>
    </row>
    <row r="26" spans="1:2" x14ac:dyDescent="0.3">
      <c r="A26" s="8">
        <v>45292</v>
      </c>
      <c r="B26">
        <v>4119</v>
      </c>
    </row>
    <row r="27" spans="1:2" x14ac:dyDescent="0.3">
      <c r="A27" s="8">
        <v>45323</v>
      </c>
      <c r="B27">
        <v>3747</v>
      </c>
    </row>
    <row r="28" spans="1:2" x14ac:dyDescent="0.3">
      <c r="A28" s="8">
        <v>45352</v>
      </c>
      <c r="B28">
        <v>3808</v>
      </c>
    </row>
    <row r="29" spans="1:2" x14ac:dyDescent="0.3">
      <c r="A29" s="8">
        <v>45383</v>
      </c>
      <c r="B29">
        <v>3745</v>
      </c>
    </row>
    <row r="30" spans="1:2" x14ac:dyDescent="0.3">
      <c r="A30" s="8">
        <v>45413</v>
      </c>
      <c r="B30">
        <v>4089</v>
      </c>
    </row>
    <row r="31" spans="1:2" x14ac:dyDescent="0.3">
      <c r="A31" s="8">
        <v>45444</v>
      </c>
      <c r="B31">
        <v>3936</v>
      </c>
    </row>
    <row r="32" spans="1:2" x14ac:dyDescent="0.3">
      <c r="A32" s="8">
        <v>45474</v>
      </c>
      <c r="B32">
        <v>3890</v>
      </c>
    </row>
    <row r="33" spans="1:6" x14ac:dyDescent="0.3">
      <c r="A33" s="8">
        <v>45505</v>
      </c>
      <c r="B33">
        <v>4007</v>
      </c>
    </row>
    <row r="34" spans="1:6" x14ac:dyDescent="0.3">
      <c r="A34" s="8">
        <v>45536</v>
      </c>
      <c r="B34">
        <v>3856</v>
      </c>
    </row>
    <row r="35" spans="1:6" x14ac:dyDescent="0.3">
      <c r="A35" s="8">
        <v>45566</v>
      </c>
      <c r="B35">
        <v>3773</v>
      </c>
    </row>
    <row r="36" spans="1:6" x14ac:dyDescent="0.3">
      <c r="A36" s="8">
        <v>45597</v>
      </c>
      <c r="B36">
        <v>3675</v>
      </c>
    </row>
    <row r="37" spans="1:6" x14ac:dyDescent="0.3">
      <c r="A37" s="8">
        <v>45627</v>
      </c>
      <c r="B37">
        <v>3551</v>
      </c>
    </row>
    <row r="38" spans="1:6" x14ac:dyDescent="0.3">
      <c r="A38" s="8">
        <v>45658</v>
      </c>
      <c r="B38">
        <v>3346</v>
      </c>
    </row>
    <row r="39" spans="1:6" x14ac:dyDescent="0.3">
      <c r="A39" s="8">
        <v>45689</v>
      </c>
      <c r="B39">
        <v>3040</v>
      </c>
    </row>
    <row r="40" spans="1:6" x14ac:dyDescent="0.3">
      <c r="A40" s="8">
        <v>45717</v>
      </c>
      <c r="B40">
        <v>3414</v>
      </c>
    </row>
    <row r="41" spans="1:6" x14ac:dyDescent="0.3">
      <c r="A41" s="8">
        <v>45748</v>
      </c>
      <c r="B41">
        <v>3364</v>
      </c>
    </row>
    <row r="42" spans="1:6" x14ac:dyDescent="0.3">
      <c r="A42" s="8">
        <v>45778</v>
      </c>
      <c r="B42">
        <v>3490</v>
      </c>
    </row>
    <row r="43" spans="1:6" x14ac:dyDescent="0.3">
      <c r="A43" s="8">
        <v>45809</v>
      </c>
      <c r="B43">
        <v>3638</v>
      </c>
    </row>
    <row r="44" spans="1:6" x14ac:dyDescent="0.3">
      <c r="A44" s="8">
        <v>45839</v>
      </c>
      <c r="B44">
        <v>3785</v>
      </c>
    </row>
    <row r="45" spans="1:6" x14ac:dyDescent="0.3">
      <c r="A45" s="8">
        <v>45870</v>
      </c>
      <c r="B45">
        <v>3634</v>
      </c>
    </row>
    <row r="46" spans="1:6" x14ac:dyDescent="0.3">
      <c r="A46" s="8">
        <v>45901</v>
      </c>
      <c r="B46">
        <v>3470</v>
      </c>
    </row>
    <row r="47" spans="1:6" x14ac:dyDescent="0.3">
      <c r="A47" s="8">
        <v>45931</v>
      </c>
      <c r="B47">
        <v>3439</v>
      </c>
      <c r="F47" s="11"/>
    </row>
    <row r="48" spans="1:6" x14ac:dyDescent="0.3">
      <c r="A48" s="8">
        <v>45962</v>
      </c>
      <c r="B48">
        <v>3519</v>
      </c>
    </row>
    <row r="49" spans="1:8" x14ac:dyDescent="0.3">
      <c r="A49" s="8">
        <v>45992</v>
      </c>
      <c r="B49">
        <v>3213</v>
      </c>
      <c r="C49">
        <v>3213</v>
      </c>
      <c r="D49" s="10">
        <v>3213</v>
      </c>
      <c r="E49" s="10">
        <v>3213</v>
      </c>
      <c r="F49" s="12"/>
    </row>
    <row r="50" spans="1:8" x14ac:dyDescent="0.3">
      <c r="A50" s="8">
        <v>46023</v>
      </c>
      <c r="C50">
        <f t="shared" ref="C50:C55" si="0">_xlfn.FORECAST.ETS(A50,$B$2:$B$49,$A$2:$A$49,12,1)</f>
        <v>3285.3014945973059</v>
      </c>
      <c r="D50" s="10">
        <f t="shared" ref="D50:D55" si="1">C50-_xlfn.FORECAST.ETS.CONFINT(A50,$B$2:$B$49,$A$2:$A$49,0.95,12,1)</f>
        <v>2959.2521090994369</v>
      </c>
      <c r="E50" s="10">
        <f t="shared" ref="E50:E55" si="2">C50+_xlfn.FORECAST.ETS.CONFINT(A50,$B$2:$B$49,$A$2:$A$49,0.95,12,1)</f>
        <v>3611.3508800951749</v>
      </c>
      <c r="F50" s="13">
        <v>3167</v>
      </c>
      <c r="G50" t="b">
        <f>AND(Table1[[#This Row],[Actual 2026]]&gt;=Table1[[#This Row],[Lower Confidence Bound]],Table1[[#This Row],[Actual 2026]]&lt;=Table1[[#This Row],[Upper Confidence Bound]])</f>
        <v>1</v>
      </c>
      <c r="H50" s="14">
        <f>ABS(Table1[[#This Row],[Actual 2026]]-Table1[[#This Row],[Forecast]])/Table1[[#This Row],[Actual 2026]]</f>
        <v>3.7354434669184061E-2</v>
      </c>
    </row>
    <row r="51" spans="1:8" x14ac:dyDescent="0.3">
      <c r="A51" s="8">
        <v>46054</v>
      </c>
      <c r="C51">
        <f t="shared" si="0"/>
        <v>2948.3082544582262</v>
      </c>
      <c r="D51" s="10">
        <f t="shared" si="1"/>
        <v>2523.6783339103094</v>
      </c>
      <c r="E51" s="10">
        <f t="shared" si="2"/>
        <v>3372.938175006143</v>
      </c>
      <c r="F51" s="13">
        <v>3037</v>
      </c>
      <c r="G51" t="b">
        <f>AND(Table1[[#This Row],[Actual 2026]]&gt;=Table1[[#This Row],[Lower Confidence Bound]],Table1[[#This Row],[Actual 2026]]&lt;=Table1[[#This Row],[Upper Confidence Bound]])</f>
        <v>1</v>
      </c>
      <c r="H51" s="14">
        <f>ABS(Table1[[#This Row],[Actual 2026]]-Table1[[#This Row],[Forecast]])/Table1[[#This Row],[Actual 2026]]</f>
        <v>2.9203735772727626E-2</v>
      </c>
    </row>
    <row r="52" spans="1:8" x14ac:dyDescent="0.3">
      <c r="A52" s="8">
        <v>46082</v>
      </c>
      <c r="C52">
        <f t="shared" si="0"/>
        <v>3209.0609183337679</v>
      </c>
      <c r="D52" s="10">
        <f t="shared" si="1"/>
        <v>2704.5904670132159</v>
      </c>
      <c r="E52" s="10">
        <f t="shared" si="2"/>
        <v>3713.5313696543199</v>
      </c>
      <c r="F52" s="13">
        <v>3511</v>
      </c>
      <c r="G52" t="b">
        <f>AND(Table1[[#This Row],[Actual 2026]]&gt;=Table1[[#This Row],[Lower Confidence Bound]],Table1[[#This Row],[Actual 2026]]&lt;=Table1[[#This Row],[Upper Confidence Bound]])</f>
        <v>1</v>
      </c>
      <c r="H52" s="14">
        <f>ABS(Table1[[#This Row],[Actual 2026]]-Table1[[#This Row],[Forecast]])/Table1[[#This Row],[Actual 2026]]</f>
        <v>8.5998029526127076E-2</v>
      </c>
    </row>
    <row r="53" spans="1:8" x14ac:dyDescent="0.3">
      <c r="A53" s="8">
        <v>46113</v>
      </c>
      <c r="C53">
        <f t="shared" si="0"/>
        <v>3209.5381918212001</v>
      </c>
      <c r="D53" s="10">
        <f t="shared" si="1"/>
        <v>2636.0854780835843</v>
      </c>
      <c r="E53" s="10">
        <f t="shared" si="2"/>
        <v>3782.9909055588159</v>
      </c>
      <c r="F53" s="13">
        <v>3368</v>
      </c>
      <c r="G53" t="b">
        <f>AND(Table1[[#This Row],[Actual 2026]]&gt;=Table1[[#This Row],[Lower Confidence Bound]],Table1[[#This Row],[Actual 2026]]&lt;=Table1[[#This Row],[Upper Confidence Bound]])</f>
        <v>1</v>
      </c>
      <c r="H53" s="14">
        <f>ABS(Table1[[#This Row],[Actual 2026]]-Table1[[#This Row],[Forecast]])/Table1[[#This Row],[Actual 2026]]</f>
        <v>4.7049230456888316E-2</v>
      </c>
    </row>
    <row r="54" spans="1:8" x14ac:dyDescent="0.3">
      <c r="A54" s="8">
        <v>46143</v>
      </c>
      <c r="C54">
        <f t="shared" si="0"/>
        <v>3603.0628135439365</v>
      </c>
      <c r="D54" s="10">
        <f t="shared" si="1"/>
        <v>2967.9380085226276</v>
      </c>
      <c r="E54" s="10">
        <f t="shared" si="2"/>
        <v>4238.1876185652454</v>
      </c>
      <c r="F54" s="13">
        <v>3548</v>
      </c>
      <c r="G54" t="b">
        <f>AND(Table1[[#This Row],[Actual 2026]]&gt;=Table1[[#This Row],[Lower Confidence Bound]],Table1[[#This Row],[Actual 2026]]&lt;=Table1[[#This Row],[Upper Confidence Bound]])</f>
        <v>1</v>
      </c>
      <c r="H54" s="14">
        <f>ABS(Table1[[#This Row],[Actual 2026]]-Table1[[#This Row],[Forecast]])/Table1[[#This Row],[Actual 2026]]</f>
        <v>1.5519395023657413E-2</v>
      </c>
    </row>
    <row r="55" spans="1:8" x14ac:dyDescent="0.3">
      <c r="A55" s="8">
        <v>46174</v>
      </c>
      <c r="C55">
        <f t="shared" si="0"/>
        <v>3357.8161784939944</v>
      </c>
      <c r="D55" s="10">
        <f t="shared" si="1"/>
        <v>2666.3704770445415</v>
      </c>
      <c r="E55" s="10">
        <f t="shared" si="2"/>
        <v>4049.2618799434472</v>
      </c>
      <c r="F55" s="13">
        <v>3496</v>
      </c>
      <c r="G55" t="b">
        <f>AND(Table1[[#This Row],[Actual 2026]]&gt;=Table1[[#This Row],[Lower Confidence Bound]],Table1[[#This Row],[Actual 2026]]&lt;=Table1[[#This Row],[Upper Confidence Bound]])</f>
        <v>1</v>
      </c>
      <c r="H55" s="14">
        <f>ABS(Table1[[#This Row],[Actual 2026]]-Table1[[#This Row],[Forecast]])/Table1[[#This Row],[Actual 2026]]</f>
        <v>3.9526264732839142E-2</v>
      </c>
    </row>
    <row r="56" spans="1:8" x14ac:dyDescent="0.3">
      <c r="A56" s="8"/>
      <c r="D56" s="10"/>
      <c r="E56" s="10"/>
      <c r="F56" s="12"/>
      <c r="G56" t="s">
        <v>200</v>
      </c>
      <c r="H56" s="14">
        <f>AVERAGE(H50:H55)</f>
        <v>4.2441848363570601E-2</v>
      </c>
    </row>
  </sheetData>
  <pageMargins left="0.7" right="0.7" top="0.75" bottom="0.75" header="0.3" footer="0.3"/>
  <pageSetup scale="5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BA1C9-355E-4127-8E56-69FFEAE3169C}">
  <sheetPr>
    <pageSetUpPr fitToPage="1"/>
  </sheetPr>
  <dimension ref="A2:I164"/>
  <sheetViews>
    <sheetView showGridLines="0" zoomScale="85" zoomScaleNormal="85" workbookViewId="0">
      <selection sqref="A1:S39"/>
    </sheetView>
  </sheetViews>
  <sheetFormatPr defaultRowHeight="14.4" x14ac:dyDescent="0.3"/>
  <cols>
    <col min="1" max="1" width="32" bestFit="1" customWidth="1"/>
    <col min="2" max="2" width="15.33203125" bestFit="1" customWidth="1"/>
    <col min="6" max="6" width="23.77734375" bestFit="1" customWidth="1"/>
    <col min="7" max="7" width="18.77734375" bestFit="1" customWidth="1"/>
    <col min="8" max="8" width="34.88671875" bestFit="1" customWidth="1"/>
    <col min="9" max="9" width="18.77734375" bestFit="1" customWidth="1"/>
  </cols>
  <sheetData>
    <row r="2" spans="1:9" ht="18" x14ac:dyDescent="0.35">
      <c r="A2" s="1" t="s">
        <v>161</v>
      </c>
      <c r="B2" t="s" vm="1">
        <v>162</v>
      </c>
      <c r="F2" s="25" t="s">
        <v>201</v>
      </c>
      <c r="G2" s="25"/>
      <c r="H2" s="25"/>
      <c r="I2" s="25"/>
    </row>
    <row r="3" spans="1:9" ht="15" customHeight="1" x14ac:dyDescent="0.3">
      <c r="A3" s="1" t="s">
        <v>164</v>
      </c>
      <c r="B3" t="s" vm="2">
        <v>163</v>
      </c>
      <c r="F3" s="23" t="s">
        <v>202</v>
      </c>
      <c r="G3" s="23"/>
      <c r="H3" s="24" t="s">
        <v>206</v>
      </c>
      <c r="I3" s="24"/>
    </row>
    <row r="4" spans="1:9" x14ac:dyDescent="0.3">
      <c r="F4" s="15" t="s">
        <v>203</v>
      </c>
      <c r="G4" s="15" t="s">
        <v>204</v>
      </c>
      <c r="H4" s="17" t="s">
        <v>205</v>
      </c>
      <c r="I4" s="17" t="s">
        <v>204</v>
      </c>
    </row>
    <row r="5" spans="1:9" x14ac:dyDescent="0.3">
      <c r="A5" s="1" t="s">
        <v>0</v>
      </c>
      <c r="B5" t="s">
        <v>165</v>
      </c>
      <c r="F5" s="16" t="s">
        <v>123</v>
      </c>
      <c r="G5" s="16">
        <v>126</v>
      </c>
      <c r="H5" s="18" t="str">
        <f>A128</f>
        <v>South Eglinton-Davisville</v>
      </c>
      <c r="I5" s="18">
        <f>B128</f>
        <v>112</v>
      </c>
    </row>
    <row r="6" spans="1:9" x14ac:dyDescent="0.3">
      <c r="A6" s="2" t="s">
        <v>1</v>
      </c>
      <c r="B6">
        <v>76</v>
      </c>
      <c r="F6" s="16" t="s">
        <v>103</v>
      </c>
      <c r="G6" s="16">
        <v>129</v>
      </c>
      <c r="H6" s="18" t="str">
        <f>A108</f>
        <v>North Toronto</v>
      </c>
      <c r="I6" s="18">
        <f>B108</f>
        <v>126</v>
      </c>
    </row>
    <row r="7" spans="1:9" x14ac:dyDescent="0.3">
      <c r="A7" s="2" t="s">
        <v>2</v>
      </c>
      <c r="B7">
        <v>126</v>
      </c>
      <c r="F7" s="16" t="s">
        <v>35</v>
      </c>
      <c r="G7" s="16">
        <v>128</v>
      </c>
      <c r="H7" s="18" t="str">
        <f>A40</f>
        <v>Dovercourt Village</v>
      </c>
      <c r="I7" s="18">
        <f>B40</f>
        <v>123</v>
      </c>
    </row>
    <row r="8" spans="1:9" x14ac:dyDescent="0.3">
      <c r="A8" s="2" t="s">
        <v>3</v>
      </c>
      <c r="B8">
        <v>61</v>
      </c>
      <c r="F8" s="16" t="s">
        <v>72</v>
      </c>
      <c r="G8" s="16">
        <v>200</v>
      </c>
      <c r="H8" s="18" t="str">
        <f>A77</f>
        <v>Junction-Wallace Emerson</v>
      </c>
      <c r="I8" s="18">
        <f>B77</f>
        <v>196</v>
      </c>
    </row>
    <row r="9" spans="1:9" x14ac:dyDescent="0.3">
      <c r="A9" s="2" t="s">
        <v>4</v>
      </c>
      <c r="B9">
        <v>409</v>
      </c>
    </row>
    <row r="10" spans="1:9" x14ac:dyDescent="0.3">
      <c r="A10" s="2" t="s">
        <v>5</v>
      </c>
      <c r="B10">
        <v>71</v>
      </c>
    </row>
    <row r="11" spans="1:9" x14ac:dyDescent="0.3">
      <c r="A11" s="2" t="s">
        <v>6</v>
      </c>
      <c r="B11">
        <v>123</v>
      </c>
      <c r="F11" s="16" t="s">
        <v>207</v>
      </c>
      <c r="G11" s="11" t="s">
        <v>208</v>
      </c>
      <c r="H11" s="11" t="s">
        <v>209</v>
      </c>
      <c r="I11" s="11" t="s">
        <v>210</v>
      </c>
    </row>
    <row r="12" spans="1:9" x14ac:dyDescent="0.3">
      <c r="A12" s="2" t="s">
        <v>7</v>
      </c>
      <c r="B12">
        <v>72</v>
      </c>
      <c r="F12" s="16" t="s">
        <v>211</v>
      </c>
      <c r="G12" s="3">
        <v>24686</v>
      </c>
      <c r="H12" s="20" t="s">
        <v>214</v>
      </c>
      <c r="I12" s="20" t="s">
        <v>214</v>
      </c>
    </row>
    <row r="13" spans="1:9" x14ac:dyDescent="0.3">
      <c r="A13" s="2" t="s">
        <v>8</v>
      </c>
      <c r="B13">
        <v>135</v>
      </c>
      <c r="F13" s="16" t="s">
        <v>212</v>
      </c>
      <c r="G13" s="3">
        <v>24648</v>
      </c>
      <c r="H13" s="19" t="s">
        <v>215</v>
      </c>
      <c r="I13">
        <v>0.65</v>
      </c>
    </row>
    <row r="14" spans="1:9" x14ac:dyDescent="0.3">
      <c r="A14" s="2" t="s">
        <v>9</v>
      </c>
      <c r="B14">
        <v>115</v>
      </c>
      <c r="F14" s="16" t="s">
        <v>213</v>
      </c>
      <c r="G14" s="3">
        <v>23578</v>
      </c>
      <c r="H14" s="19" t="s">
        <v>216</v>
      </c>
      <c r="I14">
        <v>7.37</v>
      </c>
    </row>
    <row r="15" spans="1:9" x14ac:dyDescent="0.3">
      <c r="A15" s="2" t="s">
        <v>10</v>
      </c>
      <c r="B15">
        <v>44</v>
      </c>
    </row>
    <row r="16" spans="1:9" x14ac:dyDescent="0.3">
      <c r="A16" s="2" t="s">
        <v>11</v>
      </c>
      <c r="B16">
        <v>56</v>
      </c>
    </row>
    <row r="17" spans="1:2" x14ac:dyDescent="0.3">
      <c r="A17" s="2" t="s">
        <v>12</v>
      </c>
      <c r="B17">
        <v>55</v>
      </c>
    </row>
    <row r="18" spans="1:2" x14ac:dyDescent="0.3">
      <c r="A18" s="2" t="s">
        <v>13</v>
      </c>
      <c r="B18">
        <v>79</v>
      </c>
    </row>
    <row r="19" spans="1:2" x14ac:dyDescent="0.3">
      <c r="A19" s="2" t="s">
        <v>14</v>
      </c>
      <c r="B19">
        <v>169</v>
      </c>
    </row>
    <row r="20" spans="1:2" x14ac:dyDescent="0.3">
      <c r="A20" s="2" t="s">
        <v>15</v>
      </c>
      <c r="B20">
        <v>159</v>
      </c>
    </row>
    <row r="21" spans="1:2" x14ac:dyDescent="0.3">
      <c r="A21" s="2" t="s">
        <v>16</v>
      </c>
      <c r="B21">
        <v>256</v>
      </c>
    </row>
    <row r="22" spans="1:2" x14ac:dyDescent="0.3">
      <c r="A22" s="2" t="s">
        <v>17</v>
      </c>
      <c r="B22">
        <v>55</v>
      </c>
    </row>
    <row r="23" spans="1:2" x14ac:dyDescent="0.3">
      <c r="A23" s="2" t="s">
        <v>18</v>
      </c>
      <c r="B23">
        <v>107</v>
      </c>
    </row>
    <row r="24" spans="1:2" x14ac:dyDescent="0.3">
      <c r="A24" s="2" t="s">
        <v>19</v>
      </c>
      <c r="B24">
        <v>26</v>
      </c>
    </row>
    <row r="25" spans="1:2" x14ac:dyDescent="0.3">
      <c r="A25" s="2" t="s">
        <v>20</v>
      </c>
      <c r="B25">
        <v>67</v>
      </c>
    </row>
    <row r="26" spans="1:2" x14ac:dyDescent="0.3">
      <c r="A26" s="2" t="s">
        <v>21</v>
      </c>
      <c r="B26">
        <v>112</v>
      </c>
    </row>
    <row r="27" spans="1:2" x14ac:dyDescent="0.3">
      <c r="A27" s="2" t="s">
        <v>22</v>
      </c>
      <c r="B27">
        <v>135</v>
      </c>
    </row>
    <row r="28" spans="1:2" x14ac:dyDescent="0.3">
      <c r="A28" s="2" t="s">
        <v>23</v>
      </c>
      <c r="B28">
        <v>61</v>
      </c>
    </row>
    <row r="29" spans="1:2" x14ac:dyDescent="0.3">
      <c r="A29" s="2" t="s">
        <v>24</v>
      </c>
      <c r="B29">
        <v>74</v>
      </c>
    </row>
    <row r="30" spans="1:2" x14ac:dyDescent="0.3">
      <c r="A30" s="2" t="s">
        <v>25</v>
      </c>
      <c r="B30">
        <v>43</v>
      </c>
    </row>
    <row r="31" spans="1:2" x14ac:dyDescent="0.3">
      <c r="A31" s="2" t="s">
        <v>26</v>
      </c>
      <c r="B31">
        <v>367</v>
      </c>
    </row>
    <row r="32" spans="1:2" x14ac:dyDescent="0.3">
      <c r="A32" s="2" t="s">
        <v>27</v>
      </c>
      <c r="B32">
        <v>386</v>
      </c>
    </row>
    <row r="33" spans="1:2" x14ac:dyDescent="0.3">
      <c r="A33" s="2" t="s">
        <v>28</v>
      </c>
      <c r="B33">
        <v>116</v>
      </c>
    </row>
    <row r="34" spans="1:2" x14ac:dyDescent="0.3">
      <c r="A34" s="2" t="s">
        <v>29</v>
      </c>
      <c r="B34">
        <v>128</v>
      </c>
    </row>
    <row r="35" spans="1:2" x14ac:dyDescent="0.3">
      <c r="A35" s="2" t="s">
        <v>30</v>
      </c>
      <c r="B35">
        <v>138</v>
      </c>
    </row>
    <row r="36" spans="1:2" x14ac:dyDescent="0.3">
      <c r="A36" s="2" t="s">
        <v>31</v>
      </c>
      <c r="B36">
        <v>159</v>
      </c>
    </row>
    <row r="37" spans="1:2" x14ac:dyDescent="0.3">
      <c r="A37" s="2" t="s">
        <v>32</v>
      </c>
      <c r="B37">
        <v>79</v>
      </c>
    </row>
    <row r="38" spans="1:2" x14ac:dyDescent="0.3">
      <c r="A38" s="2" t="s">
        <v>33</v>
      </c>
      <c r="B38">
        <v>164</v>
      </c>
    </row>
    <row r="39" spans="1:2" x14ac:dyDescent="0.3">
      <c r="A39" s="2" t="s">
        <v>34</v>
      </c>
      <c r="B39">
        <v>165</v>
      </c>
    </row>
    <row r="40" spans="1:2" x14ac:dyDescent="0.3">
      <c r="A40" s="2" t="s">
        <v>35</v>
      </c>
      <c r="B40">
        <v>123</v>
      </c>
    </row>
    <row r="41" spans="1:2" x14ac:dyDescent="0.3">
      <c r="A41" s="2" t="s">
        <v>36</v>
      </c>
      <c r="B41">
        <v>174</v>
      </c>
    </row>
    <row r="42" spans="1:2" x14ac:dyDescent="0.3">
      <c r="A42" s="2" t="s">
        <v>37</v>
      </c>
      <c r="B42">
        <v>584</v>
      </c>
    </row>
    <row r="43" spans="1:2" x14ac:dyDescent="0.3">
      <c r="A43" s="2" t="s">
        <v>38</v>
      </c>
      <c r="B43">
        <v>142</v>
      </c>
    </row>
    <row r="44" spans="1:2" x14ac:dyDescent="0.3">
      <c r="A44" s="2" t="s">
        <v>39</v>
      </c>
      <c r="B44">
        <v>198</v>
      </c>
    </row>
    <row r="45" spans="1:2" x14ac:dyDescent="0.3">
      <c r="A45" s="2" t="s">
        <v>40</v>
      </c>
      <c r="B45">
        <v>74</v>
      </c>
    </row>
    <row r="46" spans="1:2" x14ac:dyDescent="0.3">
      <c r="A46" s="2" t="s">
        <v>41</v>
      </c>
      <c r="B46">
        <v>55</v>
      </c>
    </row>
    <row r="47" spans="1:2" x14ac:dyDescent="0.3">
      <c r="A47" s="2" t="s">
        <v>42</v>
      </c>
      <c r="B47">
        <v>50</v>
      </c>
    </row>
    <row r="48" spans="1:2" x14ac:dyDescent="0.3">
      <c r="A48" s="2" t="s">
        <v>43</v>
      </c>
      <c r="B48">
        <v>201</v>
      </c>
    </row>
    <row r="49" spans="1:2" x14ac:dyDescent="0.3">
      <c r="A49" s="2" t="s">
        <v>44</v>
      </c>
      <c r="B49">
        <v>71</v>
      </c>
    </row>
    <row r="50" spans="1:2" x14ac:dyDescent="0.3">
      <c r="A50" s="2" t="s">
        <v>45</v>
      </c>
      <c r="B50">
        <v>127</v>
      </c>
    </row>
    <row r="51" spans="1:2" x14ac:dyDescent="0.3">
      <c r="A51" s="2" t="s">
        <v>46</v>
      </c>
      <c r="B51">
        <v>77</v>
      </c>
    </row>
    <row r="52" spans="1:2" x14ac:dyDescent="0.3">
      <c r="A52" s="2" t="s">
        <v>47</v>
      </c>
      <c r="B52">
        <v>241</v>
      </c>
    </row>
    <row r="53" spans="1:2" x14ac:dyDescent="0.3">
      <c r="A53" s="2" t="s">
        <v>48</v>
      </c>
      <c r="B53">
        <v>55</v>
      </c>
    </row>
    <row r="54" spans="1:2" x14ac:dyDescent="0.3">
      <c r="A54" s="2" t="s">
        <v>49</v>
      </c>
      <c r="B54">
        <v>122</v>
      </c>
    </row>
    <row r="55" spans="1:2" x14ac:dyDescent="0.3">
      <c r="A55" s="2" t="s">
        <v>50</v>
      </c>
      <c r="B55">
        <v>147</v>
      </c>
    </row>
    <row r="56" spans="1:2" x14ac:dyDescent="0.3">
      <c r="A56" s="2" t="s">
        <v>51</v>
      </c>
      <c r="B56">
        <v>55</v>
      </c>
    </row>
    <row r="57" spans="1:2" x14ac:dyDescent="0.3">
      <c r="A57" s="2" t="s">
        <v>52</v>
      </c>
      <c r="B57">
        <v>24</v>
      </c>
    </row>
    <row r="58" spans="1:2" x14ac:dyDescent="0.3">
      <c r="A58" s="2" t="s">
        <v>53</v>
      </c>
      <c r="B58">
        <v>181</v>
      </c>
    </row>
    <row r="59" spans="1:2" x14ac:dyDescent="0.3">
      <c r="A59" s="2" t="s">
        <v>54</v>
      </c>
      <c r="B59">
        <v>333</v>
      </c>
    </row>
    <row r="60" spans="1:2" x14ac:dyDescent="0.3">
      <c r="A60" s="2" t="s">
        <v>55</v>
      </c>
      <c r="B60">
        <v>182</v>
      </c>
    </row>
    <row r="61" spans="1:2" x14ac:dyDescent="0.3">
      <c r="A61" s="2" t="s">
        <v>56</v>
      </c>
      <c r="B61">
        <v>102</v>
      </c>
    </row>
    <row r="62" spans="1:2" x14ac:dyDescent="0.3">
      <c r="A62" s="2" t="s">
        <v>57</v>
      </c>
      <c r="B62">
        <v>39</v>
      </c>
    </row>
    <row r="63" spans="1:2" x14ac:dyDescent="0.3">
      <c r="A63" s="2" t="s">
        <v>58</v>
      </c>
      <c r="B63">
        <v>300</v>
      </c>
    </row>
    <row r="64" spans="1:2" x14ac:dyDescent="0.3">
      <c r="A64" s="2" t="s">
        <v>59</v>
      </c>
      <c r="B64">
        <v>66</v>
      </c>
    </row>
    <row r="65" spans="1:2" x14ac:dyDescent="0.3">
      <c r="A65" s="2" t="s">
        <v>60</v>
      </c>
      <c r="B65">
        <v>163</v>
      </c>
    </row>
    <row r="66" spans="1:2" x14ac:dyDescent="0.3">
      <c r="A66" s="2" t="s">
        <v>61</v>
      </c>
      <c r="B66">
        <v>115</v>
      </c>
    </row>
    <row r="67" spans="1:2" x14ac:dyDescent="0.3">
      <c r="A67" s="2" t="s">
        <v>62</v>
      </c>
      <c r="B67">
        <v>78</v>
      </c>
    </row>
    <row r="68" spans="1:2" x14ac:dyDescent="0.3">
      <c r="A68" s="2" t="s">
        <v>63</v>
      </c>
      <c r="B68">
        <v>82</v>
      </c>
    </row>
    <row r="69" spans="1:2" x14ac:dyDescent="0.3">
      <c r="A69" s="2" t="s">
        <v>64</v>
      </c>
      <c r="B69">
        <v>107</v>
      </c>
    </row>
    <row r="70" spans="1:2" x14ac:dyDescent="0.3">
      <c r="A70" s="2" t="s">
        <v>65</v>
      </c>
      <c r="B70">
        <v>39</v>
      </c>
    </row>
    <row r="71" spans="1:2" x14ac:dyDescent="0.3">
      <c r="A71" s="2" t="s">
        <v>66</v>
      </c>
      <c r="B71">
        <v>134</v>
      </c>
    </row>
    <row r="72" spans="1:2" x14ac:dyDescent="0.3">
      <c r="A72" s="2" t="s">
        <v>67</v>
      </c>
      <c r="B72">
        <v>189</v>
      </c>
    </row>
    <row r="73" spans="1:2" x14ac:dyDescent="0.3">
      <c r="A73" s="2" t="s">
        <v>68</v>
      </c>
      <c r="B73">
        <v>64</v>
      </c>
    </row>
    <row r="74" spans="1:2" x14ac:dyDescent="0.3">
      <c r="A74" s="2" t="s">
        <v>69</v>
      </c>
      <c r="B74">
        <v>107</v>
      </c>
    </row>
    <row r="75" spans="1:2" x14ac:dyDescent="0.3">
      <c r="A75" s="2" t="s">
        <v>70</v>
      </c>
      <c r="B75">
        <v>99</v>
      </c>
    </row>
    <row r="76" spans="1:2" x14ac:dyDescent="0.3">
      <c r="A76" s="2" t="s">
        <v>71</v>
      </c>
      <c r="B76">
        <v>139</v>
      </c>
    </row>
    <row r="77" spans="1:2" x14ac:dyDescent="0.3">
      <c r="A77" s="2" t="s">
        <v>72</v>
      </c>
      <c r="B77">
        <v>196</v>
      </c>
    </row>
    <row r="78" spans="1:2" x14ac:dyDescent="0.3">
      <c r="A78" s="2" t="s">
        <v>73</v>
      </c>
      <c r="B78">
        <v>40</v>
      </c>
    </row>
    <row r="79" spans="1:2" x14ac:dyDescent="0.3">
      <c r="A79" s="2" t="s">
        <v>74</v>
      </c>
      <c r="B79">
        <v>271</v>
      </c>
    </row>
    <row r="80" spans="1:2" x14ac:dyDescent="0.3">
      <c r="A80" s="2" t="s">
        <v>75</v>
      </c>
      <c r="B80">
        <v>444</v>
      </c>
    </row>
    <row r="81" spans="1:2" x14ac:dyDescent="0.3">
      <c r="A81" s="2" t="s">
        <v>76</v>
      </c>
      <c r="B81">
        <v>138</v>
      </c>
    </row>
    <row r="82" spans="1:2" x14ac:dyDescent="0.3">
      <c r="A82" s="2" t="s">
        <v>77</v>
      </c>
      <c r="B82">
        <v>51</v>
      </c>
    </row>
    <row r="83" spans="1:2" x14ac:dyDescent="0.3">
      <c r="A83" s="2" t="s">
        <v>78</v>
      </c>
      <c r="B83">
        <v>21</v>
      </c>
    </row>
    <row r="84" spans="1:2" x14ac:dyDescent="0.3">
      <c r="A84" s="2" t="s">
        <v>79</v>
      </c>
      <c r="B84">
        <v>92</v>
      </c>
    </row>
    <row r="85" spans="1:2" x14ac:dyDescent="0.3">
      <c r="A85" s="2" t="s">
        <v>80</v>
      </c>
      <c r="B85">
        <v>101</v>
      </c>
    </row>
    <row r="86" spans="1:2" x14ac:dyDescent="0.3">
      <c r="A86" s="2" t="s">
        <v>81</v>
      </c>
      <c r="B86">
        <v>42</v>
      </c>
    </row>
    <row r="87" spans="1:2" x14ac:dyDescent="0.3">
      <c r="A87" s="2" t="s">
        <v>82</v>
      </c>
      <c r="B87">
        <v>32</v>
      </c>
    </row>
    <row r="88" spans="1:2" x14ac:dyDescent="0.3">
      <c r="A88" s="2" t="s">
        <v>83</v>
      </c>
      <c r="B88">
        <v>42</v>
      </c>
    </row>
    <row r="89" spans="1:2" x14ac:dyDescent="0.3">
      <c r="A89" s="2" t="s">
        <v>84</v>
      </c>
      <c r="B89">
        <v>124</v>
      </c>
    </row>
    <row r="90" spans="1:2" x14ac:dyDescent="0.3">
      <c r="A90" s="2" t="s">
        <v>85</v>
      </c>
      <c r="B90">
        <v>71</v>
      </c>
    </row>
    <row r="91" spans="1:2" x14ac:dyDescent="0.3">
      <c r="A91" s="2" t="s">
        <v>86</v>
      </c>
      <c r="B91">
        <v>128</v>
      </c>
    </row>
    <row r="92" spans="1:2" x14ac:dyDescent="0.3">
      <c r="A92" s="2" t="s">
        <v>87</v>
      </c>
      <c r="B92">
        <v>109</v>
      </c>
    </row>
    <row r="93" spans="1:2" x14ac:dyDescent="0.3">
      <c r="A93" s="2" t="s">
        <v>88</v>
      </c>
      <c r="B93">
        <v>41</v>
      </c>
    </row>
    <row r="94" spans="1:2" x14ac:dyDescent="0.3">
      <c r="A94" s="2" t="s">
        <v>89</v>
      </c>
      <c r="B94">
        <v>36</v>
      </c>
    </row>
    <row r="95" spans="1:2" x14ac:dyDescent="0.3">
      <c r="A95" s="2" t="s">
        <v>90</v>
      </c>
      <c r="B95">
        <v>85</v>
      </c>
    </row>
    <row r="96" spans="1:2" x14ac:dyDescent="0.3">
      <c r="A96" s="2" t="s">
        <v>91</v>
      </c>
      <c r="B96">
        <v>1005</v>
      </c>
    </row>
    <row r="97" spans="1:2" x14ac:dyDescent="0.3">
      <c r="A97" s="2" t="s">
        <v>92</v>
      </c>
      <c r="B97">
        <v>121</v>
      </c>
    </row>
    <row r="98" spans="1:2" x14ac:dyDescent="0.3">
      <c r="A98" s="2" t="s">
        <v>93</v>
      </c>
      <c r="B98">
        <v>118</v>
      </c>
    </row>
    <row r="99" spans="1:2" x14ac:dyDescent="0.3">
      <c r="A99" s="2" t="s">
        <v>94</v>
      </c>
      <c r="B99">
        <v>648</v>
      </c>
    </row>
    <row r="100" spans="1:2" x14ac:dyDescent="0.3">
      <c r="A100" s="2" t="s">
        <v>95</v>
      </c>
      <c r="B100">
        <v>74</v>
      </c>
    </row>
    <row r="101" spans="1:2" x14ac:dyDescent="0.3">
      <c r="A101" s="2" t="s">
        <v>96</v>
      </c>
      <c r="B101">
        <v>257</v>
      </c>
    </row>
    <row r="102" spans="1:2" x14ac:dyDescent="0.3">
      <c r="A102" s="2" t="s">
        <v>97</v>
      </c>
      <c r="B102">
        <v>60</v>
      </c>
    </row>
    <row r="103" spans="1:2" x14ac:dyDescent="0.3">
      <c r="A103" s="2" t="s">
        <v>98</v>
      </c>
      <c r="B103">
        <v>120</v>
      </c>
    </row>
    <row r="104" spans="1:2" x14ac:dyDescent="0.3">
      <c r="A104" s="2" t="s">
        <v>99</v>
      </c>
      <c r="B104">
        <v>93</v>
      </c>
    </row>
    <row r="105" spans="1:2" x14ac:dyDescent="0.3">
      <c r="A105" s="2" t="s">
        <v>100</v>
      </c>
      <c r="B105">
        <v>175</v>
      </c>
    </row>
    <row r="106" spans="1:2" x14ac:dyDescent="0.3">
      <c r="A106" s="2" t="s">
        <v>101</v>
      </c>
      <c r="B106">
        <v>79</v>
      </c>
    </row>
    <row r="107" spans="1:2" x14ac:dyDescent="0.3">
      <c r="A107" s="2" t="s">
        <v>102</v>
      </c>
      <c r="B107">
        <v>287</v>
      </c>
    </row>
    <row r="108" spans="1:2" x14ac:dyDescent="0.3">
      <c r="A108" s="2" t="s">
        <v>103</v>
      </c>
      <c r="B108">
        <v>126</v>
      </c>
    </row>
    <row r="109" spans="1:2" x14ac:dyDescent="0.3">
      <c r="A109" s="2" t="s">
        <v>104</v>
      </c>
      <c r="B109">
        <v>272</v>
      </c>
    </row>
    <row r="110" spans="1:2" x14ac:dyDescent="0.3">
      <c r="A110" s="2" t="s">
        <v>105</v>
      </c>
      <c r="B110">
        <v>185</v>
      </c>
    </row>
    <row r="111" spans="1:2" x14ac:dyDescent="0.3">
      <c r="A111" s="2" t="s">
        <v>106</v>
      </c>
      <c r="B111">
        <v>148</v>
      </c>
    </row>
    <row r="112" spans="1:2" x14ac:dyDescent="0.3">
      <c r="A112" s="2" t="s">
        <v>107</v>
      </c>
      <c r="B112">
        <v>148</v>
      </c>
    </row>
    <row r="113" spans="1:2" x14ac:dyDescent="0.3">
      <c r="A113" s="2" t="s">
        <v>108</v>
      </c>
      <c r="B113">
        <v>66</v>
      </c>
    </row>
    <row r="114" spans="1:2" x14ac:dyDescent="0.3">
      <c r="A114" s="2" t="s">
        <v>109</v>
      </c>
      <c r="B114">
        <v>88</v>
      </c>
    </row>
    <row r="115" spans="1:2" x14ac:dyDescent="0.3">
      <c r="A115" s="2" t="s">
        <v>110</v>
      </c>
      <c r="B115">
        <v>74</v>
      </c>
    </row>
    <row r="116" spans="1:2" x14ac:dyDescent="0.3">
      <c r="A116" s="2" t="s">
        <v>111</v>
      </c>
      <c r="B116">
        <v>75</v>
      </c>
    </row>
    <row r="117" spans="1:2" x14ac:dyDescent="0.3">
      <c r="A117" s="2" t="s">
        <v>112</v>
      </c>
      <c r="B117">
        <v>119</v>
      </c>
    </row>
    <row r="118" spans="1:2" x14ac:dyDescent="0.3">
      <c r="A118" s="2" t="s">
        <v>113</v>
      </c>
      <c r="B118">
        <v>57</v>
      </c>
    </row>
    <row r="119" spans="1:2" x14ac:dyDescent="0.3">
      <c r="A119" s="2" t="s">
        <v>114</v>
      </c>
      <c r="B119">
        <v>31</v>
      </c>
    </row>
    <row r="120" spans="1:2" x14ac:dyDescent="0.3">
      <c r="A120" s="2" t="s">
        <v>115</v>
      </c>
      <c r="B120">
        <v>151</v>
      </c>
    </row>
    <row r="121" spans="1:2" x14ac:dyDescent="0.3">
      <c r="A121" s="2" t="s">
        <v>116</v>
      </c>
      <c r="B121">
        <v>71</v>
      </c>
    </row>
    <row r="122" spans="1:2" x14ac:dyDescent="0.3">
      <c r="A122" s="2" t="s">
        <v>117</v>
      </c>
      <c r="B122">
        <v>172</v>
      </c>
    </row>
    <row r="123" spans="1:2" x14ac:dyDescent="0.3">
      <c r="A123" s="2" t="s">
        <v>118</v>
      </c>
      <c r="B123">
        <v>151</v>
      </c>
    </row>
    <row r="124" spans="1:2" x14ac:dyDescent="0.3">
      <c r="A124" s="2" t="s">
        <v>119</v>
      </c>
      <c r="B124">
        <v>242</v>
      </c>
    </row>
    <row r="125" spans="1:2" x14ac:dyDescent="0.3">
      <c r="A125" s="2" t="s">
        <v>120</v>
      </c>
      <c r="B125">
        <v>63</v>
      </c>
    </row>
    <row r="126" spans="1:2" x14ac:dyDescent="0.3">
      <c r="A126" s="2" t="s">
        <v>121</v>
      </c>
      <c r="B126">
        <v>94</v>
      </c>
    </row>
    <row r="127" spans="1:2" x14ac:dyDescent="0.3">
      <c r="A127" s="2" t="s">
        <v>122</v>
      </c>
      <c r="B127">
        <v>127</v>
      </c>
    </row>
    <row r="128" spans="1:2" x14ac:dyDescent="0.3">
      <c r="A128" s="2" t="s">
        <v>123</v>
      </c>
      <c r="B128">
        <v>112</v>
      </c>
    </row>
    <row r="129" spans="1:2" x14ac:dyDescent="0.3">
      <c r="A129" s="2" t="s">
        <v>124</v>
      </c>
      <c r="B129">
        <v>287</v>
      </c>
    </row>
    <row r="130" spans="1:2" x14ac:dyDescent="0.3">
      <c r="A130" s="2" t="s">
        <v>125</v>
      </c>
      <c r="B130">
        <v>258</v>
      </c>
    </row>
    <row r="131" spans="1:2" x14ac:dyDescent="0.3">
      <c r="A131" s="2" t="s">
        <v>126</v>
      </c>
      <c r="B131">
        <v>476</v>
      </c>
    </row>
    <row r="132" spans="1:2" x14ac:dyDescent="0.3">
      <c r="A132" s="2" t="s">
        <v>127</v>
      </c>
      <c r="B132">
        <v>109</v>
      </c>
    </row>
    <row r="133" spans="1:2" x14ac:dyDescent="0.3">
      <c r="A133" s="2" t="s">
        <v>128</v>
      </c>
      <c r="B133">
        <v>53</v>
      </c>
    </row>
    <row r="134" spans="1:2" x14ac:dyDescent="0.3">
      <c r="A134" s="2" t="s">
        <v>129</v>
      </c>
      <c r="B134">
        <v>131</v>
      </c>
    </row>
    <row r="135" spans="1:2" x14ac:dyDescent="0.3">
      <c r="A135" s="2" t="s">
        <v>130</v>
      </c>
      <c r="B135">
        <v>138</v>
      </c>
    </row>
    <row r="136" spans="1:2" x14ac:dyDescent="0.3">
      <c r="A136" s="2" t="s">
        <v>131</v>
      </c>
      <c r="B136">
        <v>128</v>
      </c>
    </row>
    <row r="137" spans="1:2" x14ac:dyDescent="0.3">
      <c r="A137" s="2" t="s">
        <v>132</v>
      </c>
      <c r="B137">
        <v>125</v>
      </c>
    </row>
    <row r="138" spans="1:2" x14ac:dyDescent="0.3">
      <c r="A138" s="2" t="s">
        <v>133</v>
      </c>
      <c r="B138">
        <v>58</v>
      </c>
    </row>
    <row r="139" spans="1:2" x14ac:dyDescent="0.3">
      <c r="A139" s="2" t="s">
        <v>134</v>
      </c>
      <c r="B139">
        <v>149</v>
      </c>
    </row>
    <row r="140" spans="1:2" x14ac:dyDescent="0.3">
      <c r="A140" s="2" t="s">
        <v>135</v>
      </c>
      <c r="B140">
        <v>157</v>
      </c>
    </row>
    <row r="141" spans="1:2" x14ac:dyDescent="0.3">
      <c r="A141" s="2" t="s">
        <v>136</v>
      </c>
      <c r="B141">
        <v>142</v>
      </c>
    </row>
    <row r="142" spans="1:2" x14ac:dyDescent="0.3">
      <c r="A142" s="2" t="s">
        <v>137</v>
      </c>
      <c r="B142">
        <v>104</v>
      </c>
    </row>
    <row r="143" spans="1:2" x14ac:dyDescent="0.3">
      <c r="A143" s="2" t="s">
        <v>138</v>
      </c>
      <c r="B143">
        <v>436</v>
      </c>
    </row>
    <row r="144" spans="1:2" x14ac:dyDescent="0.3">
      <c r="A144" s="2" t="s">
        <v>139</v>
      </c>
      <c r="B144">
        <v>397</v>
      </c>
    </row>
    <row r="145" spans="1:2" x14ac:dyDescent="0.3">
      <c r="A145" s="2" t="s">
        <v>140</v>
      </c>
      <c r="B145">
        <v>328</v>
      </c>
    </row>
    <row r="146" spans="1:2" x14ac:dyDescent="0.3">
      <c r="A146" s="2" t="s">
        <v>141</v>
      </c>
      <c r="B146">
        <v>91</v>
      </c>
    </row>
    <row r="147" spans="1:2" x14ac:dyDescent="0.3">
      <c r="A147" s="2" t="s">
        <v>142</v>
      </c>
      <c r="B147">
        <v>60</v>
      </c>
    </row>
    <row r="148" spans="1:2" x14ac:dyDescent="0.3">
      <c r="A148" s="2" t="s">
        <v>143</v>
      </c>
      <c r="B148">
        <v>134</v>
      </c>
    </row>
    <row r="149" spans="1:2" x14ac:dyDescent="0.3">
      <c r="A149" s="2" t="s">
        <v>144</v>
      </c>
      <c r="B149">
        <v>176</v>
      </c>
    </row>
    <row r="150" spans="1:2" x14ac:dyDescent="0.3">
      <c r="A150" s="2" t="s">
        <v>145</v>
      </c>
      <c r="B150">
        <v>65</v>
      </c>
    </row>
    <row r="151" spans="1:2" x14ac:dyDescent="0.3">
      <c r="A151" s="2" t="s">
        <v>146</v>
      </c>
      <c r="B151">
        <v>337</v>
      </c>
    </row>
    <row r="152" spans="1:2" x14ac:dyDescent="0.3">
      <c r="A152" s="2" t="s">
        <v>147</v>
      </c>
      <c r="B152">
        <v>114</v>
      </c>
    </row>
    <row r="153" spans="1:2" x14ac:dyDescent="0.3">
      <c r="A153" s="2" t="s">
        <v>148</v>
      </c>
      <c r="B153">
        <v>85</v>
      </c>
    </row>
    <row r="154" spans="1:2" x14ac:dyDescent="0.3">
      <c r="A154" s="2" t="s">
        <v>149</v>
      </c>
      <c r="B154">
        <v>208</v>
      </c>
    </row>
    <row r="155" spans="1:2" x14ac:dyDescent="0.3">
      <c r="A155" s="2" t="s">
        <v>150</v>
      </c>
      <c r="B155">
        <v>96</v>
      </c>
    </row>
    <row r="156" spans="1:2" x14ac:dyDescent="0.3">
      <c r="A156" s="2" t="s">
        <v>151</v>
      </c>
      <c r="B156">
        <v>54</v>
      </c>
    </row>
    <row r="157" spans="1:2" x14ac:dyDescent="0.3">
      <c r="A157" s="2" t="s">
        <v>152</v>
      </c>
      <c r="B157">
        <v>107</v>
      </c>
    </row>
    <row r="158" spans="1:2" x14ac:dyDescent="0.3">
      <c r="A158" s="2" t="s">
        <v>153</v>
      </c>
      <c r="B158">
        <v>557</v>
      </c>
    </row>
    <row r="159" spans="1:2" x14ac:dyDescent="0.3">
      <c r="A159" s="2" t="s">
        <v>154</v>
      </c>
      <c r="B159">
        <v>118</v>
      </c>
    </row>
    <row r="160" spans="1:2" x14ac:dyDescent="0.3">
      <c r="A160" s="2" t="s">
        <v>155</v>
      </c>
      <c r="B160">
        <v>103</v>
      </c>
    </row>
    <row r="161" spans="1:2" x14ac:dyDescent="0.3">
      <c r="A161" s="2" t="s">
        <v>156</v>
      </c>
      <c r="B161">
        <v>38</v>
      </c>
    </row>
    <row r="162" spans="1:2" x14ac:dyDescent="0.3">
      <c r="A162" s="2" t="s">
        <v>157</v>
      </c>
      <c r="B162">
        <v>411</v>
      </c>
    </row>
    <row r="163" spans="1:2" x14ac:dyDescent="0.3">
      <c r="A163" s="2" t="s">
        <v>158</v>
      </c>
      <c r="B163">
        <v>248</v>
      </c>
    </row>
    <row r="164" spans="1:2" x14ac:dyDescent="0.3">
      <c r="A164" s="2" t="s">
        <v>159</v>
      </c>
      <c r="B164">
        <v>23578</v>
      </c>
    </row>
  </sheetData>
  <mergeCells count="3">
    <mergeCell ref="F3:G3"/>
    <mergeCell ref="H3:I3"/>
    <mergeCell ref="F2:I2"/>
  </mergeCells>
  <pageMargins left="0.7" right="0.7" top="0.75" bottom="0.75" header="0.3" footer="0.3"/>
  <pageSetup scale="2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4C7F-4285-4199-8C2C-A63F914182FE}">
  <dimension ref="A3:F10"/>
  <sheetViews>
    <sheetView workbookViewId="0">
      <selection activeCell="B4" sqref="B4"/>
    </sheetView>
  </sheetViews>
  <sheetFormatPr defaultRowHeight="14.4" x14ac:dyDescent="0.3"/>
  <cols>
    <col min="1" max="1" width="15.33203125" bestFit="1" customWidth="1"/>
    <col min="2" max="2" width="15.5546875" bestFit="1" customWidth="1"/>
    <col min="3" max="5" width="6" bestFit="1" customWidth="1"/>
    <col min="6" max="6" width="10.5546875" bestFit="1" customWidth="1"/>
  </cols>
  <sheetData>
    <row r="3" spans="1:6" x14ac:dyDescent="0.3">
      <c r="A3" s="1" t="s">
        <v>165</v>
      </c>
      <c r="B3" s="1" t="s">
        <v>171</v>
      </c>
    </row>
    <row r="4" spans="1:6" x14ac:dyDescent="0.3">
      <c r="A4" s="1" t="s">
        <v>0</v>
      </c>
      <c r="B4">
        <v>2022</v>
      </c>
      <c r="C4">
        <v>2023</v>
      </c>
      <c r="D4">
        <v>2024</v>
      </c>
      <c r="E4">
        <v>2025</v>
      </c>
      <c r="F4" t="s">
        <v>159</v>
      </c>
    </row>
    <row r="5" spans="1:6" x14ac:dyDescent="0.3">
      <c r="A5" s="2" t="s">
        <v>163</v>
      </c>
      <c r="B5">
        <v>21132</v>
      </c>
      <c r="C5">
        <v>24220</v>
      </c>
      <c r="D5">
        <v>24819</v>
      </c>
      <c r="E5">
        <v>23578</v>
      </c>
      <c r="F5">
        <v>93749</v>
      </c>
    </row>
    <row r="6" spans="1:6" x14ac:dyDescent="0.3">
      <c r="A6" s="2" t="s">
        <v>167</v>
      </c>
      <c r="B6">
        <v>9847</v>
      </c>
      <c r="C6">
        <v>12427</v>
      </c>
      <c r="D6">
        <v>9578</v>
      </c>
      <c r="E6">
        <v>7313</v>
      </c>
      <c r="F6">
        <v>39165</v>
      </c>
    </row>
    <row r="7" spans="1:6" x14ac:dyDescent="0.3">
      <c r="A7" s="2" t="s">
        <v>168</v>
      </c>
      <c r="B7">
        <v>6030</v>
      </c>
      <c r="C7">
        <v>7636</v>
      </c>
      <c r="D7">
        <v>6813</v>
      </c>
      <c r="E7">
        <v>6093</v>
      </c>
      <c r="F7">
        <v>26572</v>
      </c>
    </row>
    <row r="8" spans="1:6" x14ac:dyDescent="0.3">
      <c r="A8" s="2" t="s">
        <v>169</v>
      </c>
      <c r="B8">
        <v>2826</v>
      </c>
      <c r="C8">
        <v>3102</v>
      </c>
      <c r="D8">
        <v>3130</v>
      </c>
      <c r="E8">
        <v>2506</v>
      </c>
      <c r="F8">
        <v>11564</v>
      </c>
    </row>
    <row r="9" spans="1:6" x14ac:dyDescent="0.3">
      <c r="A9" s="2" t="s">
        <v>170</v>
      </c>
      <c r="B9">
        <v>1423</v>
      </c>
      <c r="C9">
        <v>1727</v>
      </c>
      <c r="D9">
        <v>1856</v>
      </c>
      <c r="E9">
        <v>1862</v>
      </c>
      <c r="F9">
        <v>6868</v>
      </c>
    </row>
    <row r="10" spans="1:6" x14ac:dyDescent="0.3">
      <c r="A10" s="2" t="s">
        <v>159</v>
      </c>
      <c r="B10">
        <v>41258</v>
      </c>
      <c r="C10">
        <v>49112</v>
      </c>
      <c r="D10">
        <v>46196</v>
      </c>
      <c r="E10">
        <v>41352</v>
      </c>
      <c r="F10">
        <v>177918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23EC-31AB-4DDC-93CC-9B0CE1C6BF58}">
  <dimension ref="A3:D19"/>
  <sheetViews>
    <sheetView workbookViewId="0">
      <selection activeCell="B4" sqref="B4"/>
    </sheetView>
  </sheetViews>
  <sheetFormatPr defaultRowHeight="14.4" x14ac:dyDescent="0.3"/>
  <cols>
    <col min="1" max="1" width="21.88671875" bestFit="1" customWidth="1"/>
    <col min="2" max="2" width="15.33203125" bestFit="1" customWidth="1"/>
    <col min="3" max="3" width="11.88671875" bestFit="1" customWidth="1"/>
    <col min="4" max="4" width="28.5546875" bestFit="1" customWidth="1"/>
  </cols>
  <sheetData>
    <row r="3" spans="1:4" x14ac:dyDescent="0.3">
      <c r="A3" s="1" t="s">
        <v>0</v>
      </c>
      <c r="B3" t="s">
        <v>165</v>
      </c>
      <c r="C3" t="s">
        <v>160</v>
      </c>
      <c r="D3" t="s">
        <v>166</v>
      </c>
    </row>
    <row r="4" spans="1:4" x14ac:dyDescent="0.3">
      <c r="A4" s="2" t="s">
        <v>153</v>
      </c>
      <c r="B4" s="3">
        <v>3067</v>
      </c>
      <c r="C4" s="3">
        <v>16661</v>
      </c>
      <c r="D4" s="4">
        <v>184.08258807994719</v>
      </c>
    </row>
    <row r="5" spans="1:4" x14ac:dyDescent="0.3">
      <c r="A5" s="2" t="s">
        <v>140</v>
      </c>
      <c r="B5" s="3">
        <v>5243</v>
      </c>
      <c r="C5" s="3">
        <v>37406</v>
      </c>
      <c r="D5" s="4">
        <v>140.16467946318772</v>
      </c>
    </row>
    <row r="6" spans="1:4" x14ac:dyDescent="0.3">
      <c r="A6" s="2" t="s">
        <v>91</v>
      </c>
      <c r="B6" s="3">
        <v>3286</v>
      </c>
      <c r="C6" s="3">
        <v>24090</v>
      </c>
      <c r="D6" s="4">
        <v>136.40514736405146</v>
      </c>
    </row>
    <row r="7" spans="1:4" x14ac:dyDescent="0.3">
      <c r="A7" s="2" t="s">
        <v>37</v>
      </c>
      <c r="B7" s="3">
        <v>3353</v>
      </c>
      <c r="C7" s="3">
        <v>25119</v>
      </c>
      <c r="D7" s="4">
        <v>133.48461324097298</v>
      </c>
    </row>
    <row r="8" spans="1:4" x14ac:dyDescent="0.3">
      <c r="A8" s="2" t="s">
        <v>75</v>
      </c>
      <c r="B8" s="3">
        <v>2834</v>
      </c>
      <c r="C8" s="3">
        <v>22801</v>
      </c>
      <c r="D8" s="4">
        <v>124.29279417569406</v>
      </c>
    </row>
    <row r="9" spans="1:4" x14ac:dyDescent="0.3">
      <c r="A9" s="2" t="s">
        <v>66</v>
      </c>
      <c r="B9" s="3">
        <v>1538</v>
      </c>
      <c r="C9" s="3">
        <v>13084</v>
      </c>
      <c r="D9" s="4">
        <v>117.54815041271782</v>
      </c>
    </row>
    <row r="10" spans="1:4" x14ac:dyDescent="0.3">
      <c r="A10" s="2" t="s">
        <v>94</v>
      </c>
      <c r="B10" s="3">
        <v>3391</v>
      </c>
      <c r="C10" s="3">
        <v>29415</v>
      </c>
      <c r="D10" s="4">
        <v>115.28131905490396</v>
      </c>
    </row>
    <row r="11" spans="1:4" x14ac:dyDescent="0.3">
      <c r="A11" s="2" t="s">
        <v>157</v>
      </c>
      <c r="B11" s="3">
        <v>3569</v>
      </c>
      <c r="C11" s="3">
        <v>33592</v>
      </c>
      <c r="D11" s="4">
        <v>106.24553465110741</v>
      </c>
    </row>
    <row r="12" spans="1:4" x14ac:dyDescent="0.3">
      <c r="A12" s="2" t="s">
        <v>136</v>
      </c>
      <c r="B12" s="3">
        <v>871</v>
      </c>
      <c r="C12" s="3">
        <v>8216</v>
      </c>
      <c r="D12" s="4">
        <v>106.01265822784809</v>
      </c>
    </row>
    <row r="13" spans="1:4" x14ac:dyDescent="0.3">
      <c r="A13" s="2" t="s">
        <v>158</v>
      </c>
      <c r="B13" s="3">
        <v>2223</v>
      </c>
      <c r="C13" s="3">
        <v>21111</v>
      </c>
      <c r="D13" s="4">
        <v>105.30055421344322</v>
      </c>
    </row>
    <row r="14" spans="1:4" x14ac:dyDescent="0.3">
      <c r="A14" s="2" t="s">
        <v>104</v>
      </c>
      <c r="B14" s="3">
        <v>2379</v>
      </c>
      <c r="C14" s="3">
        <v>24522</v>
      </c>
      <c r="D14" s="4">
        <v>97.014925373134332</v>
      </c>
    </row>
    <row r="15" spans="1:4" x14ac:dyDescent="0.3">
      <c r="A15" s="2" t="s">
        <v>47</v>
      </c>
      <c r="B15" s="3">
        <v>2641</v>
      </c>
      <c r="C15" s="3">
        <v>30908</v>
      </c>
      <c r="D15" s="4">
        <v>85.447133428238644</v>
      </c>
    </row>
    <row r="16" spans="1:4" x14ac:dyDescent="0.3">
      <c r="A16" s="2" t="s">
        <v>31</v>
      </c>
      <c r="B16" s="3">
        <v>856</v>
      </c>
      <c r="C16" s="3">
        <v>10245</v>
      </c>
      <c r="D16" s="4">
        <v>83.552952659834062</v>
      </c>
    </row>
    <row r="17" spans="1:4" x14ac:dyDescent="0.3">
      <c r="A17" s="2" t="s">
        <v>119</v>
      </c>
      <c r="B17" s="3">
        <v>1911</v>
      </c>
      <c r="C17" s="3">
        <v>23046</v>
      </c>
      <c r="D17" s="4">
        <v>82.921114293152826</v>
      </c>
    </row>
    <row r="18" spans="1:4" x14ac:dyDescent="0.3">
      <c r="A18" s="2" t="s">
        <v>112</v>
      </c>
      <c r="B18" s="3">
        <v>694</v>
      </c>
      <c r="C18" s="3">
        <v>8427</v>
      </c>
      <c r="D18" s="4">
        <v>82.354337249317666</v>
      </c>
    </row>
    <row r="19" spans="1:4" x14ac:dyDescent="0.3">
      <c r="A19" s="2" t="s">
        <v>159</v>
      </c>
      <c r="B19" s="3">
        <v>37856</v>
      </c>
      <c r="C19" s="3">
        <v>328643</v>
      </c>
      <c r="D19" s="4">
        <v>115.18882191313979</v>
      </c>
    </row>
  </sheetData>
  <conditionalFormatting pivot="1" sqref="D4:D18">
    <cfRule type="dataBar" priority="1">
      <dataBar>
        <cfvo type="min"/>
        <cfvo type="max"/>
        <color rgb="FFFF555A"/>
      </dataBar>
      <extLst>
        <ext xmlns:x14="http://schemas.microsoft.com/office/spreadsheetml/2009/9/main" uri="{B025F937-C7B1-47D3-B67F-A62EFF666E3E}">
          <x14:id>{9B418CCA-BB2D-4FFC-B8F6-16C7890DED7B}</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9B418CCA-BB2D-4FFC-B8F6-16C7890DED7B}">
            <x14:dataBar minLength="0" maxLength="100" gradient="0">
              <x14:cfvo type="autoMin"/>
              <x14:cfvo type="autoMax"/>
              <x14:negativeFillColor rgb="FFFF0000"/>
              <x14:axisColor rgb="FF000000"/>
            </x14:dataBar>
          </x14:cfRule>
          <xm:sqref>D4:D18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9F42-F996-474B-ACCE-3CFB231F9A27}">
  <dimension ref="A3:B162"/>
  <sheetViews>
    <sheetView workbookViewId="0">
      <selection activeCell="B4" sqref="B4"/>
    </sheetView>
  </sheetViews>
  <sheetFormatPr defaultRowHeight="14.4" x14ac:dyDescent="0.3"/>
  <cols>
    <col min="1" max="1" width="32" bestFit="1" customWidth="1"/>
    <col min="2" max="2" width="15.33203125" bestFit="1" customWidth="1"/>
  </cols>
  <sheetData>
    <row r="3" spans="1:2" x14ac:dyDescent="0.3">
      <c r="A3" s="1" t="s">
        <v>0</v>
      </c>
      <c r="B3" t="s">
        <v>165</v>
      </c>
    </row>
    <row r="4" spans="1:2" x14ac:dyDescent="0.3">
      <c r="A4" s="2" t="s">
        <v>140</v>
      </c>
      <c r="B4">
        <v>5243</v>
      </c>
    </row>
    <row r="5" spans="1:2" x14ac:dyDescent="0.3">
      <c r="A5" s="2" t="s">
        <v>157</v>
      </c>
      <c r="B5">
        <v>3569</v>
      </c>
    </row>
    <row r="6" spans="1:2" x14ac:dyDescent="0.3">
      <c r="A6" s="2" t="s">
        <v>94</v>
      </c>
      <c r="B6">
        <v>3391</v>
      </c>
    </row>
    <row r="7" spans="1:2" x14ac:dyDescent="0.3">
      <c r="A7" s="2" t="s">
        <v>37</v>
      </c>
      <c r="B7">
        <v>3353</v>
      </c>
    </row>
    <row r="8" spans="1:2" x14ac:dyDescent="0.3">
      <c r="A8" s="2" t="s">
        <v>91</v>
      </c>
      <c r="B8">
        <v>3286</v>
      </c>
    </row>
    <row r="9" spans="1:2" x14ac:dyDescent="0.3">
      <c r="A9" s="2" t="s">
        <v>153</v>
      </c>
      <c r="B9">
        <v>3067</v>
      </c>
    </row>
    <row r="10" spans="1:2" x14ac:dyDescent="0.3">
      <c r="A10" s="2" t="s">
        <v>4</v>
      </c>
      <c r="B10">
        <v>2879</v>
      </c>
    </row>
    <row r="11" spans="1:2" x14ac:dyDescent="0.3">
      <c r="A11" s="2" t="s">
        <v>75</v>
      </c>
      <c r="B11">
        <v>2834</v>
      </c>
    </row>
    <row r="12" spans="1:2" x14ac:dyDescent="0.3">
      <c r="A12" s="2" t="s">
        <v>138</v>
      </c>
      <c r="B12">
        <v>2792</v>
      </c>
    </row>
    <row r="13" spans="1:2" x14ac:dyDescent="0.3">
      <c r="A13" s="2" t="s">
        <v>47</v>
      </c>
      <c r="B13">
        <v>2641</v>
      </c>
    </row>
    <row r="14" spans="1:2" x14ac:dyDescent="0.3">
      <c r="A14" s="2" t="s">
        <v>126</v>
      </c>
      <c r="B14">
        <v>2621</v>
      </c>
    </row>
    <row r="15" spans="1:2" x14ac:dyDescent="0.3">
      <c r="A15" s="2" t="s">
        <v>139</v>
      </c>
      <c r="B15">
        <v>2396</v>
      </c>
    </row>
    <row r="16" spans="1:2" x14ac:dyDescent="0.3">
      <c r="A16" s="2" t="s">
        <v>146</v>
      </c>
      <c r="B16">
        <v>2379</v>
      </c>
    </row>
    <row r="17" spans="1:2" x14ac:dyDescent="0.3">
      <c r="A17" s="2" t="s">
        <v>104</v>
      </c>
      <c r="B17">
        <v>2379</v>
      </c>
    </row>
    <row r="18" spans="1:2" x14ac:dyDescent="0.3">
      <c r="A18" s="2" t="s">
        <v>158</v>
      </c>
      <c r="B18">
        <v>2223</v>
      </c>
    </row>
    <row r="19" spans="1:2" x14ac:dyDescent="0.3">
      <c r="A19" s="2" t="s">
        <v>125</v>
      </c>
      <c r="B19">
        <v>2131</v>
      </c>
    </row>
    <row r="20" spans="1:2" x14ac:dyDescent="0.3">
      <c r="A20" s="2" t="s">
        <v>54</v>
      </c>
      <c r="B20">
        <v>2112</v>
      </c>
    </row>
    <row r="21" spans="1:2" x14ac:dyDescent="0.3">
      <c r="A21" s="2" t="s">
        <v>27</v>
      </c>
      <c r="B21">
        <v>2066</v>
      </c>
    </row>
    <row r="22" spans="1:2" x14ac:dyDescent="0.3">
      <c r="A22" s="2" t="s">
        <v>26</v>
      </c>
      <c r="B22">
        <v>2059</v>
      </c>
    </row>
    <row r="23" spans="1:2" x14ac:dyDescent="0.3">
      <c r="A23" s="2" t="s">
        <v>96</v>
      </c>
      <c r="B23">
        <v>1921</v>
      </c>
    </row>
    <row r="24" spans="1:2" x14ac:dyDescent="0.3">
      <c r="A24" s="2" t="s">
        <v>119</v>
      </c>
      <c r="B24">
        <v>1911</v>
      </c>
    </row>
    <row r="25" spans="1:2" x14ac:dyDescent="0.3">
      <c r="A25" s="2" t="s">
        <v>100</v>
      </c>
      <c r="B25">
        <v>1834</v>
      </c>
    </row>
    <row r="26" spans="1:2" x14ac:dyDescent="0.3">
      <c r="A26" s="2" t="s">
        <v>90</v>
      </c>
      <c r="B26">
        <v>1695</v>
      </c>
    </row>
    <row r="27" spans="1:2" x14ac:dyDescent="0.3">
      <c r="A27" s="2" t="s">
        <v>124</v>
      </c>
      <c r="B27">
        <v>1659</v>
      </c>
    </row>
    <row r="28" spans="1:2" x14ac:dyDescent="0.3">
      <c r="A28" s="2" t="s">
        <v>144</v>
      </c>
      <c r="B28">
        <v>1620</v>
      </c>
    </row>
    <row r="29" spans="1:2" x14ac:dyDescent="0.3">
      <c r="A29" s="2" t="s">
        <v>34</v>
      </c>
      <c r="B29">
        <v>1609</v>
      </c>
    </row>
    <row r="30" spans="1:2" x14ac:dyDescent="0.3">
      <c r="A30" s="2" t="s">
        <v>14</v>
      </c>
      <c r="B30">
        <v>1605</v>
      </c>
    </row>
    <row r="31" spans="1:2" x14ac:dyDescent="0.3">
      <c r="A31" s="2" t="s">
        <v>58</v>
      </c>
      <c r="B31">
        <v>1601</v>
      </c>
    </row>
    <row r="32" spans="1:2" x14ac:dyDescent="0.3">
      <c r="A32" s="2" t="s">
        <v>74</v>
      </c>
      <c r="B32">
        <v>1553</v>
      </c>
    </row>
    <row r="33" spans="1:2" x14ac:dyDescent="0.3">
      <c r="A33" s="2" t="s">
        <v>66</v>
      </c>
      <c r="B33">
        <v>1538</v>
      </c>
    </row>
    <row r="34" spans="1:2" x14ac:dyDescent="0.3">
      <c r="A34" s="2" t="s">
        <v>16</v>
      </c>
      <c r="B34">
        <v>1529</v>
      </c>
    </row>
    <row r="35" spans="1:2" x14ac:dyDescent="0.3">
      <c r="A35" s="2" t="s">
        <v>149</v>
      </c>
      <c r="B35">
        <v>1492</v>
      </c>
    </row>
    <row r="36" spans="1:2" x14ac:dyDescent="0.3">
      <c r="A36" s="2" t="s">
        <v>2</v>
      </c>
      <c r="B36">
        <v>1458</v>
      </c>
    </row>
    <row r="37" spans="1:2" x14ac:dyDescent="0.3">
      <c r="A37" s="2" t="s">
        <v>36</v>
      </c>
      <c r="B37">
        <v>1451</v>
      </c>
    </row>
    <row r="38" spans="1:2" x14ac:dyDescent="0.3">
      <c r="A38" s="2" t="s">
        <v>102</v>
      </c>
      <c r="B38">
        <v>1429</v>
      </c>
    </row>
    <row r="39" spans="1:2" x14ac:dyDescent="0.3">
      <c r="A39" s="2" t="s">
        <v>33</v>
      </c>
      <c r="B39">
        <v>1395</v>
      </c>
    </row>
    <row r="40" spans="1:2" x14ac:dyDescent="0.3">
      <c r="A40" s="2" t="s">
        <v>6</v>
      </c>
      <c r="B40">
        <v>1362</v>
      </c>
    </row>
    <row r="41" spans="1:2" x14ac:dyDescent="0.3">
      <c r="A41" s="2" t="s">
        <v>39</v>
      </c>
      <c r="B41">
        <v>1344</v>
      </c>
    </row>
    <row r="42" spans="1:2" x14ac:dyDescent="0.3">
      <c r="A42" s="2" t="s">
        <v>129</v>
      </c>
      <c r="B42">
        <v>1336</v>
      </c>
    </row>
    <row r="43" spans="1:2" x14ac:dyDescent="0.3">
      <c r="A43" s="2" t="s">
        <v>55</v>
      </c>
      <c r="B43">
        <v>1310</v>
      </c>
    </row>
    <row r="44" spans="1:2" x14ac:dyDescent="0.3">
      <c r="A44" s="2" t="s">
        <v>67</v>
      </c>
      <c r="B44">
        <v>1300</v>
      </c>
    </row>
    <row r="45" spans="1:2" x14ac:dyDescent="0.3">
      <c r="A45" s="2" t="s">
        <v>93</v>
      </c>
      <c r="B45">
        <v>1294</v>
      </c>
    </row>
    <row r="46" spans="1:2" x14ac:dyDescent="0.3">
      <c r="A46" s="2" t="s">
        <v>43</v>
      </c>
      <c r="B46">
        <v>1288</v>
      </c>
    </row>
    <row r="47" spans="1:2" x14ac:dyDescent="0.3">
      <c r="A47" s="2" t="s">
        <v>72</v>
      </c>
      <c r="B47">
        <v>1284</v>
      </c>
    </row>
    <row r="48" spans="1:2" x14ac:dyDescent="0.3">
      <c r="A48" s="2" t="s">
        <v>70</v>
      </c>
      <c r="B48">
        <v>1274</v>
      </c>
    </row>
    <row r="49" spans="1:2" x14ac:dyDescent="0.3">
      <c r="A49" s="2" t="s">
        <v>28</v>
      </c>
      <c r="B49">
        <v>1263</v>
      </c>
    </row>
    <row r="50" spans="1:2" x14ac:dyDescent="0.3">
      <c r="A50" s="2" t="s">
        <v>11</v>
      </c>
      <c r="B50">
        <v>1244</v>
      </c>
    </row>
    <row r="51" spans="1:2" x14ac:dyDescent="0.3">
      <c r="A51" s="2" t="s">
        <v>117</v>
      </c>
      <c r="B51">
        <v>1200</v>
      </c>
    </row>
    <row r="52" spans="1:2" x14ac:dyDescent="0.3">
      <c r="A52" s="2" t="s">
        <v>15</v>
      </c>
      <c r="B52">
        <v>1186</v>
      </c>
    </row>
    <row r="53" spans="1:2" x14ac:dyDescent="0.3">
      <c r="A53" s="2" t="s">
        <v>76</v>
      </c>
      <c r="B53">
        <v>1157</v>
      </c>
    </row>
    <row r="54" spans="1:2" x14ac:dyDescent="0.3">
      <c r="A54" s="2" t="s">
        <v>105</v>
      </c>
      <c r="B54">
        <v>1136</v>
      </c>
    </row>
    <row r="55" spans="1:2" x14ac:dyDescent="0.3">
      <c r="A55" s="2" t="s">
        <v>9</v>
      </c>
      <c r="B55">
        <v>1108</v>
      </c>
    </row>
    <row r="56" spans="1:2" x14ac:dyDescent="0.3">
      <c r="A56" s="2" t="s">
        <v>135</v>
      </c>
      <c r="B56">
        <v>1106</v>
      </c>
    </row>
    <row r="57" spans="1:2" x14ac:dyDescent="0.3">
      <c r="A57" s="2" t="s">
        <v>130</v>
      </c>
      <c r="B57">
        <v>1105</v>
      </c>
    </row>
    <row r="58" spans="1:2" x14ac:dyDescent="0.3">
      <c r="A58" s="2" t="s">
        <v>71</v>
      </c>
      <c r="B58">
        <v>1102</v>
      </c>
    </row>
    <row r="59" spans="1:2" x14ac:dyDescent="0.3">
      <c r="A59" s="2" t="s">
        <v>127</v>
      </c>
      <c r="B59">
        <v>1099</v>
      </c>
    </row>
    <row r="60" spans="1:2" x14ac:dyDescent="0.3">
      <c r="A60" s="2" t="s">
        <v>60</v>
      </c>
      <c r="B60">
        <v>1076</v>
      </c>
    </row>
    <row r="61" spans="1:2" x14ac:dyDescent="0.3">
      <c r="A61" s="2" t="s">
        <v>134</v>
      </c>
      <c r="B61">
        <v>1033</v>
      </c>
    </row>
    <row r="62" spans="1:2" x14ac:dyDescent="0.3">
      <c r="A62" s="2" t="s">
        <v>148</v>
      </c>
      <c r="B62">
        <v>1023</v>
      </c>
    </row>
    <row r="63" spans="1:2" x14ac:dyDescent="0.3">
      <c r="A63" s="2" t="s">
        <v>29</v>
      </c>
      <c r="B63">
        <v>1018</v>
      </c>
    </row>
    <row r="64" spans="1:2" x14ac:dyDescent="0.3">
      <c r="A64" s="2" t="s">
        <v>21</v>
      </c>
      <c r="B64">
        <v>1013</v>
      </c>
    </row>
    <row r="65" spans="1:2" x14ac:dyDescent="0.3">
      <c r="A65" s="2" t="s">
        <v>122</v>
      </c>
      <c r="B65">
        <v>1013</v>
      </c>
    </row>
    <row r="66" spans="1:2" x14ac:dyDescent="0.3">
      <c r="A66" s="2" t="s">
        <v>53</v>
      </c>
      <c r="B66">
        <v>1000</v>
      </c>
    </row>
    <row r="67" spans="1:2" x14ac:dyDescent="0.3">
      <c r="A67" s="2" t="s">
        <v>106</v>
      </c>
      <c r="B67">
        <v>982</v>
      </c>
    </row>
    <row r="68" spans="1:2" x14ac:dyDescent="0.3">
      <c r="A68" s="2" t="s">
        <v>1</v>
      </c>
      <c r="B68">
        <v>982</v>
      </c>
    </row>
    <row r="69" spans="1:2" x14ac:dyDescent="0.3">
      <c r="A69" s="2" t="s">
        <v>86</v>
      </c>
      <c r="B69">
        <v>978</v>
      </c>
    </row>
    <row r="70" spans="1:2" x14ac:dyDescent="0.3">
      <c r="A70" s="2" t="s">
        <v>118</v>
      </c>
      <c r="B70">
        <v>957</v>
      </c>
    </row>
    <row r="71" spans="1:2" x14ac:dyDescent="0.3">
      <c r="A71" s="2" t="s">
        <v>107</v>
      </c>
      <c r="B71">
        <v>955</v>
      </c>
    </row>
    <row r="72" spans="1:2" x14ac:dyDescent="0.3">
      <c r="A72" s="2" t="s">
        <v>8</v>
      </c>
      <c r="B72">
        <v>950</v>
      </c>
    </row>
    <row r="73" spans="1:2" x14ac:dyDescent="0.3">
      <c r="A73" s="2" t="s">
        <v>132</v>
      </c>
      <c r="B73">
        <v>948</v>
      </c>
    </row>
    <row r="74" spans="1:2" x14ac:dyDescent="0.3">
      <c r="A74" s="2" t="s">
        <v>64</v>
      </c>
      <c r="B74">
        <v>947</v>
      </c>
    </row>
    <row r="75" spans="1:2" x14ac:dyDescent="0.3">
      <c r="A75" s="2" t="s">
        <v>143</v>
      </c>
      <c r="B75">
        <v>942</v>
      </c>
    </row>
    <row r="76" spans="1:2" x14ac:dyDescent="0.3">
      <c r="A76" s="2" t="s">
        <v>98</v>
      </c>
      <c r="B76">
        <v>935</v>
      </c>
    </row>
    <row r="77" spans="1:2" x14ac:dyDescent="0.3">
      <c r="A77" s="2" t="s">
        <v>22</v>
      </c>
      <c r="B77">
        <v>922</v>
      </c>
    </row>
    <row r="78" spans="1:2" x14ac:dyDescent="0.3">
      <c r="A78" s="2" t="s">
        <v>50</v>
      </c>
      <c r="B78">
        <v>916</v>
      </c>
    </row>
    <row r="79" spans="1:2" x14ac:dyDescent="0.3">
      <c r="A79" s="2" t="s">
        <v>137</v>
      </c>
      <c r="B79">
        <v>914</v>
      </c>
    </row>
    <row r="80" spans="1:2" x14ac:dyDescent="0.3">
      <c r="A80" s="2" t="s">
        <v>61</v>
      </c>
      <c r="B80">
        <v>907</v>
      </c>
    </row>
    <row r="81" spans="1:2" x14ac:dyDescent="0.3">
      <c r="A81" s="2" t="s">
        <v>80</v>
      </c>
      <c r="B81">
        <v>892</v>
      </c>
    </row>
    <row r="82" spans="1:2" x14ac:dyDescent="0.3">
      <c r="A82" s="2" t="s">
        <v>99</v>
      </c>
      <c r="B82">
        <v>890</v>
      </c>
    </row>
    <row r="83" spans="1:2" x14ac:dyDescent="0.3">
      <c r="A83" s="2" t="s">
        <v>30</v>
      </c>
      <c r="B83">
        <v>890</v>
      </c>
    </row>
    <row r="84" spans="1:2" x14ac:dyDescent="0.3">
      <c r="A84" s="2" t="s">
        <v>115</v>
      </c>
      <c r="B84">
        <v>879</v>
      </c>
    </row>
    <row r="85" spans="1:2" x14ac:dyDescent="0.3">
      <c r="A85" s="2" t="s">
        <v>38</v>
      </c>
      <c r="B85">
        <v>875</v>
      </c>
    </row>
    <row r="86" spans="1:2" x14ac:dyDescent="0.3">
      <c r="A86" s="2" t="s">
        <v>136</v>
      </c>
      <c r="B86">
        <v>871</v>
      </c>
    </row>
    <row r="87" spans="1:2" x14ac:dyDescent="0.3">
      <c r="A87" s="2" t="s">
        <v>79</v>
      </c>
      <c r="B87">
        <v>857</v>
      </c>
    </row>
    <row r="88" spans="1:2" x14ac:dyDescent="0.3">
      <c r="A88" s="2" t="s">
        <v>31</v>
      </c>
      <c r="B88">
        <v>856</v>
      </c>
    </row>
    <row r="89" spans="1:2" x14ac:dyDescent="0.3">
      <c r="A89" s="2" t="s">
        <v>111</v>
      </c>
      <c r="B89">
        <v>848</v>
      </c>
    </row>
    <row r="90" spans="1:2" x14ac:dyDescent="0.3">
      <c r="A90" s="2" t="s">
        <v>45</v>
      </c>
      <c r="B90">
        <v>845</v>
      </c>
    </row>
    <row r="91" spans="1:2" x14ac:dyDescent="0.3">
      <c r="A91" s="2" t="s">
        <v>155</v>
      </c>
      <c r="B91">
        <v>844</v>
      </c>
    </row>
    <row r="92" spans="1:2" x14ac:dyDescent="0.3">
      <c r="A92" s="2" t="s">
        <v>84</v>
      </c>
      <c r="B92">
        <v>841</v>
      </c>
    </row>
    <row r="93" spans="1:2" x14ac:dyDescent="0.3">
      <c r="A93" s="2" t="s">
        <v>147</v>
      </c>
      <c r="B93">
        <v>833</v>
      </c>
    </row>
    <row r="94" spans="1:2" x14ac:dyDescent="0.3">
      <c r="A94" s="2" t="s">
        <v>49</v>
      </c>
      <c r="B94">
        <v>830</v>
      </c>
    </row>
    <row r="95" spans="1:2" x14ac:dyDescent="0.3">
      <c r="A95" s="2" t="s">
        <v>92</v>
      </c>
      <c r="B95">
        <v>827</v>
      </c>
    </row>
    <row r="96" spans="1:2" x14ac:dyDescent="0.3">
      <c r="A96" s="2" t="s">
        <v>46</v>
      </c>
      <c r="B96">
        <v>823</v>
      </c>
    </row>
    <row r="97" spans="1:2" x14ac:dyDescent="0.3">
      <c r="A97" s="2" t="s">
        <v>18</v>
      </c>
      <c r="B97">
        <v>822</v>
      </c>
    </row>
    <row r="98" spans="1:2" x14ac:dyDescent="0.3">
      <c r="A98" s="2" t="s">
        <v>142</v>
      </c>
      <c r="B98">
        <v>799</v>
      </c>
    </row>
    <row r="99" spans="1:2" x14ac:dyDescent="0.3">
      <c r="A99" s="2" t="s">
        <v>56</v>
      </c>
      <c r="B99">
        <v>795</v>
      </c>
    </row>
    <row r="100" spans="1:2" x14ac:dyDescent="0.3">
      <c r="A100" s="2" t="s">
        <v>131</v>
      </c>
      <c r="B100">
        <v>786</v>
      </c>
    </row>
    <row r="101" spans="1:2" x14ac:dyDescent="0.3">
      <c r="A101" s="2" t="s">
        <v>7</v>
      </c>
      <c r="B101">
        <v>786</v>
      </c>
    </row>
    <row r="102" spans="1:2" x14ac:dyDescent="0.3">
      <c r="A102" s="2" t="s">
        <v>35</v>
      </c>
      <c r="B102">
        <v>779</v>
      </c>
    </row>
    <row r="103" spans="1:2" x14ac:dyDescent="0.3">
      <c r="A103" s="2" t="s">
        <v>103</v>
      </c>
      <c r="B103">
        <v>769</v>
      </c>
    </row>
    <row r="104" spans="1:2" x14ac:dyDescent="0.3">
      <c r="A104" s="2" t="s">
        <v>87</v>
      </c>
      <c r="B104">
        <v>769</v>
      </c>
    </row>
    <row r="105" spans="1:2" x14ac:dyDescent="0.3">
      <c r="A105" s="2" t="s">
        <v>41</v>
      </c>
      <c r="B105">
        <v>768</v>
      </c>
    </row>
    <row r="106" spans="1:2" x14ac:dyDescent="0.3">
      <c r="A106" s="2" t="s">
        <v>95</v>
      </c>
      <c r="B106">
        <v>763</v>
      </c>
    </row>
    <row r="107" spans="1:2" x14ac:dyDescent="0.3">
      <c r="A107" s="2" t="s">
        <v>59</v>
      </c>
      <c r="B107">
        <v>744</v>
      </c>
    </row>
    <row r="108" spans="1:2" x14ac:dyDescent="0.3">
      <c r="A108" s="2" t="s">
        <v>123</v>
      </c>
      <c r="B108">
        <v>744</v>
      </c>
    </row>
    <row r="109" spans="1:2" x14ac:dyDescent="0.3">
      <c r="A109" s="2" t="s">
        <v>42</v>
      </c>
      <c r="B109">
        <v>740</v>
      </c>
    </row>
    <row r="110" spans="1:2" x14ac:dyDescent="0.3">
      <c r="A110" s="2" t="s">
        <v>40</v>
      </c>
      <c r="B110">
        <v>734</v>
      </c>
    </row>
    <row r="111" spans="1:2" x14ac:dyDescent="0.3">
      <c r="A111" s="2" t="s">
        <v>154</v>
      </c>
      <c r="B111">
        <v>721</v>
      </c>
    </row>
    <row r="112" spans="1:2" x14ac:dyDescent="0.3">
      <c r="A112" s="2" t="s">
        <v>152</v>
      </c>
      <c r="B112">
        <v>704</v>
      </c>
    </row>
    <row r="113" spans="1:2" x14ac:dyDescent="0.3">
      <c r="A113" s="2" t="s">
        <v>116</v>
      </c>
      <c r="B113">
        <v>699</v>
      </c>
    </row>
    <row r="114" spans="1:2" x14ac:dyDescent="0.3">
      <c r="A114" s="2" t="s">
        <v>63</v>
      </c>
      <c r="B114">
        <v>696</v>
      </c>
    </row>
    <row r="115" spans="1:2" x14ac:dyDescent="0.3">
      <c r="A115" s="2" t="s">
        <v>82</v>
      </c>
      <c r="B115">
        <v>696</v>
      </c>
    </row>
    <row r="116" spans="1:2" x14ac:dyDescent="0.3">
      <c r="A116" s="2" t="s">
        <v>112</v>
      </c>
      <c r="B116">
        <v>694</v>
      </c>
    </row>
    <row r="117" spans="1:2" x14ac:dyDescent="0.3">
      <c r="A117" s="2" t="s">
        <v>141</v>
      </c>
      <c r="B117">
        <v>688</v>
      </c>
    </row>
    <row r="118" spans="1:2" x14ac:dyDescent="0.3">
      <c r="A118" s="2" t="s">
        <v>110</v>
      </c>
      <c r="B118">
        <v>665</v>
      </c>
    </row>
    <row r="119" spans="1:2" x14ac:dyDescent="0.3">
      <c r="A119" s="2" t="s">
        <v>83</v>
      </c>
      <c r="B119">
        <v>658</v>
      </c>
    </row>
    <row r="120" spans="1:2" x14ac:dyDescent="0.3">
      <c r="A120" s="2" t="s">
        <v>19</v>
      </c>
      <c r="B120">
        <v>656</v>
      </c>
    </row>
    <row r="121" spans="1:2" x14ac:dyDescent="0.3">
      <c r="A121" s="2" t="s">
        <v>145</v>
      </c>
      <c r="B121">
        <v>647</v>
      </c>
    </row>
    <row r="122" spans="1:2" x14ac:dyDescent="0.3">
      <c r="A122" s="2" t="s">
        <v>109</v>
      </c>
      <c r="B122">
        <v>631</v>
      </c>
    </row>
    <row r="123" spans="1:2" x14ac:dyDescent="0.3">
      <c r="A123" s="2" t="s">
        <v>97</v>
      </c>
      <c r="B123">
        <v>628</v>
      </c>
    </row>
    <row r="124" spans="1:2" x14ac:dyDescent="0.3">
      <c r="A124" s="2" t="s">
        <v>44</v>
      </c>
      <c r="B124">
        <v>615</v>
      </c>
    </row>
    <row r="125" spans="1:2" x14ac:dyDescent="0.3">
      <c r="A125" s="2" t="s">
        <v>150</v>
      </c>
      <c r="B125">
        <v>611</v>
      </c>
    </row>
    <row r="126" spans="1:2" x14ac:dyDescent="0.3">
      <c r="A126" s="2" t="s">
        <v>69</v>
      </c>
      <c r="B126">
        <v>610</v>
      </c>
    </row>
    <row r="127" spans="1:2" x14ac:dyDescent="0.3">
      <c r="A127" s="2" t="s">
        <v>32</v>
      </c>
      <c r="B127">
        <v>609</v>
      </c>
    </row>
    <row r="128" spans="1:2" x14ac:dyDescent="0.3">
      <c r="A128" s="2" t="s">
        <v>85</v>
      </c>
      <c r="B128">
        <v>602</v>
      </c>
    </row>
    <row r="129" spans="1:2" x14ac:dyDescent="0.3">
      <c r="A129" s="2" t="s">
        <v>3</v>
      </c>
      <c r="B129">
        <v>597</v>
      </c>
    </row>
    <row r="130" spans="1:2" x14ac:dyDescent="0.3">
      <c r="A130" s="2" t="s">
        <v>52</v>
      </c>
      <c r="B130">
        <v>587</v>
      </c>
    </row>
    <row r="131" spans="1:2" x14ac:dyDescent="0.3">
      <c r="A131" s="2" t="s">
        <v>114</v>
      </c>
      <c r="B131">
        <v>587</v>
      </c>
    </row>
    <row r="132" spans="1:2" x14ac:dyDescent="0.3">
      <c r="A132" s="2" t="s">
        <v>133</v>
      </c>
      <c r="B132">
        <v>585</v>
      </c>
    </row>
    <row r="133" spans="1:2" x14ac:dyDescent="0.3">
      <c r="A133" s="2" t="s">
        <v>73</v>
      </c>
      <c r="B133">
        <v>581</v>
      </c>
    </row>
    <row r="134" spans="1:2" x14ac:dyDescent="0.3">
      <c r="A134" s="2" t="s">
        <v>81</v>
      </c>
      <c r="B134">
        <v>578</v>
      </c>
    </row>
    <row r="135" spans="1:2" x14ac:dyDescent="0.3">
      <c r="A135" s="2" t="s">
        <v>121</v>
      </c>
      <c r="B135">
        <v>578</v>
      </c>
    </row>
    <row r="136" spans="1:2" x14ac:dyDescent="0.3">
      <c r="A136" s="2" t="s">
        <v>128</v>
      </c>
      <c r="B136">
        <v>570</v>
      </c>
    </row>
    <row r="137" spans="1:2" x14ac:dyDescent="0.3">
      <c r="A137" s="2" t="s">
        <v>24</v>
      </c>
      <c r="B137">
        <v>566</v>
      </c>
    </row>
    <row r="138" spans="1:2" x14ac:dyDescent="0.3">
      <c r="A138" s="2" t="s">
        <v>77</v>
      </c>
      <c r="B138">
        <v>566</v>
      </c>
    </row>
    <row r="139" spans="1:2" x14ac:dyDescent="0.3">
      <c r="A139" s="2" t="s">
        <v>101</v>
      </c>
      <c r="B139">
        <v>562</v>
      </c>
    </row>
    <row r="140" spans="1:2" x14ac:dyDescent="0.3">
      <c r="A140" s="2" t="s">
        <v>62</v>
      </c>
      <c r="B140">
        <v>561</v>
      </c>
    </row>
    <row r="141" spans="1:2" x14ac:dyDescent="0.3">
      <c r="A141" s="2" t="s">
        <v>68</v>
      </c>
      <c r="B141">
        <v>545</v>
      </c>
    </row>
    <row r="142" spans="1:2" x14ac:dyDescent="0.3">
      <c r="A142" s="2" t="s">
        <v>12</v>
      </c>
      <c r="B142">
        <v>514</v>
      </c>
    </row>
    <row r="143" spans="1:2" x14ac:dyDescent="0.3">
      <c r="A143" s="2" t="s">
        <v>48</v>
      </c>
      <c r="B143">
        <v>497</v>
      </c>
    </row>
    <row r="144" spans="1:2" x14ac:dyDescent="0.3">
      <c r="A144" s="2" t="s">
        <v>120</v>
      </c>
      <c r="B144">
        <v>493</v>
      </c>
    </row>
    <row r="145" spans="1:2" x14ac:dyDescent="0.3">
      <c r="A145" s="2" t="s">
        <v>51</v>
      </c>
      <c r="B145">
        <v>483</v>
      </c>
    </row>
    <row r="146" spans="1:2" x14ac:dyDescent="0.3">
      <c r="A146" s="2" t="s">
        <v>13</v>
      </c>
      <c r="B146">
        <v>477</v>
      </c>
    </row>
    <row r="147" spans="1:2" x14ac:dyDescent="0.3">
      <c r="A147" s="2" t="s">
        <v>20</v>
      </c>
      <c r="B147">
        <v>460</v>
      </c>
    </row>
    <row r="148" spans="1:2" x14ac:dyDescent="0.3">
      <c r="A148" s="2" t="s">
        <v>156</v>
      </c>
      <c r="B148">
        <v>460</v>
      </c>
    </row>
    <row r="149" spans="1:2" x14ac:dyDescent="0.3">
      <c r="A149" s="2" t="s">
        <v>108</v>
      </c>
      <c r="B149">
        <v>455</v>
      </c>
    </row>
    <row r="150" spans="1:2" x14ac:dyDescent="0.3">
      <c r="A150" s="2" t="s">
        <v>88</v>
      </c>
      <c r="B150">
        <v>453</v>
      </c>
    </row>
    <row r="151" spans="1:2" x14ac:dyDescent="0.3">
      <c r="A151" s="2" t="s">
        <v>113</v>
      </c>
      <c r="B151">
        <v>446</v>
      </c>
    </row>
    <row r="152" spans="1:2" x14ac:dyDescent="0.3">
      <c r="A152" s="2" t="s">
        <v>10</v>
      </c>
      <c r="B152">
        <v>434</v>
      </c>
    </row>
    <row r="153" spans="1:2" x14ac:dyDescent="0.3">
      <c r="A153" s="2" t="s">
        <v>89</v>
      </c>
      <c r="B153">
        <v>434</v>
      </c>
    </row>
    <row r="154" spans="1:2" x14ac:dyDescent="0.3">
      <c r="A154" s="2" t="s">
        <v>23</v>
      </c>
      <c r="B154">
        <v>422</v>
      </c>
    </row>
    <row r="155" spans="1:2" x14ac:dyDescent="0.3">
      <c r="A155" s="2" t="s">
        <v>25</v>
      </c>
      <c r="B155">
        <v>406</v>
      </c>
    </row>
    <row r="156" spans="1:2" x14ac:dyDescent="0.3">
      <c r="A156" s="2" t="s">
        <v>5</v>
      </c>
      <c r="B156">
        <v>403</v>
      </c>
    </row>
    <row r="157" spans="1:2" x14ac:dyDescent="0.3">
      <c r="A157" s="2" t="s">
        <v>17</v>
      </c>
      <c r="B157">
        <v>401</v>
      </c>
    </row>
    <row r="158" spans="1:2" x14ac:dyDescent="0.3">
      <c r="A158" s="2" t="s">
        <v>65</v>
      </c>
      <c r="B158">
        <v>392</v>
      </c>
    </row>
    <row r="159" spans="1:2" x14ac:dyDescent="0.3">
      <c r="A159" s="2" t="s">
        <v>151</v>
      </c>
      <c r="B159">
        <v>304</v>
      </c>
    </row>
    <row r="160" spans="1:2" x14ac:dyDescent="0.3">
      <c r="A160" s="2" t="s">
        <v>57</v>
      </c>
      <c r="B160">
        <v>293</v>
      </c>
    </row>
    <row r="161" spans="1:2" x14ac:dyDescent="0.3">
      <c r="A161" s="2" t="s">
        <v>78</v>
      </c>
      <c r="B161">
        <v>269</v>
      </c>
    </row>
    <row r="162" spans="1:2" x14ac:dyDescent="0.3">
      <c r="A162" s="2" t="s">
        <v>159</v>
      </c>
      <c r="B162">
        <v>177918</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23D9D7F0-0FCD-4670-9B0D-5850F2803A9E}">
  <ds:schemaRefs/>
</ds:datastoreItem>
</file>

<file path=customXml/itemProps2.xml><?xml version="1.0" encoding="utf-8"?>
<ds:datastoreItem xmlns:ds="http://schemas.openxmlformats.org/officeDocument/2006/customXml" ds:itemID="{49EED88B-122F-4512-9746-DC9288556AAE}">
  <ds:schemaRefs/>
</ds:datastoreItem>
</file>

<file path=customXml/itemProps3.xml><?xml version="1.0" encoding="utf-8"?>
<ds:datastoreItem xmlns:ds="http://schemas.openxmlformats.org/officeDocument/2006/customXml" ds:itemID="{7CB8651E-0BAD-477E-952E-05062D38A9B2}">
  <ds:schemaRefs/>
</ds:datastoreItem>
</file>

<file path=customXml/itemProps4.xml><?xml version="1.0" encoding="utf-8"?>
<ds:datastoreItem xmlns:ds="http://schemas.openxmlformats.org/officeDocument/2006/customXml" ds:itemID="{5ED9AD89-2B68-48FF-B0B5-5D808A82B953}">
  <ds:schemaRefs/>
</ds:datastoreItem>
</file>

<file path=customXml/itemProps5.xml><?xml version="1.0" encoding="utf-8"?>
<ds:datastoreItem xmlns:ds="http://schemas.openxmlformats.org/officeDocument/2006/customXml" ds:itemID="{F1BC6F15-D59E-48B4-988F-7E9D058175F6}">
  <ds:schemaRefs/>
</ds:datastoreItem>
</file>

<file path=customXml/itemProps6.xml><?xml version="1.0" encoding="utf-8"?>
<ds:datastoreItem xmlns:ds="http://schemas.openxmlformats.org/officeDocument/2006/customXml" ds:itemID="{22A74B4B-6A77-4136-95B3-29F82FA50CA5}">
  <ds:schemaRefs/>
</ds:datastoreItem>
</file>

<file path=customXml/itemProps7.xml><?xml version="1.0" encoding="utf-8"?>
<ds:datastoreItem xmlns:ds="http://schemas.openxmlformats.org/officeDocument/2006/customXml" ds:itemID="{EB9CA7CA-210A-4A42-9CD8-15CE4CB65D06}">
  <ds:schemaRefs/>
</ds:datastoreItem>
</file>

<file path=customXml/itemProps8.xml><?xml version="1.0" encoding="utf-8"?>
<ds:datastoreItem xmlns:ds="http://schemas.openxmlformats.org/officeDocument/2006/customXml" ds:itemID="{0FDA43B9-E314-4F6D-81BC-8EAAC7E3B134}">
  <ds:schemaRefs/>
</ds:datastoreItem>
</file>

<file path=customXml/itemProps9.xml><?xml version="1.0" encoding="utf-8"?>
<ds:datastoreItem xmlns:ds="http://schemas.openxmlformats.org/officeDocument/2006/customXml" ds:itemID="{E2BFC365-D7E5-4E71-B5CB-E61D4515857A}">
  <ds:schemaRefs/>
</ds:datastoreItem>
</file>

<file path=customXml/itemProps10.xml><?xml version="1.0" encoding="utf-8"?>
<ds:datastoreItem xmlns:ds="http://schemas.openxmlformats.org/officeDocument/2006/customXml" ds:itemID="{0B227729-7692-4DA0-9606-40F2DE19D5E6}">
  <ds:schemaRefs/>
</ds:datastoreItem>
</file>

<file path=customXml/itemProps11.xml><?xml version="1.0" encoding="utf-8"?>
<ds:datastoreItem xmlns:ds="http://schemas.openxmlformats.org/officeDocument/2006/customXml" ds:itemID="{1AA8BDDD-8985-4E6F-B848-7B7B2C9DBBD9}">
  <ds:schemaRefs/>
</ds:datastoreItem>
</file>

<file path=customXml/itemProps12.xml><?xml version="1.0" encoding="utf-8"?>
<ds:datastoreItem xmlns:ds="http://schemas.openxmlformats.org/officeDocument/2006/customXml" ds:itemID="{6A7F37EC-73C3-425B-9B3A-FCC5B5C9AEBB}">
  <ds:schemaRefs/>
</ds:datastoreItem>
</file>

<file path=customXml/itemProps13.xml><?xml version="1.0" encoding="utf-8"?>
<ds:datastoreItem xmlns:ds="http://schemas.openxmlformats.org/officeDocument/2006/customXml" ds:itemID="{5AD04563-7497-4965-AA18-B8D201FAE640}">
  <ds:schemaRefs/>
</ds:datastoreItem>
</file>

<file path=customXml/itemProps14.xml><?xml version="1.0" encoding="utf-8"?>
<ds:datastoreItem xmlns:ds="http://schemas.openxmlformats.org/officeDocument/2006/customXml" ds:itemID="{2027A623-2CD2-4F63-B51D-78A9ACC26116}">
  <ds:schemaRefs/>
</ds:datastoreItem>
</file>

<file path=customXml/itemProps15.xml><?xml version="1.0" encoding="utf-8"?>
<ds:datastoreItem xmlns:ds="http://schemas.openxmlformats.org/officeDocument/2006/customXml" ds:itemID="{F68754F7-DDE6-40E2-BB7C-088695D9AC3C}">
  <ds:schemaRefs/>
</ds:datastoreItem>
</file>

<file path=customXml/itemProps16.xml><?xml version="1.0" encoding="utf-8"?>
<ds:datastoreItem xmlns:ds="http://schemas.openxmlformats.org/officeDocument/2006/customXml" ds:itemID="{CA1A52DD-E1FB-4987-A274-7EFA87F51DE5}">
  <ds:schemaRefs/>
</ds:datastoreItem>
</file>

<file path=customXml/itemProps17.xml><?xml version="1.0" encoding="utf-8"?>
<ds:datastoreItem xmlns:ds="http://schemas.openxmlformats.org/officeDocument/2006/customXml" ds:itemID="{B4464EE9-4E02-4DD2-A507-181A625E7DD0}">
  <ds:schemaRefs>
    <ds:schemaRef ds:uri="http://schemas.microsoft.com/DataMashup"/>
  </ds:schemaRefs>
</ds:datastoreItem>
</file>

<file path=customXml/itemProps18.xml><?xml version="1.0" encoding="utf-8"?>
<ds:datastoreItem xmlns:ds="http://schemas.openxmlformats.org/officeDocument/2006/customXml" ds:itemID="{5AEBDA6A-E91C-4556-9AEA-A6D5363487ED}">
  <ds:schemaRefs/>
</ds:datastoreItem>
</file>

<file path=customXml/itemProps19.xml><?xml version="1.0" encoding="utf-8"?>
<ds:datastoreItem xmlns:ds="http://schemas.openxmlformats.org/officeDocument/2006/customXml" ds:itemID="{90240927-082B-42E0-9FFB-89067D195740}">
  <ds:schemaRefs/>
</ds:datastoreItem>
</file>

<file path=customXml/itemProps20.xml><?xml version="1.0" encoding="utf-8"?>
<ds:datastoreItem xmlns:ds="http://schemas.openxmlformats.org/officeDocument/2006/customXml" ds:itemID="{A0D36D7C-2332-4AC2-9923-FFE761760D40}">
  <ds:schemaRefs/>
</ds:datastoreItem>
</file>

<file path=customXml/itemProps21.xml><?xml version="1.0" encoding="utf-8"?>
<ds:datastoreItem xmlns:ds="http://schemas.openxmlformats.org/officeDocument/2006/customXml" ds:itemID="{70129B3A-2A14-4CF9-B8D5-26F847869EC9}">
  <ds:schemaRefs/>
</ds:datastoreItem>
</file>

<file path=customXml/itemProps22.xml><?xml version="1.0" encoding="utf-8"?>
<ds:datastoreItem xmlns:ds="http://schemas.openxmlformats.org/officeDocument/2006/customXml" ds:itemID="{05A03505-DA1E-4F84-9A1B-1E9FD9EBDE6E}">
  <ds:schemaRefs/>
</ds:datastoreItem>
</file>

<file path=customXml/itemProps23.xml><?xml version="1.0" encoding="utf-8"?>
<ds:datastoreItem xmlns:ds="http://schemas.openxmlformats.org/officeDocument/2006/customXml" ds:itemID="{094BD93D-1AF5-4BA3-999F-8F6A598F34E3}">
  <ds:schemaRefs/>
</ds:datastoreItem>
</file>

<file path=customXml/itemProps24.xml><?xml version="1.0" encoding="utf-8"?>
<ds:datastoreItem xmlns:ds="http://schemas.openxmlformats.org/officeDocument/2006/customXml" ds:itemID="{E6E7D083-7274-43FB-B379-C9A227A2BC95}">
  <ds:schemaRefs/>
</ds:datastoreItem>
</file>

<file path=customXml/itemProps25.xml><?xml version="1.0" encoding="utf-8"?>
<ds:datastoreItem xmlns:ds="http://schemas.openxmlformats.org/officeDocument/2006/customXml" ds:itemID="{AEC3CFD2-D3D8-4AC6-B338-2834CF6C9383}">
  <ds:schemaRefs/>
</ds:datastoreItem>
</file>

<file path=customXml/itemProps26.xml><?xml version="1.0" encoding="utf-8"?>
<ds:datastoreItem xmlns:ds="http://schemas.openxmlformats.org/officeDocument/2006/customXml" ds:itemID="{BEEBE108-F4AC-44EA-A843-E45862DA90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Pivot_Top15</vt:lpstr>
      <vt:lpstr>Dashboard</vt:lpstr>
      <vt:lpstr>Monthly</vt:lpstr>
      <vt:lpstr>Forecast</vt:lpstr>
      <vt:lpstr>Reconciliation</vt:lpstr>
      <vt:lpstr>Pivot_Category</vt:lpstr>
      <vt:lpstr>Pivot_PerCapita</vt:lpstr>
      <vt:lpstr>Pivot_Neighbourhood</vt:lpstr>
      <vt:lpstr>Dashboard!Print_Area</vt:lpstr>
      <vt:lpstr>Forecast!Print_Area</vt:lpstr>
      <vt:lpstr>Reconciliation!Print_Area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2026-09-22T20:38:45Z</dcterms:created>
  <dcterms:modified xsi:type="dcterms:W3CDTF">2026-09-23T20:18:55Z</dcterms:modified>
</cp:coreProperties>
</file>