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ensyKeyerShiel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<sst xmlns="http://schemas.openxmlformats.org/spreadsheetml/2006/main" count="142" uniqueCount="110">
  <si>
    <t xml:space="preserve">Line</t>
  </si>
  <si>
    <t xml:space="preserve">Designators</t>
  </si>
  <si>
    <t xml:space="preserve">Value</t>
  </si>
  <si>
    <t xml:space="preserve">Specification</t>
  </si>
  <si>
    <t xml:space="preserve">Footprint</t>
  </si>
  <si>
    <t xml:space="preserve">Substitution
Allowed</t>
  </si>
  <si>
    <t xml:space="preserve">LCSC </t>
  </si>
  <si>
    <t xml:space="preserve">Quantity</t>
  </si>
  <si>
    <t xml:space="preserve">SMT
Pins</t>
  </si>
  <si>
    <t xml:space="preserve">TH
Pins</t>
  </si>
  <si>
    <t xml:space="preserve">Notes</t>
  </si>
  <si>
    <t xml:space="preserve">C1, C6, C7, C8, C12,
C22, C34</t>
  </si>
  <si>
    <t xml:space="preserve">47uF</t>
  </si>
  <si>
    <t xml:space="preserve">&gt;=10V &gt;=X5R &lt;=20%</t>
  </si>
  <si>
    <t xml:space="preserve">Y</t>
  </si>
  <si>
    <t xml:space="preserve">C96123</t>
  </si>
  <si>
    <t xml:space="preserve">C2, C3, C4, C5, C10, C25,
C26, C27, C28, C33, C35 </t>
  </si>
  <si>
    <t xml:space="preserve">0.1uF</t>
  </si>
  <si>
    <t xml:space="preserve">&gt;=25V &gt;=X5R &lt;=20%</t>
  </si>
  <si>
    <t xml:space="preserve">C14663</t>
  </si>
  <si>
    <t xml:space="preserve">C9, C11, C15</t>
  </si>
  <si>
    <t xml:space="preserve">1uF</t>
  </si>
  <si>
    <t xml:space="preserve">C15849</t>
  </si>
  <si>
    <t xml:space="preserve">C13, C14, C18, C19, C20, C21,
C23, C24, C36, C37, C38, C39 </t>
  </si>
  <si>
    <t xml:space="preserve">33pF</t>
  </si>
  <si>
    <t xml:space="preserve">C1663</t>
  </si>
  <si>
    <t xml:space="preserve">C16, C17</t>
  </si>
  <si>
    <t xml:space="preserve">470nF</t>
  </si>
  <si>
    <t xml:space="preserve">C1623</t>
  </si>
  <si>
    <t xml:space="preserve">C29, C30, C31, C32</t>
  </si>
  <si>
    <t xml:space="preserve">10nF</t>
  </si>
  <si>
    <t xml:space="preserve">C57112</t>
  </si>
  <si>
    <t xml:space="preserve">D1</t>
  </si>
  <si>
    <t xml:space="preserve">SP0503BAHTG</t>
  </si>
  <si>
    <t xml:space="preserve">TVS Diode</t>
  </si>
  <si>
    <t xml:space="preserve">SOT-143</t>
  </si>
  <si>
    <t xml:space="preserve">N</t>
  </si>
  <si>
    <t xml:space="preserve">C2682275</t>
  </si>
  <si>
    <t xml:space="preserve">FB1, FB2, FB3, FB4, FB5, FB6,
FB7, FB8, FB10, FB11, FB12, FB13</t>
  </si>
  <si>
    <t xml:space="preserve">Ferrite Bead</t>
  </si>
  <si>
    <r>
      <rPr>
        <sz val="10"/>
        <rFont val="Arial"/>
        <family val="2"/>
      </rPr>
      <t xml:space="preserve">&gt;=500mA
&gt;</t>
    </r>
    <r>
      <rPr>
        <sz val="10"/>
        <color rgb="FF0000FF"/>
        <rFont val="Arial"/>
        <family val="2"/>
      </rPr>
      <t xml:space="preserve">=100Ohm@100MHz
</t>
    </r>
    <r>
      <rPr>
        <sz val="10"/>
        <rFont val="Arial"/>
        <family val="2"/>
      </rPr>
      <t xml:space="preserve">&lt;</t>
    </r>
    <r>
      <rPr>
        <sz val="10"/>
        <color rgb="FF0000FF"/>
        <rFont val="Arial"/>
        <family val="2"/>
      </rPr>
      <t xml:space="preserve">=200mOhm@DC</t>
    </r>
  </si>
  <si>
    <t xml:space="preserve">C76892</t>
  </si>
  <si>
    <t xml:space="preserve">J1, J2, J3, J4</t>
  </si>
  <si>
    <t xml:space="preserve">2.5mm 2x1 Male</t>
  </si>
  <si>
    <t xml:space="preserve">XH-2A</t>
  </si>
  <si>
    <t xml:space="preserve">C20079</t>
  </si>
  <si>
    <t xml:space="preserve">J5, J6, J7, J8, J9, J12</t>
  </si>
  <si>
    <t xml:space="preserve">Stereo Audio Jack</t>
  </si>
  <si>
    <t xml:space="preserve">PJ-307C</t>
  </si>
  <si>
    <t xml:space="preserve">C16684</t>
  </si>
  <si>
    <t xml:space="preserve">J10</t>
  </si>
  <si>
    <t xml:space="preserve">2.0mm 4x1 Male</t>
  </si>
  <si>
    <t xml:space="preserve">PH-4A</t>
  </si>
  <si>
    <t xml:space="preserve">C2321</t>
  </si>
  <si>
    <t xml:space="preserve">J11</t>
  </si>
  <si>
    <t xml:space="preserve">2.54mm 2x5 Male</t>
  </si>
  <si>
    <t xml:space="preserve">2.54mm common header</t>
  </si>
  <si>
    <t xml:space="preserve">C492422</t>
  </si>
  <si>
    <t xml:space="preserve">JP1</t>
  </si>
  <si>
    <t xml:space="preserve">2.54mm 2x3 Male</t>
  </si>
  <si>
    <t xml:space="preserve">C65114</t>
  </si>
  <si>
    <t xml:space="preserve">L1, L2, L3, L4</t>
  </si>
  <si>
    <t xml:space="preserve">15uH</t>
  </si>
  <si>
    <t xml:space="preserve">&gt;=600mA &lt;=600mOhm &lt;=20%</t>
  </si>
  <si>
    <t xml:space="preserve">C883545</t>
  </si>
  <si>
    <t xml:space="preserve">L5</t>
  </si>
  <si>
    <t xml:space="preserve">BLM18BD252SN1</t>
  </si>
  <si>
    <r>
      <rPr>
        <sz val="10"/>
        <rFont val="Arial"/>
        <family val="2"/>
      </rPr>
      <t xml:space="preserve">&gt;=150mA
&gt;</t>
    </r>
    <r>
      <rPr>
        <sz val="10"/>
        <color rgb="FF0000FF"/>
        <rFont val="Arial"/>
        <family val="2"/>
      </rPr>
      <t xml:space="preserve">=2.5K@100MHz
</t>
    </r>
    <r>
      <rPr>
        <sz val="10"/>
        <rFont val="Arial"/>
        <family val="2"/>
      </rPr>
      <t xml:space="preserve">&lt;</t>
    </r>
    <r>
      <rPr>
        <sz val="10"/>
        <color rgb="FF0000FF"/>
        <rFont val="Arial"/>
        <family val="2"/>
      </rPr>
      <t xml:space="preserve">=1.5Ohm@DC</t>
    </r>
  </si>
  <si>
    <t xml:space="preserve">C77668</t>
  </si>
  <si>
    <t xml:space="preserve">MIC1</t>
  </si>
  <si>
    <t xml:space="preserve">5A0-3729-M-42-008</t>
  </si>
  <si>
    <t xml:space="preserve">MEMS Microphone</t>
  </si>
  <si>
    <t xml:space="preserve">Seeed Studio
Shenzhen Guang Ji Xing Electronic Co</t>
  </si>
  <si>
    <t xml:space="preserve">R1, R2</t>
  </si>
  <si>
    <t xml:space="preserve">4.7K</t>
  </si>
  <si>
    <t xml:space="preserve">1/10W &lt;=5%</t>
  </si>
  <si>
    <t xml:space="preserve">C23162</t>
  </si>
  <si>
    <t xml:space="preserve">R3, R6, R7</t>
  </si>
  <si>
    <t xml:space="preserve">47K</t>
  </si>
  <si>
    <t xml:space="preserve">C25819</t>
  </si>
  <si>
    <t xml:space="preserve">R4</t>
  </si>
  <si>
    <t xml:space="preserve">33Ohm</t>
  </si>
  <si>
    <t xml:space="preserve">C23140</t>
  </si>
  <si>
    <t xml:space="preserve">R5</t>
  </si>
  <si>
    <t xml:space="preserve">680Ohm</t>
  </si>
  <si>
    <t xml:space="preserve">C23228</t>
  </si>
  <si>
    <t xml:space="preserve">R10, R11, R14</t>
  </si>
  <si>
    <t xml:space="preserve">470Ohm</t>
  </si>
  <si>
    <t xml:space="preserve">C23179</t>
  </si>
  <si>
    <t xml:space="preserve">RV1, RV2, RV3, RV4</t>
  </si>
  <si>
    <t xml:space="preserve">20K Linear Taper Pot</t>
  </si>
  <si>
    <t xml:space="preserve">15mm shaft, 3 pin 5mm spacing</t>
  </si>
  <si>
    <t xml:space="preserve">https://www.aliexpress.com/item/1005002229102727.html</t>
  </si>
  <si>
    <t xml:space="preserve">U1</t>
  </si>
  <si>
    <t xml:space="preserve">WM8960</t>
  </si>
  <si>
    <t xml:space="preserve">Audio Codec</t>
  </si>
  <si>
    <t xml:space="preserve">QFN-32</t>
  </si>
  <si>
    <t xml:space="preserve">C18752</t>
  </si>
  <si>
    <t xml:space="preserve">U2</t>
  </si>
  <si>
    <t xml:space="preserve">MOCD217R2M</t>
  </si>
  <si>
    <t xml:space="preserve">OptoCoupler</t>
  </si>
  <si>
    <t xml:space="preserve">SO-8_3.9mm</t>
  </si>
  <si>
    <t xml:space="preserve">C14315</t>
  </si>
  <si>
    <t xml:space="preserve">U3</t>
  </si>
  <si>
    <t xml:space="preserve">2.54mm 1x14 Socket</t>
  </si>
  <si>
    <t xml:space="preserve">2044-1X14G00SA</t>
  </si>
  <si>
    <t xml:space="preserve">Install two female sockets
User to install Teensy 4.0
Digi-Key similar part 2553-2044-1X14G00SA-ND</t>
  </si>
  <si>
    <t xml:space="preserve">Totals</t>
  </si>
  <si>
    <t xml:space="preserve">Do Not Assemble:</t>
  </si>
  <si>
    <t xml:space="preserve">R8, R9, R12, R13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</si>
</sst>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30" activeCellId="0" sqref="C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78"/>
    <col collapsed="false" customWidth="true" hidden="false" outlineLevel="0" max="2" min="2" style="0" width="31.12"/>
    <col collapsed="false" customWidth="true" hidden="false" outlineLevel="0" max="3" min="3" style="0" width="19.77"/>
    <col collapsed="false" customWidth="true" hidden="false" outlineLevel="0" max="4" min="4" style="0" width="26.53"/>
    <col collapsed="false" customWidth="true" hidden="false" outlineLevel="0" max="5" min="5" style="0" width="12.09"/>
    <col collapsed="false" customWidth="true" hidden="false" outlineLevel="0" max="6" min="6" style="0" width="14.44"/>
    <col collapsed="false" customWidth="true" hidden="false" outlineLevel="0" max="7" min="7" style="0" width="10.41"/>
    <col collapsed="false" customWidth="true" hidden="false" outlineLevel="0" max="8" min="8" style="0" width="11.39"/>
    <col collapsed="false" customWidth="true" hidden="false" outlineLevel="0" max="9" min="9" style="0" width="9.03"/>
    <col collapsed="false" customWidth="true" hidden="false" outlineLevel="0" max="10" min="10" style="0" width="7.36"/>
    <col collapsed="false" customWidth="true" hidden="false" outlineLevel="0" max="11" min="11" style="0" width="50.71"/>
  </cols>
  <sheetData>
    <row r="1" customFormat="false" ht="26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1" t="s">
        <v>10</v>
      </c>
    </row>
    <row r="2" customFormat="false" ht="23.85" hidden="false" customHeight="false" outlineLevel="0" collapsed="false">
      <c r="A2" s="3" t="n">
        <v>1</v>
      </c>
      <c r="B2" s="4" t="s">
        <v>11</v>
      </c>
      <c r="C2" s="0" t="s">
        <v>12</v>
      </c>
      <c r="D2" s="0" t="s">
        <v>13</v>
      </c>
      <c r="E2" s="5" t="n">
        <v>1206</v>
      </c>
      <c r="F2" s="5" t="s">
        <v>14</v>
      </c>
      <c r="G2" s="5" t="s">
        <v>15</v>
      </c>
      <c r="H2" s="5" t="n">
        <v>7</v>
      </c>
      <c r="I2" s="5" t="n">
        <f aca="false">H2*2</f>
        <v>14</v>
      </c>
      <c r="J2" s="5"/>
    </row>
    <row r="3" customFormat="false" ht="23.85" hidden="false" customHeight="false" outlineLevel="0" collapsed="false">
      <c r="A3" s="3" t="n">
        <v>2</v>
      </c>
      <c r="B3" s="4" t="s">
        <v>16</v>
      </c>
      <c r="C3" s="0" t="s">
        <v>17</v>
      </c>
      <c r="D3" s="0" t="s">
        <v>18</v>
      </c>
      <c r="E3" s="5" t="n">
        <v>603</v>
      </c>
      <c r="F3" s="5" t="s">
        <v>14</v>
      </c>
      <c r="G3" s="5" t="s">
        <v>19</v>
      </c>
      <c r="H3" s="5" t="n">
        <v>11</v>
      </c>
      <c r="I3" s="5" t="n">
        <f aca="false">H3*2</f>
        <v>22</v>
      </c>
      <c r="J3" s="5"/>
    </row>
    <row r="4" customFormat="false" ht="12.8" hidden="false" customHeight="false" outlineLevel="0" collapsed="false">
      <c r="A4" s="3" t="n">
        <v>3</v>
      </c>
      <c r="B4" s="0" t="s">
        <v>20</v>
      </c>
      <c r="C4" s="0" t="s">
        <v>21</v>
      </c>
      <c r="D4" s="0" t="s">
        <v>18</v>
      </c>
      <c r="E4" s="5" t="n">
        <v>603</v>
      </c>
      <c r="F4" s="5" t="s">
        <v>14</v>
      </c>
      <c r="G4" s="5" t="s">
        <v>22</v>
      </c>
      <c r="H4" s="5" t="n">
        <v>3</v>
      </c>
      <c r="I4" s="5" t="n">
        <f aca="false">H4*2</f>
        <v>6</v>
      </c>
      <c r="J4" s="5"/>
    </row>
    <row r="5" customFormat="false" ht="23.85" hidden="false" customHeight="false" outlineLevel="0" collapsed="false">
      <c r="A5" s="3" t="n">
        <v>4</v>
      </c>
      <c r="B5" s="4" t="s">
        <v>23</v>
      </c>
      <c r="C5" s="0" t="s">
        <v>24</v>
      </c>
      <c r="D5" s="0" t="s">
        <v>18</v>
      </c>
      <c r="E5" s="5" t="n">
        <v>603</v>
      </c>
      <c r="F5" s="5" t="s">
        <v>14</v>
      </c>
      <c r="G5" s="5" t="s">
        <v>25</v>
      </c>
      <c r="H5" s="5" t="n">
        <v>12</v>
      </c>
      <c r="I5" s="5" t="n">
        <f aca="false">H5*2</f>
        <v>24</v>
      </c>
      <c r="J5" s="5"/>
    </row>
    <row r="6" customFormat="false" ht="12.8" hidden="false" customHeight="false" outlineLevel="0" collapsed="false">
      <c r="A6" s="3" t="n">
        <v>5</v>
      </c>
      <c r="B6" s="0" t="s">
        <v>26</v>
      </c>
      <c r="C6" s="0" t="s">
        <v>27</v>
      </c>
      <c r="D6" s="0" t="s">
        <v>18</v>
      </c>
      <c r="E6" s="5" t="n">
        <v>603</v>
      </c>
      <c r="F6" s="5" t="s">
        <v>14</v>
      </c>
      <c r="G6" s="5" t="s">
        <v>28</v>
      </c>
      <c r="H6" s="5" t="n">
        <v>2</v>
      </c>
      <c r="I6" s="5" t="n">
        <f aca="false">H6*2</f>
        <v>4</v>
      </c>
      <c r="J6" s="5"/>
    </row>
    <row r="7" customFormat="false" ht="12.8" hidden="false" customHeight="false" outlineLevel="0" collapsed="false">
      <c r="A7" s="3" t="n">
        <v>6</v>
      </c>
      <c r="B7" s="0" t="s">
        <v>29</v>
      </c>
      <c r="C7" s="0" t="s">
        <v>30</v>
      </c>
      <c r="D7" s="0" t="s">
        <v>18</v>
      </c>
      <c r="E7" s="5" t="n">
        <v>603</v>
      </c>
      <c r="F7" s="5" t="s">
        <v>14</v>
      </c>
      <c r="G7" s="5" t="s">
        <v>31</v>
      </c>
      <c r="H7" s="5" t="n">
        <v>4</v>
      </c>
      <c r="I7" s="5" t="n">
        <f aca="false">H7*2</f>
        <v>8</v>
      </c>
      <c r="J7" s="5"/>
    </row>
    <row r="8" customFormat="false" ht="12.8" hidden="false" customHeight="false" outlineLevel="0" collapsed="false">
      <c r="A8" s="3" t="n">
        <v>7</v>
      </c>
      <c r="B8" s="0" t="s">
        <v>32</v>
      </c>
      <c r="C8" s="0" t="s">
        <v>33</v>
      </c>
      <c r="D8" s="0" t="s">
        <v>34</v>
      </c>
      <c r="E8" s="5" t="s">
        <v>35</v>
      </c>
      <c r="F8" s="5" t="s">
        <v>36</v>
      </c>
      <c r="G8" s="5" t="s">
        <v>37</v>
      </c>
      <c r="H8" s="5" t="n">
        <v>1</v>
      </c>
      <c r="I8" s="5" t="n">
        <f aca="false">H8*2</f>
        <v>2</v>
      </c>
      <c r="J8" s="5"/>
    </row>
    <row r="9" customFormat="false" ht="35.05" hidden="false" customHeight="false" outlineLevel="0" collapsed="false">
      <c r="A9" s="3" t="n">
        <v>8</v>
      </c>
      <c r="B9" s="4" t="s">
        <v>38</v>
      </c>
      <c r="C9" s="0" t="s">
        <v>39</v>
      </c>
      <c r="D9" s="4" t="s">
        <v>40</v>
      </c>
      <c r="E9" s="5" t="n">
        <v>603</v>
      </c>
      <c r="F9" s="5" t="s">
        <v>14</v>
      </c>
      <c r="G9" s="5" t="s">
        <v>41</v>
      </c>
      <c r="H9" s="5" t="n">
        <v>12</v>
      </c>
      <c r="I9" s="5" t="n">
        <f aca="false">H9*2</f>
        <v>24</v>
      </c>
      <c r="J9" s="5"/>
    </row>
    <row r="10" customFormat="false" ht="12.8" hidden="false" customHeight="false" outlineLevel="0" collapsed="false">
      <c r="A10" s="3" t="n">
        <v>9</v>
      </c>
      <c r="B10" s="0" t="s">
        <v>42</v>
      </c>
      <c r="C10" s="0" t="s">
        <v>43</v>
      </c>
      <c r="D10" s="0" t="s">
        <v>44</v>
      </c>
      <c r="E10" s="5"/>
      <c r="F10" s="5" t="s">
        <v>14</v>
      </c>
      <c r="G10" s="5" t="s">
        <v>45</v>
      </c>
      <c r="H10" s="5" t="n">
        <v>4</v>
      </c>
      <c r="I10" s="5"/>
      <c r="J10" s="5" t="n">
        <f aca="false">H10*2</f>
        <v>8</v>
      </c>
    </row>
    <row r="11" customFormat="false" ht="12.8" hidden="false" customHeight="false" outlineLevel="0" collapsed="false">
      <c r="A11" s="3" t="n">
        <v>10</v>
      </c>
      <c r="B11" s="0" t="s">
        <v>46</v>
      </c>
      <c r="C11" s="0" t="s">
        <v>47</v>
      </c>
      <c r="D11" s="0" t="s">
        <v>48</v>
      </c>
      <c r="E11" s="5"/>
      <c r="F11" s="5" t="s">
        <v>14</v>
      </c>
      <c r="G11" s="5" t="s">
        <v>49</v>
      </c>
      <c r="H11" s="5" t="n">
        <v>6</v>
      </c>
      <c r="I11" s="5"/>
      <c r="J11" s="5" t="n">
        <f aca="false">H11*5</f>
        <v>30</v>
      </c>
    </row>
    <row r="12" customFormat="false" ht="12.8" hidden="false" customHeight="false" outlineLevel="0" collapsed="false">
      <c r="A12" s="3" t="n">
        <v>11</v>
      </c>
      <c r="B12" s="0" t="s">
        <v>50</v>
      </c>
      <c r="C12" s="0" t="s">
        <v>51</v>
      </c>
      <c r="D12" s="0" t="s">
        <v>52</v>
      </c>
      <c r="E12" s="5"/>
      <c r="F12" s="5" t="s">
        <v>14</v>
      </c>
      <c r="G12" s="5" t="s">
        <v>53</v>
      </c>
      <c r="H12" s="5" t="n">
        <v>1</v>
      </c>
      <c r="I12" s="5"/>
      <c r="J12" s="5" t="n">
        <f aca="false">H12*4</f>
        <v>4</v>
      </c>
    </row>
    <row r="13" customFormat="false" ht="12.8" hidden="false" customHeight="false" outlineLevel="0" collapsed="false">
      <c r="A13" s="3" t="n">
        <v>12</v>
      </c>
      <c r="B13" s="0" t="s">
        <v>54</v>
      </c>
      <c r="C13" s="0" t="s">
        <v>55</v>
      </c>
      <c r="D13" s="0" t="s">
        <v>56</v>
      </c>
      <c r="E13" s="5"/>
      <c r="F13" s="5" t="s">
        <v>14</v>
      </c>
      <c r="G13" s="5" t="s">
        <v>57</v>
      </c>
      <c r="H13" s="5" t="n">
        <v>1</v>
      </c>
      <c r="I13" s="5"/>
      <c r="J13" s="5" t="n">
        <f aca="false">H13*10</f>
        <v>10</v>
      </c>
    </row>
    <row r="14" customFormat="false" ht="12.8" hidden="false" customHeight="false" outlineLevel="0" collapsed="false">
      <c r="A14" s="3" t="n">
        <v>13</v>
      </c>
      <c r="B14" s="0" t="s">
        <v>58</v>
      </c>
      <c r="C14" s="0" t="s">
        <v>59</v>
      </c>
      <c r="D14" s="0" t="s">
        <v>56</v>
      </c>
      <c r="E14" s="5"/>
      <c r="F14" s="5" t="s">
        <v>14</v>
      </c>
      <c r="G14" s="5" t="s">
        <v>60</v>
      </c>
      <c r="H14" s="5" t="n">
        <v>1</v>
      </c>
      <c r="I14" s="5"/>
      <c r="J14" s="5" t="n">
        <f aca="false">H14*6</f>
        <v>6</v>
      </c>
    </row>
    <row r="15" customFormat="false" ht="12.8" hidden="false" customHeight="false" outlineLevel="0" collapsed="false">
      <c r="A15" s="3" t="n">
        <v>14</v>
      </c>
      <c r="B15" s="0" t="s">
        <v>61</v>
      </c>
      <c r="C15" s="0" t="s">
        <v>62</v>
      </c>
      <c r="D15" s="0" t="s">
        <v>63</v>
      </c>
      <c r="E15" s="5" t="n">
        <v>1210</v>
      </c>
      <c r="F15" s="5" t="s">
        <v>14</v>
      </c>
      <c r="G15" s="5" t="s">
        <v>64</v>
      </c>
      <c r="H15" s="5" t="n">
        <v>4</v>
      </c>
      <c r="I15" s="5" t="n">
        <f aca="false">H15*2</f>
        <v>8</v>
      </c>
      <c r="J15" s="5"/>
    </row>
    <row r="16" customFormat="false" ht="35.05" hidden="false" customHeight="false" outlineLevel="0" collapsed="false">
      <c r="A16" s="3" t="n">
        <v>15</v>
      </c>
      <c r="B16" s="0" t="s">
        <v>65</v>
      </c>
      <c r="C16" s="0" t="s">
        <v>66</v>
      </c>
      <c r="D16" s="4" t="s">
        <v>67</v>
      </c>
      <c r="E16" s="5" t="n">
        <v>603</v>
      </c>
      <c r="F16" s="5" t="s">
        <v>14</v>
      </c>
      <c r="G16" s="5" t="s">
        <v>68</v>
      </c>
      <c r="H16" s="5" t="n">
        <v>1</v>
      </c>
      <c r="I16" s="5" t="n">
        <f aca="false">H16*2</f>
        <v>2</v>
      </c>
      <c r="J16" s="5"/>
    </row>
    <row r="17" customFormat="false" ht="23.85" hidden="false" customHeight="false" outlineLevel="0" collapsed="false">
      <c r="A17" s="3" t="n">
        <v>16</v>
      </c>
      <c r="B17" s="0" t="s">
        <v>69</v>
      </c>
      <c r="C17" s="0" t="s">
        <v>70</v>
      </c>
      <c r="D17" s="0" t="s">
        <v>71</v>
      </c>
      <c r="E17" s="5"/>
      <c r="F17" s="5" t="s">
        <v>36</v>
      </c>
      <c r="G17" s="5"/>
      <c r="H17" s="5" t="n">
        <v>1</v>
      </c>
      <c r="I17" s="5" t="n">
        <f aca="false">H17*4</f>
        <v>4</v>
      </c>
      <c r="J17" s="5"/>
      <c r="K17" s="4" t="s">
        <v>72</v>
      </c>
    </row>
    <row r="18" customFormat="false" ht="12.8" hidden="false" customHeight="false" outlineLevel="0" collapsed="false">
      <c r="A18" s="3" t="n">
        <v>17</v>
      </c>
      <c r="B18" s="0" t="s">
        <v>73</v>
      </c>
      <c r="C18" s="0" t="s">
        <v>74</v>
      </c>
      <c r="D18" s="0" t="s">
        <v>75</v>
      </c>
      <c r="E18" s="5" t="n">
        <v>603</v>
      </c>
      <c r="F18" s="5" t="s">
        <v>14</v>
      </c>
      <c r="G18" s="5" t="s">
        <v>76</v>
      </c>
      <c r="H18" s="5" t="n">
        <v>2</v>
      </c>
      <c r="I18" s="5" t="n">
        <f aca="false">H18*2</f>
        <v>4</v>
      </c>
      <c r="J18" s="5"/>
    </row>
    <row r="19" customFormat="false" ht="12.8" hidden="false" customHeight="false" outlineLevel="0" collapsed="false">
      <c r="A19" s="3" t="n">
        <v>18</v>
      </c>
      <c r="B19" s="0" t="s">
        <v>77</v>
      </c>
      <c r="C19" s="0" t="s">
        <v>78</v>
      </c>
      <c r="D19" s="0" t="s">
        <v>75</v>
      </c>
      <c r="E19" s="5" t="n">
        <v>603</v>
      </c>
      <c r="F19" s="5" t="s">
        <v>14</v>
      </c>
      <c r="G19" s="5" t="s">
        <v>79</v>
      </c>
      <c r="H19" s="5" t="n">
        <v>3</v>
      </c>
      <c r="I19" s="5" t="n">
        <f aca="false">H19*2</f>
        <v>6</v>
      </c>
      <c r="J19" s="5"/>
    </row>
    <row r="20" customFormat="false" ht="12.8" hidden="false" customHeight="false" outlineLevel="0" collapsed="false">
      <c r="A20" s="3" t="n">
        <v>19</v>
      </c>
      <c r="B20" s="0" t="s">
        <v>80</v>
      </c>
      <c r="C20" s="0" t="s">
        <v>81</v>
      </c>
      <c r="D20" s="0" t="s">
        <v>75</v>
      </c>
      <c r="E20" s="5" t="n">
        <v>603</v>
      </c>
      <c r="F20" s="5" t="s">
        <v>14</v>
      </c>
      <c r="G20" s="5" t="s">
        <v>82</v>
      </c>
      <c r="H20" s="5" t="n">
        <v>1</v>
      </c>
      <c r="I20" s="5" t="n">
        <f aca="false">H20*2</f>
        <v>2</v>
      </c>
      <c r="J20" s="5"/>
    </row>
    <row r="21" customFormat="false" ht="12.8" hidden="false" customHeight="false" outlineLevel="0" collapsed="false">
      <c r="A21" s="3" t="n">
        <v>20</v>
      </c>
      <c r="B21" s="0" t="s">
        <v>83</v>
      </c>
      <c r="C21" s="0" t="s">
        <v>84</v>
      </c>
      <c r="D21" s="0" t="s">
        <v>75</v>
      </c>
      <c r="E21" s="5" t="n">
        <v>603</v>
      </c>
      <c r="F21" s="5" t="s">
        <v>14</v>
      </c>
      <c r="G21" s="5" t="s">
        <v>85</v>
      </c>
      <c r="H21" s="5" t="n">
        <v>1</v>
      </c>
      <c r="I21" s="5" t="n">
        <f aca="false">H21*2</f>
        <v>2</v>
      </c>
      <c r="J21" s="5"/>
    </row>
    <row r="22" customFormat="false" ht="12.8" hidden="false" customHeight="false" outlineLevel="0" collapsed="false">
      <c r="A22" s="3" t="n">
        <v>21</v>
      </c>
      <c r="B22" s="0" t="s">
        <v>86</v>
      </c>
      <c r="C22" s="0" t="s">
        <v>87</v>
      </c>
      <c r="D22" s="0" t="s">
        <v>75</v>
      </c>
      <c r="E22" s="5" t="n">
        <v>603</v>
      </c>
      <c r="F22" s="5" t="s">
        <v>14</v>
      </c>
      <c r="G22" s="5" t="s">
        <v>88</v>
      </c>
      <c r="H22" s="5" t="n">
        <v>3</v>
      </c>
      <c r="I22" s="5" t="n">
        <f aca="false">H22*2</f>
        <v>6</v>
      </c>
      <c r="J22" s="5"/>
    </row>
    <row r="23" customFormat="false" ht="12.8" hidden="false" customHeight="false" outlineLevel="0" collapsed="false">
      <c r="A23" s="3" t="n">
        <v>22</v>
      </c>
      <c r="B23" s="0" t="s">
        <v>89</v>
      </c>
      <c r="C23" s="0" t="s">
        <v>90</v>
      </c>
      <c r="D23" s="0" t="s">
        <v>91</v>
      </c>
      <c r="E23" s="5"/>
      <c r="F23" s="5" t="s">
        <v>14</v>
      </c>
      <c r="G23" s="5"/>
      <c r="H23" s="5" t="n">
        <v>4</v>
      </c>
      <c r="I23" s="5"/>
      <c r="J23" s="5" t="n">
        <f aca="false">H23*3</f>
        <v>12</v>
      </c>
      <c r="K23" s="0" t="s">
        <v>92</v>
      </c>
    </row>
    <row r="24" customFormat="false" ht="12.8" hidden="false" customHeight="false" outlineLevel="0" collapsed="false">
      <c r="A24" s="3" t="n">
        <v>23</v>
      </c>
      <c r="B24" s="0" t="s">
        <v>93</v>
      </c>
      <c r="C24" s="0" t="s">
        <v>94</v>
      </c>
      <c r="D24" s="0" t="s">
        <v>95</v>
      </c>
      <c r="E24" s="5" t="s">
        <v>96</v>
      </c>
      <c r="F24" s="5" t="s">
        <v>36</v>
      </c>
      <c r="G24" s="5" t="s">
        <v>97</v>
      </c>
      <c r="H24" s="5" t="n">
        <v>1</v>
      </c>
      <c r="I24" s="5" t="n">
        <f aca="false">H24*32</f>
        <v>32</v>
      </c>
      <c r="J24" s="5"/>
    </row>
    <row r="25" customFormat="false" ht="12.8" hidden="false" customHeight="false" outlineLevel="0" collapsed="false">
      <c r="A25" s="3" t="n">
        <v>24</v>
      </c>
      <c r="B25" s="0" t="s">
        <v>98</v>
      </c>
      <c r="C25" s="0" t="s">
        <v>99</v>
      </c>
      <c r="D25" s="0" t="s">
        <v>100</v>
      </c>
      <c r="E25" s="5" t="s">
        <v>101</v>
      </c>
      <c r="F25" s="5" t="s">
        <v>36</v>
      </c>
      <c r="G25" s="5" t="s">
        <v>102</v>
      </c>
      <c r="H25" s="5" t="n">
        <v>1</v>
      </c>
      <c r="I25" s="5" t="n">
        <f aca="false">H25*8</f>
        <v>8</v>
      </c>
      <c r="J25" s="5"/>
    </row>
    <row r="26" customFormat="false" ht="35.05" hidden="false" customHeight="false" outlineLevel="0" collapsed="false">
      <c r="A26" s="3" t="n">
        <v>25</v>
      </c>
      <c r="B26" s="0" t="s">
        <v>103</v>
      </c>
      <c r="C26" s="0" t="s">
        <v>104</v>
      </c>
      <c r="D26" s="0" t="s">
        <v>105</v>
      </c>
      <c r="E26" s="5"/>
      <c r="F26" s="5" t="s">
        <v>14</v>
      </c>
      <c r="G26" s="5"/>
      <c r="H26" s="5" t="n">
        <v>2</v>
      </c>
      <c r="I26" s="5"/>
      <c r="J26" s="5" t="n">
        <f aca="false">H26*14</f>
        <v>28</v>
      </c>
      <c r="K26" s="4" t="s">
        <v>106</v>
      </c>
    </row>
    <row r="28" customFormat="false" ht="12.8" hidden="false" customHeight="false" outlineLevel="0" collapsed="false">
      <c r="H28" s="0" t="n">
        <f aca="false">SUM(H1:H26)</f>
        <v>89</v>
      </c>
      <c r="I28" s="0" t="n">
        <f aca="false">SUM(I1:I26)</f>
        <v>178</v>
      </c>
      <c r="J28" s="0" t="n">
        <f aca="false">SUM(J1:J26)</f>
        <v>98</v>
      </c>
      <c r="K28" s="0" t="s">
        <v>107</v>
      </c>
    </row>
    <row r="29" customFormat="false" ht="15" hidden="false" customHeight="false" outlineLevel="0" collapsed="false">
      <c r="A29" s="6" t="s">
        <v>108</v>
      </c>
      <c r="B29" s="6"/>
    </row>
    <row r="30" customFormat="false" ht="12.8" hidden="false" customHeight="false" outlineLevel="0" collapsed="false">
      <c r="A30" s="7" t="s">
        <v>109</v>
      </c>
      <c r="B30" s="7"/>
    </row>
  </sheetData>
  <mergeCells count="2">
    <mergeCell ref="A29:B29"/>
    <mergeCell ref="A30:B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2021-11-07T16:00:37Z</dcterms:modified>
  <cp:revision>7</cp:revision>
  <dc:subject/>
  <dc:title/>
</cp:coreProperties>
</file>