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ceaed3284fc75f/Desktop/"/>
    </mc:Choice>
  </mc:AlternateContent>
  <xr:revisionPtr revIDLastSave="330" documentId="8_{490B4D68-1BC5-4F48-B933-EC690DD2F8C5}" xr6:coauthVersionLast="47" xr6:coauthVersionMax="47" xr10:uidLastSave="{60D75A53-FFA8-4DD4-969D-ADBA62300275}"/>
  <bookViews>
    <workbookView xWindow="-108" yWindow="-108" windowWidth="23256" windowHeight="12456" xr2:uid="{DE2FBA6E-D0F1-470E-B83A-B6DDCB3E741D}"/>
  </bookViews>
  <sheets>
    <sheet name="MAIN FILE" sheetId="1" r:id="rId1"/>
  </sheets>
  <definedNames>
    <definedName name="_xlnm._FilterDatabase" localSheetId="0" hidden="1">'MAIN FILE'!$A$1:$E$196</definedName>
    <definedName name="BIRTH">'MAIN FILE'!$C$2:$C$196</definedName>
    <definedName name="CCODE">'MAIN FILE'!$B$2:$B$196</definedName>
    <definedName name="CNAME">'MAIN FILE'!$A$2:$A$196</definedName>
    <definedName name="INCOMECLASS">'MAIN FILE'!$E$2:$E$196</definedName>
    <definedName name="INTERNETUSERS">'MAIN FILE'!$D$2:$D$196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 a="1"/>
  <c r="G34" i="1" s="1"/>
  <c r="J9" i="1"/>
  <c r="I28" i="1"/>
  <c r="I27" i="1"/>
  <c r="I24" i="1"/>
  <c r="I23" i="1"/>
  <c r="I21" i="1"/>
  <c r="I20" i="1"/>
  <c r="I17" i="1"/>
  <c r="I16" i="1"/>
  <c r="I13" i="1"/>
  <c r="I12" i="1"/>
  <c r="J8" i="1"/>
  <c r="J6" i="1"/>
  <c r="J5" i="1"/>
  <c r="J3" i="1"/>
  <c r="J2" i="1"/>
  <c r="I29" i="1" l="1"/>
  <c r="I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<sst xmlns="http://schemas.openxmlformats.org/spreadsheetml/2006/main" count="831" uniqueCount="422">
  <si>
    <t>Country Name</t>
  </si>
  <si>
    <t>Country Code</t>
  </si>
  <si>
    <t>Birth rate</t>
  </si>
  <si>
    <t>Internet users</t>
  </si>
  <si>
    <t>Income Group</t>
  </si>
  <si>
    <t>Aruba</t>
  </si>
  <si>
    <t>ABW</t>
  </si>
  <si>
    <t>High income</t>
  </si>
  <si>
    <t>Afghanistan</t>
  </si>
  <si>
    <t>AFG</t>
  </si>
  <si>
    <t>Low income</t>
  </si>
  <si>
    <t>Angola</t>
  </si>
  <si>
    <t>AGO</t>
  </si>
  <si>
    <t>Upper middle income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</si>
  <si>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</si>
  <si>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</si>
  <si>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</si>
  <si>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</si>
  <si>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</si>
  <si>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</si>
  <si>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</si>
  <si>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</si>
  <si>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Lower middle income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</si>
  <si>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</si>
  <si>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</si>
  <si>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</si>
  <si>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</si>
  <si>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</si>
  <si>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</si>
  <si>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</si>
  <si>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</si>
  <si>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</si>
  <si>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</si>
  <si>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</si>
  <si>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</si>
  <si>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</si>
  <si>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</si>
  <si>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</si>
  <si>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</si>
  <si>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</si>
  <si>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</si>
  <si>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</si>
  <si>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</si>
  <si>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</si>
  <si>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</si>
  <si>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</si>
  <si>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</si>
  <si>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</si>
  <si>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</si>
  <si>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</si>
  <si>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</si>
  <si>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</si>
  <si>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</si>
  <si>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</si>
  <si>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</si>
  <si>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</si>
  <si>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</si>
  <si>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</si>
  <si>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</si>
  <si>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</si>
  <si>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</si>
  <si>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</si>
  <si>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</si>
  <si>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</si>
  <si>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</si>
  <si>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</si>
  <si>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</si>
  <si>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</si>
  <si>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</si>
  <si>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</si>
  <si>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</si>
  <si>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</si>
  <si>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</si>
  <si>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</si>
  <si>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</si>
  <si>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</si>
  <si>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</si>
  <si>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</si>
  <si>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</si>
  <si>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</si>
  <si>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</si>
  <si>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</si>
  <si>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</si>
  <si>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</si>
  <si>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</si>
  <si>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</si>
  <si>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</si>
  <si>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</si>
  <si>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</si>
  <si>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</si>
  <si>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</si>
  <si>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</si>
  <si>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</si>
  <si>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</si>
  <si>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</si>
  <si>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</si>
  <si>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</si>
  <si>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</si>
  <si>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</si>
  <si>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</si>
  <si>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</si>
  <si>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</si>
  <si>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</si>
  <si>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</si>
  <si>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</si>
  <si>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</si>
  <si>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</si>
  <si>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</si>
  <si>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</si>
  <si>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</si>
  <si>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</si>
  <si>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</si>
  <si>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</si>
  <si>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</si>
  <si>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</si>
  <si>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</si>
  <si>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</si>
  <si>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</si>
  <si>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</si>
  <si>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</si>
  <si>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</si>
  <si>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</si>
  <si>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</si>
  <si>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</si>
  <si>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</si>
  <si>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</si>
  <si>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</si>
  <si>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</si>
  <si>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</si>
  <si>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</si>
  <si>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</si>
  <si>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</si>
  <si>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</si>
  <si>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</si>
  <si>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</si>
  <si>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</si>
  <si>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</si>
  <si>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</si>
  <si>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</si>
  <si>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</si>
  <si>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</si>
  <si>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</si>
  <si>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</si>
  <si>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</si>
  <si>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</si>
  <si>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</si>
  <si>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</si>
  <si>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</si>
  <si>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</si>
  <si>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</si>
  <si>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</si>
  <si>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</si>
  <si>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</si>
  <si>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</si>
  <si>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</si>
  <si>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</si>
  <si>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</si>
  <si>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</si>
  <si>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</si>
  <si>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</si>
  <si>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</si>
  <si>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</si>
  <si>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</si>
  <si>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</si>
  <si>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</si>
  <si>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</si>
  <si>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</si>
  <si>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</si>
  <si>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</si>
  <si>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</si>
  <si>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</si>
  <si>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</si>
  <si>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</si>
  <si>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</si>
  <si>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</si>
  <si>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</si>
  <si>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</si>
  <si>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</si>
  <si>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</si>
  <si>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</si>
  <si>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</si>
  <si>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</si>
  <si>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</si>
  <si>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</si>
  <si>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</si>
  <si>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</si>
  <si>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</si>
  <si>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</si>
  <si>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</si>
  <si>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</si>
  <si>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</si>
  <si>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</si>
  <si>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</si>
  <si>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</si>
  <si>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</si>
  <si>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</si>
  <si>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</si>
  <si>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</si>
  <si>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</si>
  <si>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</si>
  <si>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</si>
  <si>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</si>
  <si>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</si>
  <si>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</si>
  <si>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</si>
  <si>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</si>
  <si>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</si>
  <si>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</si>
  <si>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</si>
  <si>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</si>
  <si>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</si>
  <si>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</si>
  <si>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</si>
  <si>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</si>
  <si>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</si>
  <si>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</si>
  <si>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</si>
  <si>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</si>
  <si>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</si>
  <si>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</si>
  <si>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</si>
  <si>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</si>
  <si>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</si>
  <si>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</si>
  <si>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</si>
  <si>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</si>
  <si>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</si>
  <si>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</si>
  <si>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</si>
  <si>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</si>
  <si>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</si>
  <si>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</si>
  <si>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</si>
  <si>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</si>
  <si>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</si>
  <si>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</si>
  <si>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</si>
  <si>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</si>
  <si>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</si>
  <si>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</si>
  <si>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</si>
  <si>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</si>
  <si>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</si>
  <si>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</si>
  <si>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</si>
  <si>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</si>
  <si>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</si>
  <si>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</si>
  <si>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</si>
  <si>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</si>
  <si>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</si>
  <si>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</si>
  <si>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</si>
  <si>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</si>
  <si>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</si>
  <si>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</si>
  <si>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</si>
  <si>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</si>
  <si>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</si>
  <si>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</si>
  <si>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</si>
  <si>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</si>
  <si>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</si>
  <si>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</si>
  <si>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</si>
  <si>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</si>
  <si>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</si>
  <si>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</si>
  <si>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</si>
  <si>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</si>
  <si>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</si>
  <si>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</si>
  <si>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</si>
  <si>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</si>
  <si>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</si>
  <si>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</si>
  <si>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</si>
  <si>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</si>
  <si>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</si>
  <si>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</si>
  <si>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</si>
  <si>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</si>
  <si>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</si>
  <si>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</si>
  <si>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</si>
  <si>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</si>
  <si>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</si>
  <si>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</si>
  <si>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</si>
  <si>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</si>
  <si>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</si>
  <si>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</si>
  <si>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</si>
  <si>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</si>
  <si>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</si>
  <si>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</si>
  <si>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</si>
  <si>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</si>
  <si>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</si>
  <si>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</si>
  <si>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</si>
  <si>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</si>
  <si>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</si>
  <si>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</si>
  <si>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</si>
  <si>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</si>
  <si>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</si>
  <si>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</si>
  <si>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</si>
  <si>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</si>
  <si>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</si>
  <si>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</si>
  <si>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</si>
  <si>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</si>
  <si>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</si>
  <si>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</si>
  <si>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</si>
  <si>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</si>
  <si>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</si>
  <si>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</si>
  <si>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</si>
  <si>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</si>
  <si>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</si>
  <si>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</si>
  <si>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</si>
  <si>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</si>
  <si>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</si>
  <si>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</si>
  <si>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</si>
  <si>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</si>
  <si>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</si>
  <si>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</si>
  <si>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</si>
  <si>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</si>
  <si>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</si>
  <si>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</si>
  <si>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</si>
  <si>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</si>
  <si>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</si>
  <si>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</si>
  <si>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</si>
  <si>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</si>
  <si>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</si>
  <si>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</si>
  <si>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</si>
  <si>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</si>
  <si>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</si>
  <si>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</si>
  <si>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</si>
  <si>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</si>
  <si>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</si>
  <si>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</si>
  <si>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</si>
  <si>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</si>
  <si>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</si>
  <si>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</si>
  <si>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</si>
  <si>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</si>
  <si>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</si>
  <si>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</si>
  <si>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</si>
  <si>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</si>
  <si>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</si>
  <si>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</si>
  <si>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</si>
  <si>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</si>
  <si>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</si>
  <si>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</si>
  <si>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</si>
  <si>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</si>
  <si>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</si>
  <si>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</si>
  <si>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</si>
  <si>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</si>
  <si>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</si>
  <si>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</si>
  <si>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</si>
  <si>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</si>
  <si>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</si>
  <si>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</si>
  <si>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</si>
  <si>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</si>
  <si>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</si>
  <si>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</si>
  <si>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</si>
  <si>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</si>
  <si>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</si>
  <si>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</si>
  <si>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</si>
  <si>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</si>
  <si>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</si>
  <si>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</si>
  <si>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</si>
  <si>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</si>
  <si>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</si>
  <si>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</si>
  <si>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</si>
  <si>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</si>
  <si>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</si>
  <si>
    <t>MEAN OF INTERNET USERS</t>
  </si>
  <si>
    <t>MEDIAN OF INTERNET USERS</t>
  </si>
  <si>
    <t>BIRTH RATE</t>
  </si>
  <si>
    <t>INTERNET USERS</t>
  </si>
  <si>
    <t>POPULATION VARIANCE</t>
  </si>
  <si>
    <t>POPULATION STANDARD DEVIATION</t>
  </si>
  <si>
    <t xml:space="preserve"> </t>
  </si>
  <si>
    <t>Q3</t>
  </si>
  <si>
    <t>Q1</t>
  </si>
  <si>
    <t>IQR</t>
  </si>
  <si>
    <r>
      <t>a.</t>
    </r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OF BIRTH RATE</t>
    </r>
  </si>
  <si>
    <r>
      <t>b.</t>
    </r>
    <r>
      <rPr>
        <b/>
        <sz val="11"/>
        <color theme="1"/>
        <rFont val="Calibri"/>
        <family val="2"/>
        <scheme val="minor"/>
      </rPr>
      <t>MEDIAN</t>
    </r>
    <r>
      <rPr>
        <sz val="11"/>
        <color theme="1"/>
        <rFont val="Calibri"/>
        <family val="2"/>
        <scheme val="minor"/>
      </rPr>
      <t xml:space="preserve"> OF BIRTH RATE</t>
    </r>
  </si>
  <si>
    <r>
      <t>c.</t>
    </r>
    <r>
      <rPr>
        <b/>
        <sz val="11"/>
        <color theme="1"/>
        <rFont val="Calibri"/>
        <family val="2"/>
        <scheme val="minor"/>
      </rPr>
      <t>SAMPLE VARIANCE</t>
    </r>
    <r>
      <rPr>
        <sz val="11"/>
        <color theme="1"/>
        <rFont val="Calibri"/>
        <family val="2"/>
        <scheme val="minor"/>
      </rPr>
      <t xml:space="preserve"> OF BIRTH RATE</t>
    </r>
  </si>
  <si>
    <r>
      <t>d.</t>
    </r>
    <r>
      <rPr>
        <b/>
        <sz val="11"/>
        <color theme="1"/>
        <rFont val="Calibri"/>
        <family val="2"/>
        <scheme val="minor"/>
      </rPr>
      <t>SAMPLE STANDARD DEVIATION</t>
    </r>
  </si>
  <si>
    <r>
      <t>e.</t>
    </r>
    <r>
      <rPr>
        <b/>
        <sz val="11"/>
        <color theme="1"/>
        <rFont val="Calibri"/>
        <family val="2"/>
        <scheme val="minor"/>
      </rPr>
      <t>IQR</t>
    </r>
    <r>
      <rPr>
        <sz val="11"/>
        <color theme="1"/>
        <rFont val="Calibri"/>
        <family val="2"/>
        <scheme val="minor"/>
      </rPr>
      <t xml:space="preserve"> OF BIRTH RATE</t>
    </r>
  </si>
  <si>
    <r>
      <rPr>
        <b/>
        <sz val="11"/>
        <color theme="1"/>
        <rFont val="Calibri"/>
        <family val="2"/>
        <scheme val="minor"/>
      </rPr>
      <t>IQR</t>
    </r>
    <r>
      <rPr>
        <sz val="11"/>
        <color theme="1"/>
        <rFont val="Calibri"/>
        <family val="2"/>
        <scheme val="minor"/>
      </rPr>
      <t xml:space="preserve"> OF INTERNET USERS</t>
    </r>
  </si>
  <si>
    <r>
      <rPr>
        <b/>
        <sz val="11"/>
        <color theme="1"/>
        <rFont val="Calibri"/>
        <family val="2"/>
        <scheme val="minor"/>
      </rPr>
      <t>SAMPLE VARIANCE</t>
    </r>
    <r>
      <rPr>
        <sz val="11"/>
        <color theme="1"/>
        <rFont val="Calibri"/>
        <family val="2"/>
        <scheme val="minor"/>
      </rPr>
      <t xml:space="preserve"> OF INTERNET USERS</t>
    </r>
  </si>
  <si>
    <t>Grand Total</t>
  </si>
  <si>
    <t>Sum of Internet users</t>
  </si>
  <si>
    <t>INCOME GROUPS</t>
  </si>
  <si>
    <t>COUNTRY</t>
  </si>
  <si>
    <t>COUNTRIES FALL UNDER LOWER MIDDLE INCOME</t>
  </si>
  <si>
    <r>
      <rPr>
        <b/>
        <sz val="11"/>
        <color theme="1"/>
        <rFont val="Calibri"/>
        <family val="2"/>
        <scheme val="minor"/>
      </rPr>
      <t xml:space="preserve">count of countries </t>
    </r>
    <r>
      <rPr>
        <sz val="11"/>
        <color theme="1"/>
        <rFont val="Calibri"/>
        <family val="2"/>
        <scheme val="minor"/>
      </rPr>
      <t>same as</t>
    </r>
    <r>
      <rPr>
        <b/>
        <sz val="11"/>
        <color theme="1"/>
        <rFont val="Calibri"/>
        <family val="2"/>
        <scheme val="minor"/>
      </rPr>
      <t xml:space="preserve"> india</t>
    </r>
    <r>
      <rPr>
        <sz val="11"/>
        <color theme="1"/>
        <rFont val="Calibri"/>
        <family val="2"/>
        <scheme val="minor"/>
      </rPr>
      <t xml:space="preserve"> income groups are:</t>
    </r>
    <r>
      <rPr>
        <b/>
        <sz val="11"/>
        <color theme="1"/>
        <rFont val="Calibri"/>
        <family val="2"/>
        <scheme val="minor"/>
      </rPr>
      <t xml:space="preserve"> LOWER MIDDLE INCOME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</si>
</sst>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0" fontId="14" fillId="0" borderId="0" xfId="0" applyFont="1"/>
    <xf numFmtId="0" fontId="0" fillId="33" borderId="0" xfId="0" applyFill="1"/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16" fillId="35" borderId="0" xfId="0" applyFont="1" applyFill="1"/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jal Yadav" refreshedDate="45402.785381481481" createdVersion="8" refreshedVersion="8" minRefreshableVersion="3" recordCount="195" xr:uid="{B6A17525-D88A-432C-964C-C91CBC328E73}">
  <cacheSource type="worksheet">
    <worksheetSource ref="A1:E196" sheet="MAIN FILE"/>
  </cacheSource>
  <cacheFields count="5">
    <cacheField name="Country Name" numFmtId="0">
      <sharedItems count="195">
        <s v="Aruba"/>
        <s v="Afghanistan"/>
        <s v="Angola"/>
        <s v="Albania"/>
        <s v="United Arab Emirates"/>
        <s v="Argentina"/>
        <s v="Armenia"/>
        <s v="Antigua and Barbuda"/>
        <s v="Australia"/>
        <s v="Austria"/>
        <s v="Azerbaijan"/>
        <s v="Burundi"/>
        <s v="Belgium"/>
        <s v="Benin"/>
        <s v="Burkina Faso"/>
        <s v="Bangladesh"/>
        <s v="Bulgaria"/>
        <s v="Bahrain"/>
        <s v="Bahamas, The"/>
        <s v="Bosnia and Herzegovina"/>
        <s v="Belarus"/>
        <s v="Belize"/>
        <s v="Bermuda"/>
        <s v="Bolivia"/>
        <s v="Brazil"/>
        <s v="Barbados"/>
        <s v="Brunei Darussalam"/>
        <s v="Bhutan"/>
        <s v="Botswana"/>
        <s v="Central African Republic"/>
        <s v="Canada"/>
        <s v="Switzerland"/>
        <s v="Chile"/>
        <s v="China"/>
        <s v="Cote d'Ivoire"/>
        <s v="Cameroon"/>
        <s v="Congo, Rep."/>
        <s v="Colombia"/>
        <s v="Comoros"/>
        <s v="Cabo Verde"/>
        <s v="Costa Rica"/>
        <s v="Cuba"/>
        <s v="Cayman Islands"/>
        <s v="Cyprus"/>
        <s v="Czech Republic"/>
        <s v="Germany"/>
        <s v="Djibouti"/>
        <s v="Denmark"/>
        <s v="Dominican Republic"/>
        <s v="Algeria"/>
        <s v="Ecuador"/>
        <s v="Egypt, Arab Rep."/>
        <s v="Eritrea"/>
        <s v="Spain"/>
        <s v="Estonia"/>
        <s v="Ethiopia"/>
        <s v="Finland"/>
        <s v="Fiji"/>
        <s v="France"/>
        <s v="Micronesia, Fed. Sts."/>
        <s v="Gabon"/>
        <s v="United Kingdom"/>
        <s v="Georgia"/>
        <s v="Ghana"/>
        <s v="Guinea"/>
        <s v="Gambia, The"/>
        <s v="Guinea-Bissau"/>
        <s v="Equatorial Guinea"/>
        <s v="Greece"/>
        <s v="Grenada"/>
        <s v="Greenland"/>
        <s v="Guatemala"/>
        <s v="Guam"/>
        <s v="Guyana"/>
        <s v="Hong Kong SAR, China"/>
        <s v="Honduras"/>
        <s v="Croatia"/>
        <s v="Haiti"/>
        <s v="Hungary"/>
        <s v="Indonesia"/>
        <s v="India"/>
        <s v="Ireland"/>
        <s v="Iran, Islamic Rep."/>
        <s v="Iraq"/>
        <s v="Iceland"/>
        <s v="Israel"/>
        <s v="Italy"/>
        <s v="Jamaica"/>
        <s v="Jordan"/>
        <s v="Japan"/>
        <s v="Kazakhstan"/>
        <s v="Kenya"/>
        <s v="Kyrgyz Republic"/>
        <s v="Cambodia"/>
        <s v="Kiribati"/>
        <s v="Korea, Rep."/>
        <s v="Kuwait"/>
        <s v="Lao PDR"/>
        <s v="Lebanon"/>
        <s v="Liberia"/>
        <s v="Libya"/>
        <s v="St. Lucia"/>
        <s v="Liechtenstein"/>
        <s v="Sri Lanka"/>
        <s v="Lesotho"/>
        <s v="Lithuania"/>
        <s v="Luxembourg"/>
        <s v="Latvia"/>
        <s v="Macao SAR, China"/>
        <s v="Morocco"/>
        <s v="Moldova"/>
        <s v="Madagascar"/>
        <s v="Maldives"/>
        <s v="Mexico"/>
        <s v="Macedonia, FYR"/>
        <s v="Mali"/>
        <s v="Malta"/>
        <s v="Myanmar"/>
        <s v="Montenegro"/>
        <s v="Mongolia"/>
        <s v="Mozambique"/>
        <s v="Mauritania"/>
        <s v="Mauritius"/>
        <s v="Malawi"/>
        <s v="Malaysia"/>
        <s v="Namibia"/>
        <s v="New Caledonia"/>
        <s v="Niger"/>
        <s v="Nigeria"/>
        <s v="Nicaragua"/>
        <s v="Netherlands"/>
        <s v="Norway"/>
        <s v="Nepal"/>
        <s v="New Zealand"/>
        <s v="Oman"/>
        <s v="Pakistan"/>
        <s v="Panama"/>
        <s v="Peru"/>
        <s v="Philippines"/>
        <s v="Papua New Guinea"/>
        <s v="Poland"/>
        <s v="Puerto Rico"/>
        <s v="Portugal"/>
        <s v="Paraguay"/>
        <s v="French Polynesia"/>
        <s v="Qatar"/>
        <s v="Romania"/>
        <s v="Russian Federation"/>
        <s v="Rwanda"/>
        <s v="Saudi Arabia"/>
        <s v="Sudan"/>
        <s v="Senegal"/>
        <s v="Singapore"/>
        <s v="Solomon Islands"/>
        <s v="Sierra Leone"/>
        <s v="El Salvador"/>
        <s v="Somalia"/>
        <s v="Serbia"/>
        <s v="South Sudan"/>
        <s v="Sao Tome and Principe"/>
        <s v="Suriname"/>
        <s v="Slovak Republic"/>
        <s v="Slovenia"/>
        <s v="Sweden"/>
        <s v="Swaziland"/>
        <s v="Seychelles"/>
        <s v="Syrian Arab Republic"/>
        <s v="Chad"/>
        <s v="Togo"/>
        <s v="Thailand"/>
        <s v="Tajikistan"/>
        <s v="Turkmenistan"/>
        <s v="Timor-Leste"/>
        <s v="Tonga"/>
        <s v="Trinidad and Tobago"/>
        <s v="Tunisia"/>
        <s v="Turkey"/>
        <s v="Tanzania"/>
        <s v="Uganda"/>
        <s v="Ukraine"/>
        <s v="Uruguay"/>
        <s v="United States"/>
        <s v="Uzbekistan"/>
        <s v="St. Vincent and the Grenadines"/>
        <s v="Venezuela, RB"/>
        <s v="Virgin Islands (U.S.)"/>
        <s v="Vietnam"/>
        <s v="Vanuatu"/>
        <s v="West Bank and Gaza"/>
        <s v="Samoa"/>
        <s v="Yemen, Rep."/>
        <s v="South Africa"/>
        <s v="Congo, Dem. Rep."/>
        <s v="Zambia"/>
        <s v="Zimbabwe"/>
      </sharedItems>
    </cacheField>
    <cacheField name="Country Code" numFmtId="0">
      <sharedItems/>
    </cacheField>
    <cacheField name="Birth rate" numFmtId="0">
      <sharedItems containsSemiMixedTypes="0" containsString="0" containsNumber="1" minValue="7.9" maxValue="49.661000000000001"/>
    </cacheField>
    <cacheField name="Internet users" numFmtId="0">
      <sharedItems containsSemiMixedTypes="0" containsString="0" containsNumber="1" minValue="0.9" maxValue="96.546800000000005" count="181">
        <n v="78.900000000000006"/>
        <n v="5.9"/>
        <n v="19.100000000000001"/>
        <n v="57.2"/>
        <n v="88"/>
        <n v="59.9"/>
        <n v="41.9"/>
        <n v="63.4"/>
        <n v="83"/>
        <n v="80.618799999999993"/>
        <n v="58.7"/>
        <n v="1.3"/>
        <n v="82.170199999999994"/>
        <n v="4.9000000000000004"/>
        <n v="9.1"/>
        <n v="6.63"/>
        <n v="53.061500000000002"/>
        <n v="90.000039700000002"/>
        <n v="72"/>
        <n v="57.79"/>
        <n v="54.17"/>
        <n v="33.6"/>
        <n v="95.3"/>
        <n v="36.94"/>
        <n v="51.04"/>
        <n v="73"/>
        <n v="64.5"/>
        <n v="29.9"/>
        <n v="15"/>
        <n v="3.5"/>
        <n v="85.8"/>
        <n v="86.34"/>
        <n v="66.5"/>
        <n v="45.8"/>
        <n v="8.4"/>
        <n v="6.4"/>
        <n v="6.6"/>
        <n v="51.7"/>
        <n v="6.5"/>
        <n v="37.5"/>
        <n v="45.96"/>
        <n v="27.93"/>
        <n v="74.099999999999994"/>
        <n v="65.454800000000006"/>
        <n v="74.110399999999998"/>
        <n v="84.17"/>
        <n v="9.5"/>
        <n v="94.6297"/>
        <n v="45.9"/>
        <n v="16.5"/>
        <n v="40.353684229999999"/>
        <n v="29.4"/>
        <n v="0.9"/>
        <n v="71.635000000000005"/>
        <n v="79.400000000000006"/>
        <n v="1.9"/>
        <n v="91.514399999999995"/>
        <n v="37.1"/>
        <n v="81.919799999999995"/>
        <n v="27.8"/>
        <n v="9.1999999999999993"/>
        <n v="89.844099999999997"/>
        <n v="43.3"/>
        <n v="12.3"/>
        <n v="1.6"/>
        <n v="14"/>
        <n v="3.1"/>
        <n v="16.399999999999999"/>
        <n v="59.866300000000003"/>
        <n v="35"/>
        <n v="65.8"/>
        <n v="19.7"/>
        <n v="65.400000000000006"/>
        <n v="74.2"/>
        <n v="17.8"/>
        <n v="66.747600000000006"/>
        <n v="10.6"/>
        <n v="72.643900000000002"/>
        <n v="14.94"/>
        <n v="15.1"/>
        <n v="78.247699999999995"/>
        <n v="29.95"/>
        <n v="96.546800000000005"/>
        <n v="70.8"/>
        <n v="58.459299999999999"/>
        <n v="41"/>
        <n v="89.71"/>
        <n v="54"/>
        <n v="39"/>
        <n v="23"/>
        <n v="6.8"/>
        <n v="11.5"/>
        <n v="84.77"/>
        <n v="75.459999999999994"/>
        <n v="12.5"/>
        <n v="70.5"/>
        <n v="3.2"/>
        <n v="46.2"/>
        <n v="93.8"/>
        <n v="21.9"/>
        <n v="5"/>
        <n v="68.4529"/>
        <n v="93.776499999999999"/>
        <n v="75.234399999999994"/>
        <n v="56"/>
        <n v="45"/>
        <n v="3"/>
        <n v="44.1"/>
        <n v="43.46"/>
        <n v="65.239999999999995"/>
        <n v="68.913799999999995"/>
        <n v="60.31"/>
        <n v="20"/>
        <n v="5.4"/>
        <n v="6.2"/>
        <n v="5.05"/>
        <n v="66.97"/>
        <n v="13.9"/>
        <n v="66"/>
        <n v="1.7"/>
        <n v="38"/>
        <n v="15.5"/>
        <n v="93.956400000000002"/>
        <n v="95.053399999999996"/>
        <n v="13.3"/>
        <n v="82.78"/>
        <n v="66.45"/>
        <n v="10.9"/>
        <n v="44.03"/>
        <n v="39.200000000000003"/>
        <n v="37"/>
        <n v="62.849200000000003"/>
        <n v="73.900000000000006"/>
        <n v="62.095599999999997"/>
        <n v="36.9"/>
        <n v="56.8"/>
        <n v="85.3"/>
        <n v="49.764499999999998"/>
        <n v="67.97"/>
        <n v="9"/>
        <n v="60.5"/>
        <n v="22.7"/>
        <n v="13.1"/>
        <n v="81"/>
        <n v="8"/>
        <n v="23.109300000000001"/>
        <n v="1.5"/>
        <n v="51.5"/>
        <n v="14.1"/>
        <n v="37.4"/>
        <n v="77.882599999999996"/>
        <n v="72.675600000000003"/>
        <n v="94.783600000000007"/>
        <n v="24.7"/>
        <n v="50.4"/>
        <n v="26.2"/>
        <n v="2.2999999999999998"/>
        <n v="4.5"/>
        <n v="28.94"/>
        <n v="16"/>
        <n v="9.6"/>
        <n v="1.1000000000000001"/>
        <n v="63.8"/>
        <n v="43.8"/>
        <n v="46.25"/>
        <n v="4.4000000000000004"/>
        <n v="16.2"/>
        <n v="57.69"/>
        <n v="84.2"/>
        <n v="38.200000000000003"/>
        <n v="52"/>
        <n v="54.9"/>
        <n v="45.3"/>
        <n v="43.9"/>
        <n v="11.3"/>
        <n v="46.6"/>
        <n v="15.3"/>
        <n v="46.5"/>
        <n v="2.2000000000000002"/>
        <n v="15.4"/>
        <n v="18.5"/>
      </sharedItems>
    </cacheField>
    <cacheField name="Income Group" numFmtId="0">
      <sharedItems count="4">
        <s v="High income"/>
        <s v="Low income"/>
        <s v="Upper middle income"/>
        <s v="Lower middle inco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">
  <r>
    <x v="0"/>
    <s v="ABW"/>
    <n v="10.244"/>
    <x v="0"/>
    <x v="0"/>
  </r>
  <r>
    <x v="1"/>
    <s v="AFG"/>
    <n v="35.253"/>
    <x v="1"/>
    <x v="1"/>
  </r>
  <r>
    <x v="2"/>
    <s v="AGO"/>
    <n v="45.984999999999999"/>
    <x v="2"/>
    <x v="2"/>
  </r>
  <r>
    <x v="3"/>
    <s v="ALB"/>
    <n v="12.877000000000001"/>
    <x v="3"/>
    <x v="2"/>
  </r>
  <r>
    <x v="4"/>
    <s v="ARE"/>
    <n v="11.044"/>
    <x v="4"/>
    <x v="0"/>
  </r>
  <r>
    <x v="5"/>
    <s v="ARG"/>
    <n v="17.716000000000001"/>
    <x v="5"/>
    <x v="0"/>
  </r>
  <r>
    <x v="6"/>
    <s v="ARM"/>
    <n v="13.308"/>
    <x v="6"/>
    <x v="3"/>
  </r>
  <r>
    <x v="7"/>
    <s v="ATG"/>
    <n v="16.446999999999999"/>
    <x v="7"/>
    <x v="0"/>
  </r>
  <r>
    <x v="8"/>
    <s v="AUS"/>
    <n v="13.2"/>
    <x v="8"/>
    <x v="0"/>
  </r>
  <r>
    <x v="9"/>
    <s v="AUT"/>
    <n v="9.4"/>
    <x v="9"/>
    <x v="0"/>
  </r>
  <r>
    <x v="10"/>
    <s v="AZE"/>
    <n v="18.3"/>
    <x v="10"/>
    <x v="2"/>
  </r>
  <r>
    <x v="11"/>
    <s v="BDI"/>
    <n v="44.151000000000003"/>
    <x v="11"/>
    <x v="1"/>
  </r>
  <r>
    <x v="12"/>
    <s v="BEL"/>
    <n v="11.2"/>
    <x v="12"/>
    <x v="0"/>
  </r>
  <r>
    <x v="13"/>
    <s v="BEN"/>
    <n v="36.44"/>
    <x v="13"/>
    <x v="1"/>
  </r>
  <r>
    <x v="14"/>
    <s v="BFA"/>
    <n v="40.551000000000002"/>
    <x v="14"/>
    <x v="1"/>
  </r>
  <r>
    <x v="15"/>
    <s v="BGD"/>
    <n v="20.141999999999999"/>
    <x v="15"/>
    <x v="3"/>
  </r>
  <r>
    <x v="16"/>
    <s v="BGR"/>
    <n v="9.1999999999999993"/>
    <x v="16"/>
    <x v="2"/>
  </r>
  <r>
    <x v="17"/>
    <s v="BHR"/>
    <n v="15.04"/>
    <x v="17"/>
    <x v="0"/>
  </r>
  <r>
    <x v="18"/>
    <s v="BHS"/>
    <n v="15.339"/>
    <x v="18"/>
    <x v="0"/>
  </r>
  <r>
    <x v="19"/>
    <s v="BIH"/>
    <n v="9.0619999999999994"/>
    <x v="19"/>
    <x v="2"/>
  </r>
  <r>
    <x v="20"/>
    <s v="BLR"/>
    <n v="12.5"/>
    <x v="20"/>
    <x v="2"/>
  </r>
  <r>
    <x v="21"/>
    <s v="BLZ"/>
    <n v="23.091999999999999"/>
    <x v="21"/>
    <x v="2"/>
  </r>
  <r>
    <x v="22"/>
    <s v="BMU"/>
    <n v="10.4"/>
    <x v="22"/>
    <x v="0"/>
  </r>
  <r>
    <x v="23"/>
    <s v="BOL"/>
    <n v="24.236000000000001"/>
    <x v="23"/>
    <x v="3"/>
  </r>
  <r>
    <x v="24"/>
    <s v="BRA"/>
    <n v="14.930999999999999"/>
    <x v="24"/>
    <x v="2"/>
  </r>
  <r>
    <x v="25"/>
    <s v="BRB"/>
    <n v="12.188000000000001"/>
    <x v="25"/>
    <x v="0"/>
  </r>
  <r>
    <x v="26"/>
    <s v="BRN"/>
    <n v="16.405000000000001"/>
    <x v="26"/>
    <x v="0"/>
  </r>
  <r>
    <x v="27"/>
    <s v="BTN"/>
    <n v="18.134"/>
    <x v="27"/>
    <x v="3"/>
  </r>
  <r>
    <x v="28"/>
    <s v="BWA"/>
    <n v="25.266999999999999"/>
    <x v="28"/>
    <x v="2"/>
  </r>
  <r>
    <x v="29"/>
    <s v="CAF"/>
    <n v="34.076000000000001"/>
    <x v="29"/>
    <x v="1"/>
  </r>
  <r>
    <x v="30"/>
    <s v="CAN"/>
    <n v="10.9"/>
    <x v="30"/>
    <x v="0"/>
  </r>
  <r>
    <x v="31"/>
    <s v="CHE"/>
    <n v="10.199999999999999"/>
    <x v="31"/>
    <x v="0"/>
  </r>
  <r>
    <x v="32"/>
    <s v="CHL"/>
    <n v="13.385"/>
    <x v="32"/>
    <x v="0"/>
  </r>
  <r>
    <x v="33"/>
    <s v="CHN"/>
    <n v="12.1"/>
    <x v="33"/>
    <x v="2"/>
  </r>
  <r>
    <x v="34"/>
    <s v="CIV"/>
    <n v="37.32"/>
    <x v="34"/>
    <x v="3"/>
  </r>
  <r>
    <x v="35"/>
    <s v="CMR"/>
    <n v="37.235999999999997"/>
    <x v="35"/>
    <x v="3"/>
  </r>
  <r>
    <x v="36"/>
    <s v="COG"/>
    <n v="37.011000000000003"/>
    <x v="36"/>
    <x v="3"/>
  </r>
  <r>
    <x v="37"/>
    <s v="COL"/>
    <n v="16.076000000000001"/>
    <x v="37"/>
    <x v="2"/>
  </r>
  <r>
    <x v="38"/>
    <s v="COM"/>
    <n v="34.326000000000001"/>
    <x v="38"/>
    <x v="1"/>
  </r>
  <r>
    <x v="39"/>
    <s v="CPV"/>
    <n v="21.625"/>
    <x v="39"/>
    <x v="3"/>
  </r>
  <r>
    <x v="40"/>
    <s v="CRI"/>
    <n v="15.022"/>
    <x v="40"/>
    <x v="2"/>
  </r>
  <r>
    <x v="41"/>
    <s v="CUB"/>
    <n v="10.4"/>
    <x v="41"/>
    <x v="2"/>
  </r>
  <r>
    <x v="42"/>
    <s v="CYM"/>
    <n v="12.5"/>
    <x v="42"/>
    <x v="0"/>
  </r>
  <r>
    <x v="43"/>
    <s v="CYP"/>
    <n v="11.436"/>
    <x v="43"/>
    <x v="0"/>
  </r>
  <r>
    <x v="44"/>
    <s v="CZE"/>
    <n v="10.199999999999999"/>
    <x v="44"/>
    <x v="0"/>
  </r>
  <r>
    <x v="45"/>
    <s v="DEU"/>
    <n v="8.5"/>
    <x v="45"/>
    <x v="0"/>
  </r>
  <r>
    <x v="46"/>
    <s v="DJI"/>
    <n v="25.486000000000001"/>
    <x v="46"/>
    <x v="3"/>
  </r>
  <r>
    <x v="47"/>
    <s v="DNK"/>
    <n v="10"/>
    <x v="47"/>
    <x v="0"/>
  </r>
  <r>
    <x v="48"/>
    <s v="DOM"/>
    <n v="21.198"/>
    <x v="48"/>
    <x v="2"/>
  </r>
  <r>
    <x v="49"/>
    <s v="DZA"/>
    <n v="24.738"/>
    <x v="49"/>
    <x v="2"/>
  </r>
  <r>
    <x v="50"/>
    <s v="ECU"/>
    <n v="21.07"/>
    <x v="50"/>
    <x v="2"/>
  </r>
  <r>
    <x v="51"/>
    <s v="EGY"/>
    <n v="28.032"/>
    <x v="51"/>
    <x v="3"/>
  </r>
  <r>
    <x v="52"/>
    <s v="ERI"/>
    <n v="34.799999999999997"/>
    <x v="52"/>
    <x v="1"/>
  </r>
  <r>
    <x v="53"/>
    <s v="ESP"/>
    <n v="9.1"/>
    <x v="53"/>
    <x v="0"/>
  </r>
  <r>
    <x v="54"/>
    <s v="EST"/>
    <n v="10.3"/>
    <x v="54"/>
    <x v="0"/>
  </r>
  <r>
    <x v="55"/>
    <s v="ETH"/>
    <n v="32.924999999999997"/>
    <x v="55"/>
    <x v="1"/>
  </r>
  <r>
    <x v="56"/>
    <s v="FIN"/>
    <n v="10.7"/>
    <x v="56"/>
    <x v="0"/>
  </r>
  <r>
    <x v="57"/>
    <s v="FJI"/>
    <n v="20.463000000000001"/>
    <x v="57"/>
    <x v="2"/>
  </r>
  <r>
    <x v="58"/>
    <s v="FRA"/>
    <n v="12.3"/>
    <x v="58"/>
    <x v="0"/>
  </r>
  <r>
    <x v="59"/>
    <s v="FSM"/>
    <n v="23.510999999999999"/>
    <x v="59"/>
    <x v="3"/>
  </r>
  <r>
    <x v="60"/>
    <s v="GAB"/>
    <n v="30.555"/>
    <x v="60"/>
    <x v="2"/>
  </r>
  <r>
    <x v="61"/>
    <s v="GBR"/>
    <n v="12.2"/>
    <x v="61"/>
    <x v="0"/>
  </r>
  <r>
    <x v="62"/>
    <s v="GEO"/>
    <n v="13.332000000000001"/>
    <x v="62"/>
    <x v="3"/>
  </r>
  <r>
    <x v="63"/>
    <s v="GHA"/>
    <n v="33.131"/>
    <x v="63"/>
    <x v="3"/>
  </r>
  <r>
    <x v="64"/>
    <s v="GIN"/>
    <n v="37.337000000000003"/>
    <x v="64"/>
    <x v="1"/>
  </r>
  <r>
    <x v="65"/>
    <s v="GMB"/>
    <n v="42.524999999999999"/>
    <x v="65"/>
    <x v="1"/>
  </r>
  <r>
    <x v="66"/>
    <s v="GNB"/>
    <n v="37.503"/>
    <x v="66"/>
    <x v="1"/>
  </r>
  <r>
    <x v="67"/>
    <s v="GNQ"/>
    <n v="35.362000000000002"/>
    <x v="67"/>
    <x v="0"/>
  </r>
  <r>
    <x v="68"/>
    <s v="GRC"/>
    <n v="8.5"/>
    <x v="68"/>
    <x v="0"/>
  </r>
  <r>
    <x v="69"/>
    <s v="GRD"/>
    <n v="19.334"/>
    <x v="69"/>
    <x v="2"/>
  </r>
  <r>
    <x v="70"/>
    <s v="GRL"/>
    <n v="14.5"/>
    <x v="70"/>
    <x v="0"/>
  </r>
  <r>
    <x v="71"/>
    <s v="GTM"/>
    <n v="27.465"/>
    <x v="71"/>
    <x v="3"/>
  </r>
  <r>
    <x v="72"/>
    <s v="GUM"/>
    <n v="17.388999999999999"/>
    <x v="72"/>
    <x v="0"/>
  </r>
  <r>
    <x v="73"/>
    <s v="GUY"/>
    <n v="18.885000000000002"/>
    <x v="69"/>
    <x v="3"/>
  </r>
  <r>
    <x v="74"/>
    <s v="HKG"/>
    <n v="7.9"/>
    <x v="73"/>
    <x v="0"/>
  </r>
  <r>
    <x v="75"/>
    <s v="HND"/>
    <n v="21.593"/>
    <x v="74"/>
    <x v="3"/>
  </r>
  <r>
    <x v="76"/>
    <s v="HRV"/>
    <n v="9.4"/>
    <x v="75"/>
    <x v="0"/>
  </r>
  <r>
    <x v="77"/>
    <s v="HTI"/>
    <n v="25.344999999999999"/>
    <x v="76"/>
    <x v="1"/>
  </r>
  <r>
    <x v="78"/>
    <s v="HUN"/>
    <n v="9.1999999999999993"/>
    <x v="77"/>
    <x v="0"/>
  </r>
  <r>
    <x v="79"/>
    <s v="IDN"/>
    <n v="20.297000000000001"/>
    <x v="78"/>
    <x v="3"/>
  </r>
  <r>
    <x v="80"/>
    <s v="IND"/>
    <n v="20.291"/>
    <x v="79"/>
    <x v="3"/>
  </r>
  <r>
    <x v="81"/>
    <s v="IRL"/>
    <n v="15"/>
    <x v="80"/>
    <x v="0"/>
  </r>
  <r>
    <x v="82"/>
    <s v="IRN"/>
    <n v="17.899999999999999"/>
    <x v="81"/>
    <x v="2"/>
  </r>
  <r>
    <x v="83"/>
    <s v="IRQ"/>
    <n v="31.093"/>
    <x v="60"/>
    <x v="2"/>
  </r>
  <r>
    <x v="84"/>
    <s v="ISL"/>
    <n v="13.4"/>
    <x v="82"/>
    <x v="0"/>
  </r>
  <r>
    <x v="85"/>
    <s v="ISR"/>
    <n v="21.3"/>
    <x v="83"/>
    <x v="0"/>
  </r>
  <r>
    <x v="86"/>
    <s v="ITA"/>
    <n v="8.5"/>
    <x v="84"/>
    <x v="0"/>
  </r>
  <r>
    <x v="87"/>
    <s v="JAM"/>
    <n v="13.54"/>
    <x v="57"/>
    <x v="2"/>
  </r>
  <r>
    <x v="88"/>
    <s v="JOR"/>
    <n v="27.045999999999999"/>
    <x v="85"/>
    <x v="2"/>
  </r>
  <r>
    <x v="89"/>
    <s v="JPN"/>
    <n v="8.1999999999999993"/>
    <x v="86"/>
    <x v="0"/>
  </r>
  <r>
    <x v="90"/>
    <s v="KAZ"/>
    <n v="22.73"/>
    <x v="87"/>
    <x v="2"/>
  </r>
  <r>
    <x v="91"/>
    <s v="KEN"/>
    <n v="35.194000000000003"/>
    <x v="88"/>
    <x v="3"/>
  </r>
  <r>
    <x v="92"/>
    <s v="KGZ"/>
    <n v="27.2"/>
    <x v="89"/>
    <x v="3"/>
  </r>
  <r>
    <x v="93"/>
    <s v="KHM"/>
    <n v="24.462"/>
    <x v="90"/>
    <x v="1"/>
  </r>
  <r>
    <x v="94"/>
    <s v="KIR"/>
    <n v="29.044"/>
    <x v="91"/>
    <x v="3"/>
  </r>
  <r>
    <x v="95"/>
    <s v="KOR"/>
    <n v="8.6"/>
    <x v="92"/>
    <x v="0"/>
  </r>
  <r>
    <x v="96"/>
    <s v="KWT"/>
    <n v="20.574999999999999"/>
    <x v="93"/>
    <x v="0"/>
  </r>
  <r>
    <x v="97"/>
    <s v="LAO"/>
    <n v="27.050999999999998"/>
    <x v="94"/>
    <x v="3"/>
  </r>
  <r>
    <x v="98"/>
    <s v="LBN"/>
    <n v="13.426"/>
    <x v="95"/>
    <x v="2"/>
  </r>
  <r>
    <x v="99"/>
    <s v="LBR"/>
    <n v="35.521000000000001"/>
    <x v="96"/>
    <x v="1"/>
  </r>
  <r>
    <x v="100"/>
    <s v="LBY"/>
    <n v="21.425000000000001"/>
    <x v="49"/>
    <x v="2"/>
  </r>
  <r>
    <x v="101"/>
    <s v="LCA"/>
    <n v="15.43"/>
    <x v="97"/>
    <x v="2"/>
  </r>
  <r>
    <x v="102"/>
    <s v="LIE"/>
    <n v="9.1999999999999993"/>
    <x v="98"/>
    <x v="0"/>
  </r>
  <r>
    <x v="103"/>
    <s v="LKA"/>
    <n v="17.863"/>
    <x v="99"/>
    <x v="3"/>
  </r>
  <r>
    <x v="104"/>
    <s v="LSO"/>
    <n v="28.738"/>
    <x v="100"/>
    <x v="3"/>
  </r>
  <r>
    <x v="105"/>
    <s v="LTU"/>
    <n v="10.1"/>
    <x v="101"/>
    <x v="0"/>
  </r>
  <r>
    <x v="106"/>
    <s v="LUX"/>
    <n v="11.3"/>
    <x v="102"/>
    <x v="0"/>
  </r>
  <r>
    <x v="107"/>
    <s v="LVA"/>
    <n v="10.199999999999999"/>
    <x v="103"/>
    <x v="0"/>
  </r>
  <r>
    <x v="108"/>
    <s v="MAC"/>
    <n v="11.256"/>
    <x v="70"/>
    <x v="0"/>
  </r>
  <r>
    <x v="109"/>
    <s v="MAR"/>
    <n v="21.023"/>
    <x v="104"/>
    <x v="3"/>
  </r>
  <r>
    <x v="110"/>
    <s v="MDA"/>
    <n v="12.141"/>
    <x v="105"/>
    <x v="3"/>
  </r>
  <r>
    <x v="111"/>
    <s v="MDG"/>
    <n v="34.686"/>
    <x v="106"/>
    <x v="1"/>
  </r>
  <r>
    <x v="112"/>
    <s v="MDV"/>
    <n v="21.446999999999999"/>
    <x v="107"/>
    <x v="2"/>
  </r>
  <r>
    <x v="113"/>
    <s v="MEX"/>
    <n v="19.103999999999999"/>
    <x v="108"/>
    <x v="2"/>
  </r>
  <r>
    <x v="114"/>
    <s v="MKD"/>
    <n v="11.222"/>
    <x v="109"/>
    <x v="2"/>
  </r>
  <r>
    <x v="115"/>
    <s v="MLI"/>
    <n v="44.137999999999998"/>
    <x v="29"/>
    <x v="1"/>
  </r>
  <r>
    <x v="116"/>
    <s v="MLT"/>
    <n v="9.5"/>
    <x v="110"/>
    <x v="0"/>
  </r>
  <r>
    <x v="117"/>
    <s v="MMR"/>
    <n v="18.119"/>
    <x v="64"/>
    <x v="3"/>
  </r>
  <r>
    <x v="118"/>
    <s v="MNE"/>
    <n v="11.616"/>
    <x v="111"/>
    <x v="2"/>
  </r>
  <r>
    <x v="119"/>
    <s v="MNG"/>
    <n v="24.274999999999999"/>
    <x v="112"/>
    <x v="2"/>
  </r>
  <r>
    <x v="120"/>
    <s v="MOZ"/>
    <n v="39.704999999999998"/>
    <x v="113"/>
    <x v="1"/>
  </r>
  <r>
    <x v="121"/>
    <s v="MRT"/>
    <n v="33.801000000000002"/>
    <x v="114"/>
    <x v="3"/>
  </r>
  <r>
    <x v="122"/>
    <s v="MUS"/>
    <n v="10.9"/>
    <x v="88"/>
    <x v="2"/>
  </r>
  <r>
    <x v="123"/>
    <s v="MWI"/>
    <n v="39.459000000000003"/>
    <x v="115"/>
    <x v="1"/>
  </r>
  <r>
    <x v="124"/>
    <s v="MYS"/>
    <n v="16.805"/>
    <x v="116"/>
    <x v="2"/>
  </r>
  <r>
    <x v="125"/>
    <s v="NAM"/>
    <n v="29.937000000000001"/>
    <x v="117"/>
    <x v="2"/>
  </r>
  <r>
    <x v="126"/>
    <s v="NCL"/>
    <n v="17"/>
    <x v="118"/>
    <x v="0"/>
  </r>
  <r>
    <x v="127"/>
    <s v="NER"/>
    <n v="49.661000000000001"/>
    <x v="119"/>
    <x v="1"/>
  </r>
  <r>
    <x v="128"/>
    <s v="NGA"/>
    <n v="40.045000000000002"/>
    <x v="120"/>
    <x v="3"/>
  </r>
  <r>
    <x v="129"/>
    <s v="NIC"/>
    <n v="20.788"/>
    <x v="121"/>
    <x v="3"/>
  </r>
  <r>
    <x v="130"/>
    <s v="NLD"/>
    <n v="10.199999999999999"/>
    <x v="122"/>
    <x v="0"/>
  </r>
  <r>
    <x v="131"/>
    <s v="NOR"/>
    <n v="11.6"/>
    <x v="123"/>
    <x v="0"/>
  </r>
  <r>
    <x v="132"/>
    <s v="NPL"/>
    <n v="20.922999999999998"/>
    <x v="124"/>
    <x v="1"/>
  </r>
  <r>
    <x v="133"/>
    <s v="NZL"/>
    <n v="13.12"/>
    <x v="125"/>
    <x v="0"/>
  </r>
  <r>
    <x v="134"/>
    <s v="OMN"/>
    <n v="20.419"/>
    <x v="126"/>
    <x v="0"/>
  </r>
  <r>
    <x v="135"/>
    <s v="PAK"/>
    <n v="29.582000000000001"/>
    <x v="127"/>
    <x v="3"/>
  </r>
  <r>
    <x v="136"/>
    <s v="PAN"/>
    <n v="19.68"/>
    <x v="128"/>
    <x v="2"/>
  </r>
  <r>
    <x v="137"/>
    <s v="PER"/>
    <n v="20.198"/>
    <x v="129"/>
    <x v="2"/>
  </r>
  <r>
    <x v="138"/>
    <s v="PHL"/>
    <n v="23.79"/>
    <x v="130"/>
    <x v="3"/>
  </r>
  <r>
    <x v="139"/>
    <s v="PNG"/>
    <n v="28.899000000000001"/>
    <x v="38"/>
    <x v="3"/>
  </r>
  <r>
    <x v="140"/>
    <s v="POL"/>
    <n v="9.6"/>
    <x v="131"/>
    <x v="0"/>
  </r>
  <r>
    <x v="141"/>
    <s v="PRI"/>
    <n v="10.8"/>
    <x v="132"/>
    <x v="0"/>
  </r>
  <r>
    <x v="142"/>
    <s v="PRT"/>
    <n v="7.9"/>
    <x v="133"/>
    <x v="0"/>
  </r>
  <r>
    <x v="143"/>
    <s v="PRY"/>
    <n v="21.588000000000001"/>
    <x v="134"/>
    <x v="2"/>
  </r>
  <r>
    <x v="144"/>
    <s v="PYF"/>
    <n v="16.393000000000001"/>
    <x v="135"/>
    <x v="0"/>
  </r>
  <r>
    <x v="145"/>
    <s v="QAT"/>
    <n v="11.94"/>
    <x v="136"/>
    <x v="0"/>
  </r>
  <r>
    <x v="146"/>
    <s v="ROU"/>
    <n v="8.8000000000000007"/>
    <x v="137"/>
    <x v="2"/>
  </r>
  <r>
    <x v="147"/>
    <s v="RUS"/>
    <n v="13.2"/>
    <x v="138"/>
    <x v="0"/>
  </r>
  <r>
    <x v="148"/>
    <s v="RWA"/>
    <n v="32.689"/>
    <x v="139"/>
    <x v="1"/>
  </r>
  <r>
    <x v="149"/>
    <s v="SAU"/>
    <n v="20.576000000000001"/>
    <x v="140"/>
    <x v="0"/>
  </r>
  <r>
    <x v="150"/>
    <s v="SDN"/>
    <n v="33.476999999999997"/>
    <x v="141"/>
    <x v="3"/>
  </r>
  <r>
    <x v="151"/>
    <s v="SEN"/>
    <n v="38.533000000000001"/>
    <x v="142"/>
    <x v="3"/>
  </r>
  <r>
    <x v="152"/>
    <s v="SGP"/>
    <n v="9.3000000000000007"/>
    <x v="143"/>
    <x v="0"/>
  </r>
  <r>
    <x v="153"/>
    <s v="SLB"/>
    <n v="30.577999999999999"/>
    <x v="144"/>
    <x v="3"/>
  </r>
  <r>
    <x v="154"/>
    <s v="SLE"/>
    <n v="36.728999999999999"/>
    <x v="119"/>
    <x v="1"/>
  </r>
  <r>
    <x v="155"/>
    <s v="SLV"/>
    <n v="17.475999999999999"/>
    <x v="145"/>
    <x v="3"/>
  </r>
  <r>
    <x v="156"/>
    <s v="SOM"/>
    <n v="43.890999999999998"/>
    <x v="146"/>
    <x v="1"/>
  </r>
  <r>
    <x v="157"/>
    <s v="SRB"/>
    <n v="9.1999999999999993"/>
    <x v="147"/>
    <x v="2"/>
  </r>
  <r>
    <x v="158"/>
    <s v="SSD"/>
    <n v="37.125999999999998"/>
    <x v="148"/>
    <x v="1"/>
  </r>
  <r>
    <x v="159"/>
    <s v="STP"/>
    <n v="34.536999999999999"/>
    <x v="89"/>
    <x v="3"/>
  </r>
  <r>
    <x v="160"/>
    <s v="SUR"/>
    <n v="18.454999999999998"/>
    <x v="149"/>
    <x v="2"/>
  </r>
  <r>
    <x v="161"/>
    <s v="SVK"/>
    <n v="10.1"/>
    <x v="150"/>
    <x v="0"/>
  </r>
  <r>
    <x v="162"/>
    <s v="SVN"/>
    <n v="10.199999999999999"/>
    <x v="151"/>
    <x v="0"/>
  </r>
  <r>
    <x v="163"/>
    <s v="SWE"/>
    <n v="11.8"/>
    <x v="152"/>
    <x v="0"/>
  </r>
  <r>
    <x v="164"/>
    <s v="SWZ"/>
    <n v="30.093"/>
    <x v="153"/>
    <x v="3"/>
  </r>
  <r>
    <x v="165"/>
    <s v="SYC"/>
    <n v="18.600000000000001"/>
    <x v="154"/>
    <x v="0"/>
  </r>
  <r>
    <x v="166"/>
    <s v="SYR"/>
    <n v="24.042999999999999"/>
    <x v="155"/>
    <x v="3"/>
  </r>
  <r>
    <x v="167"/>
    <s v="TCD"/>
    <n v="45.744999999999997"/>
    <x v="156"/>
    <x v="1"/>
  </r>
  <r>
    <x v="168"/>
    <s v="TGO"/>
    <n v="36.08"/>
    <x v="157"/>
    <x v="1"/>
  </r>
  <r>
    <x v="169"/>
    <s v="THA"/>
    <n v="11.041"/>
    <x v="158"/>
    <x v="2"/>
  </r>
  <r>
    <x v="170"/>
    <s v="TJK"/>
    <n v="30.792000000000002"/>
    <x v="159"/>
    <x v="3"/>
  </r>
  <r>
    <x v="171"/>
    <s v="TKM"/>
    <n v="21.321999999999999"/>
    <x v="160"/>
    <x v="2"/>
  </r>
  <r>
    <x v="172"/>
    <s v="TLS"/>
    <n v="35.755000000000003"/>
    <x v="161"/>
    <x v="3"/>
  </r>
  <r>
    <x v="173"/>
    <s v="TON"/>
    <n v="25.408999999999999"/>
    <x v="69"/>
    <x v="2"/>
  </r>
  <r>
    <x v="174"/>
    <s v="TTO"/>
    <n v="14.59"/>
    <x v="162"/>
    <x v="0"/>
  </r>
  <r>
    <x v="175"/>
    <s v="TUN"/>
    <n v="19.8"/>
    <x v="163"/>
    <x v="2"/>
  </r>
  <r>
    <x v="176"/>
    <s v="TUR"/>
    <n v="16.835999999999999"/>
    <x v="164"/>
    <x v="2"/>
  </r>
  <r>
    <x v="177"/>
    <s v="TZA"/>
    <n v="39.518000000000001"/>
    <x v="165"/>
    <x v="1"/>
  </r>
  <r>
    <x v="178"/>
    <s v="UGA"/>
    <n v="43.473999999999997"/>
    <x v="166"/>
    <x v="1"/>
  </r>
  <r>
    <x v="179"/>
    <s v="UKR"/>
    <n v="11.1"/>
    <x v="85"/>
    <x v="3"/>
  </r>
  <r>
    <x v="180"/>
    <s v="URY"/>
    <n v="14.374000000000001"/>
    <x v="167"/>
    <x v="0"/>
  </r>
  <r>
    <x v="181"/>
    <s v="USA"/>
    <n v="12.5"/>
    <x v="168"/>
    <x v="0"/>
  </r>
  <r>
    <x v="182"/>
    <s v="UZB"/>
    <n v="22.5"/>
    <x v="169"/>
    <x v="3"/>
  </r>
  <r>
    <x v="183"/>
    <s v="VCT"/>
    <n v="16.306000000000001"/>
    <x v="170"/>
    <x v="2"/>
  </r>
  <r>
    <x v="184"/>
    <s v="VEN"/>
    <n v="19.841999999999999"/>
    <x v="171"/>
    <x v="0"/>
  </r>
  <r>
    <x v="185"/>
    <s v="VIR"/>
    <n v="10.7"/>
    <x v="172"/>
    <x v="0"/>
  </r>
  <r>
    <x v="186"/>
    <s v="VNM"/>
    <n v="15.537000000000001"/>
    <x v="173"/>
    <x v="3"/>
  </r>
  <r>
    <x v="187"/>
    <s v="VUT"/>
    <n v="26.739000000000001"/>
    <x v="174"/>
    <x v="3"/>
  </r>
  <r>
    <x v="188"/>
    <s v="PSE"/>
    <n v="30.393999999999998"/>
    <x v="175"/>
    <x v="3"/>
  </r>
  <r>
    <x v="189"/>
    <s v="WSM"/>
    <n v="26.172000000000001"/>
    <x v="176"/>
    <x v="3"/>
  </r>
  <r>
    <x v="190"/>
    <s v="YEM"/>
    <n v="32.947000000000003"/>
    <x v="112"/>
    <x v="3"/>
  </r>
  <r>
    <x v="191"/>
    <s v="ZAF"/>
    <n v="20.85"/>
    <x v="177"/>
    <x v="2"/>
  </r>
  <r>
    <x v="192"/>
    <s v="COD"/>
    <n v="42.393999999999998"/>
    <x v="178"/>
    <x v="1"/>
  </r>
  <r>
    <x v="193"/>
    <s v="ZMB"/>
    <n v="40.470999999999997"/>
    <x v="179"/>
    <x v="3"/>
  </r>
  <r>
    <x v="194"/>
    <s v="ZWE"/>
    <n v="35.715000000000003"/>
    <x v="18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6FA82-7E41-455A-9746-C6A3DE876EA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 colHeaderCaption="INCOME GROUPS">
  <location ref="M3:R200" firstHeaderRow="1" firstDataRow="2" firstDataCol="1"/>
  <pivotFields count="5">
    <pivotField axis="axisRow" showAll="0">
      <items count="196">
        <item x="1"/>
        <item x="3"/>
        <item x="49"/>
        <item x="2"/>
        <item x="7"/>
        <item x="5"/>
        <item x="6"/>
        <item x="0"/>
        <item x="8"/>
        <item x="9"/>
        <item x="10"/>
        <item x="18"/>
        <item x="17"/>
        <item x="15"/>
        <item x="25"/>
        <item x="20"/>
        <item x="12"/>
        <item x="21"/>
        <item x="13"/>
        <item x="22"/>
        <item x="27"/>
        <item x="23"/>
        <item x="19"/>
        <item x="28"/>
        <item x="24"/>
        <item x="26"/>
        <item x="16"/>
        <item x="14"/>
        <item x="11"/>
        <item x="39"/>
        <item x="93"/>
        <item x="35"/>
        <item x="30"/>
        <item x="42"/>
        <item x="29"/>
        <item x="167"/>
        <item x="32"/>
        <item x="33"/>
        <item x="37"/>
        <item x="38"/>
        <item x="192"/>
        <item x="36"/>
        <item x="40"/>
        <item x="34"/>
        <item x="76"/>
        <item x="41"/>
        <item x="43"/>
        <item x="44"/>
        <item x="47"/>
        <item x="46"/>
        <item x="48"/>
        <item x="50"/>
        <item x="51"/>
        <item x="155"/>
        <item x="67"/>
        <item x="52"/>
        <item x="54"/>
        <item x="55"/>
        <item x="57"/>
        <item x="56"/>
        <item x="58"/>
        <item x="144"/>
        <item x="60"/>
        <item x="65"/>
        <item x="62"/>
        <item x="45"/>
        <item x="63"/>
        <item x="68"/>
        <item x="70"/>
        <item x="69"/>
        <item x="72"/>
        <item x="71"/>
        <item x="64"/>
        <item x="66"/>
        <item x="73"/>
        <item x="77"/>
        <item x="75"/>
        <item x="74"/>
        <item x="78"/>
        <item x="84"/>
        <item x="80"/>
        <item x="79"/>
        <item x="82"/>
        <item x="83"/>
        <item x="81"/>
        <item x="85"/>
        <item x="86"/>
        <item x="87"/>
        <item x="89"/>
        <item x="88"/>
        <item x="90"/>
        <item x="91"/>
        <item x="94"/>
        <item x="95"/>
        <item x="96"/>
        <item x="92"/>
        <item x="97"/>
        <item x="107"/>
        <item x="98"/>
        <item x="104"/>
        <item x="99"/>
        <item x="100"/>
        <item x="102"/>
        <item x="105"/>
        <item x="106"/>
        <item x="108"/>
        <item x="114"/>
        <item x="111"/>
        <item x="123"/>
        <item x="124"/>
        <item x="112"/>
        <item x="115"/>
        <item x="116"/>
        <item x="121"/>
        <item x="122"/>
        <item x="113"/>
        <item x="59"/>
        <item x="110"/>
        <item x="119"/>
        <item x="118"/>
        <item x="109"/>
        <item x="120"/>
        <item x="117"/>
        <item x="125"/>
        <item x="132"/>
        <item x="130"/>
        <item x="126"/>
        <item x="133"/>
        <item x="129"/>
        <item x="127"/>
        <item x="128"/>
        <item x="131"/>
        <item x="134"/>
        <item x="135"/>
        <item x="136"/>
        <item x="139"/>
        <item x="143"/>
        <item x="137"/>
        <item x="138"/>
        <item x="140"/>
        <item x="142"/>
        <item x="141"/>
        <item x="145"/>
        <item x="146"/>
        <item x="147"/>
        <item x="148"/>
        <item x="189"/>
        <item x="159"/>
        <item x="149"/>
        <item x="151"/>
        <item x="157"/>
        <item x="165"/>
        <item x="154"/>
        <item x="152"/>
        <item x="161"/>
        <item x="162"/>
        <item x="153"/>
        <item x="156"/>
        <item x="191"/>
        <item x="158"/>
        <item x="53"/>
        <item x="103"/>
        <item x="101"/>
        <item x="183"/>
        <item x="150"/>
        <item x="160"/>
        <item x="164"/>
        <item x="163"/>
        <item x="31"/>
        <item x="166"/>
        <item x="170"/>
        <item x="177"/>
        <item x="169"/>
        <item x="172"/>
        <item x="168"/>
        <item x="173"/>
        <item x="174"/>
        <item x="175"/>
        <item x="176"/>
        <item x="171"/>
        <item x="178"/>
        <item x="179"/>
        <item x="4"/>
        <item x="61"/>
        <item x="181"/>
        <item x="180"/>
        <item x="182"/>
        <item x="187"/>
        <item x="184"/>
        <item x="186"/>
        <item x="185"/>
        <item x="188"/>
        <item x="190"/>
        <item x="193"/>
        <item x="194"/>
        <item t="default"/>
      </items>
    </pivotField>
    <pivotField showAll="0"/>
    <pivotField showAll="0"/>
    <pivotField dataField="1" showAll="0">
      <items count="182">
        <item x="52"/>
        <item x="161"/>
        <item x="11"/>
        <item x="146"/>
        <item x="64"/>
        <item x="119"/>
        <item x="55"/>
        <item x="178"/>
        <item x="156"/>
        <item x="106"/>
        <item x="66"/>
        <item x="96"/>
        <item x="29"/>
        <item x="165"/>
        <item x="157"/>
        <item x="13"/>
        <item x="100"/>
        <item x="115"/>
        <item x="113"/>
        <item x="1"/>
        <item x="114"/>
        <item x="35"/>
        <item x="38"/>
        <item x="36"/>
        <item x="15"/>
        <item x="90"/>
        <item x="144"/>
        <item x="34"/>
        <item x="139"/>
        <item x="14"/>
        <item x="60"/>
        <item x="46"/>
        <item x="160"/>
        <item x="76"/>
        <item x="127"/>
        <item x="174"/>
        <item x="91"/>
        <item x="63"/>
        <item x="94"/>
        <item x="142"/>
        <item x="124"/>
        <item x="117"/>
        <item x="65"/>
        <item x="148"/>
        <item x="78"/>
        <item x="28"/>
        <item x="79"/>
        <item x="176"/>
        <item x="179"/>
        <item x="121"/>
        <item x="159"/>
        <item x="166"/>
        <item x="67"/>
        <item x="49"/>
        <item x="74"/>
        <item x="180"/>
        <item x="2"/>
        <item x="71"/>
        <item x="112"/>
        <item x="99"/>
        <item x="141"/>
        <item x="89"/>
        <item x="145"/>
        <item x="153"/>
        <item x="155"/>
        <item x="59"/>
        <item x="41"/>
        <item x="158"/>
        <item x="51"/>
        <item x="27"/>
        <item x="81"/>
        <item x="21"/>
        <item x="69"/>
        <item x="134"/>
        <item x="23"/>
        <item x="130"/>
        <item x="57"/>
        <item x="149"/>
        <item x="39"/>
        <item x="120"/>
        <item x="169"/>
        <item x="88"/>
        <item x="129"/>
        <item x="50"/>
        <item x="85"/>
        <item x="6"/>
        <item x="62"/>
        <item x="108"/>
        <item x="163"/>
        <item x="173"/>
        <item x="128"/>
        <item x="107"/>
        <item x="105"/>
        <item x="172"/>
        <item x="33"/>
        <item x="48"/>
        <item x="40"/>
        <item x="97"/>
        <item x="164"/>
        <item x="177"/>
        <item x="175"/>
        <item x="137"/>
        <item x="154"/>
        <item x="24"/>
        <item x="147"/>
        <item x="37"/>
        <item x="170"/>
        <item x="16"/>
        <item x="87"/>
        <item x="20"/>
        <item x="171"/>
        <item x="104"/>
        <item x="135"/>
        <item x="3"/>
        <item x="167"/>
        <item x="19"/>
        <item x="84"/>
        <item x="10"/>
        <item x="68"/>
        <item x="5"/>
        <item x="111"/>
        <item x="140"/>
        <item x="133"/>
        <item x="131"/>
        <item x="7"/>
        <item x="162"/>
        <item x="26"/>
        <item x="109"/>
        <item x="72"/>
        <item x="43"/>
        <item x="70"/>
        <item x="118"/>
        <item x="126"/>
        <item x="32"/>
        <item x="75"/>
        <item x="116"/>
        <item x="138"/>
        <item x="101"/>
        <item x="110"/>
        <item x="95"/>
        <item x="83"/>
        <item x="53"/>
        <item x="18"/>
        <item x="77"/>
        <item x="151"/>
        <item x="25"/>
        <item x="132"/>
        <item x="42"/>
        <item x="44"/>
        <item x="73"/>
        <item x="103"/>
        <item x="93"/>
        <item x="150"/>
        <item x="80"/>
        <item x="0"/>
        <item x="54"/>
        <item x="9"/>
        <item x="143"/>
        <item x="58"/>
        <item x="12"/>
        <item x="125"/>
        <item x="8"/>
        <item x="45"/>
        <item x="168"/>
        <item x="92"/>
        <item x="136"/>
        <item x="30"/>
        <item x="31"/>
        <item x="4"/>
        <item x="86"/>
        <item x="61"/>
        <item x="17"/>
        <item x="56"/>
        <item x="102"/>
        <item x="98"/>
        <item x="122"/>
        <item x="47"/>
        <item x="152"/>
        <item x="123"/>
        <item x="22"/>
        <item x="82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</pivotFields>
  <rowFields count="1">
    <field x="0"/>
  </rowFields>
  <rowItems count="1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Internet users" fld="3" baseField="0" baseItem="0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4" type="button" dataOnly="0" labelOnly="1" outline="0" axis="axisCol" fieldPosition="0"/>
    </format>
    <format dxfId="8">
      <pivotArea type="topRight" dataOnly="0" labelOnly="1" outline="0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">
      <pivotArea dataOnly="0" labelOnly="1" fieldPosition="0">
        <references count="1">
          <reference field="0" count="45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4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154A-A61F-4AAC-96E0-78A81F3F3FB7}">
  <dimension ref="A1:R200"/>
  <sheetViews>
    <sheetView tabSelected="1" topLeftCell="N2" workbookViewId="0">
      <selection activeCell="W5" sqref="W5"/>
    </sheetView>
  </sheetViews>
  <sheetFormatPr defaultRowHeight="14.4" x14ac:dyDescent="0.3"/>
  <cols>
    <col min="1" max="1" width="26.21875" bestFit="1" customWidth="1"/>
    <col min="2" max="2" width="12.109375" bestFit="1" customWidth="1"/>
    <col min="4" max="4" width="12.21875" bestFit="1" customWidth="1"/>
    <col min="5" max="5" width="18.6640625" bestFit="1" customWidth="1"/>
    <col min="8" max="8" width="10.6640625" customWidth="1"/>
    <col min="9" max="9" width="14.21875" customWidth="1"/>
    <col min="10" max="11" width="18.6640625" bestFit="1" customWidth="1"/>
    <col min="13" max="13" width="26.21875" bestFit="1" customWidth="1"/>
    <col min="14" max="14" width="18" bestFit="1" customWidth="1"/>
    <col min="15" max="15" width="11.109375" bestFit="1" customWidth="1"/>
    <col min="16" max="16" width="19.21875" bestFit="1" customWidth="1"/>
    <col min="17" max="17" width="19.33203125" bestFit="1" customWidth="1"/>
    <col min="18" max="18" width="12" bestFit="1" customWidth="1"/>
    <col min="19" max="19" width="6" bestFit="1" customWidth="1"/>
    <col min="20" max="20" width="8" bestFit="1" customWidth="1"/>
    <col min="21" max="21" width="5" bestFit="1" customWidth="1"/>
    <col min="22" max="23" width="8" bestFit="1" customWidth="1"/>
    <col min="24" max="27" width="5" bestFit="1" customWidth="1"/>
    <col min="28" max="28" width="8" bestFit="1" customWidth="1"/>
    <col min="29" max="29" width="5" bestFit="1" customWidth="1"/>
    <col min="30" max="30" width="3" bestFit="1" customWidth="1"/>
    <col min="31" max="31" width="6" bestFit="1" customWidth="1"/>
    <col min="32" max="32" width="5" bestFit="1" customWidth="1"/>
    <col min="33" max="33" width="8" bestFit="1" customWidth="1"/>
    <col min="34" max="34" width="6" bestFit="1" customWidth="1"/>
    <col min="35" max="36" width="8" bestFit="1" customWidth="1"/>
    <col min="37" max="37" width="5" bestFit="1" customWidth="1"/>
    <col min="38" max="38" width="7" bestFit="1" customWidth="1"/>
    <col min="39" max="39" width="3" bestFit="1" customWidth="1"/>
    <col min="40" max="41" width="8" bestFit="1" customWidth="1"/>
    <col min="42" max="42" width="3" bestFit="1" customWidth="1"/>
    <col min="43" max="44" width="5" bestFit="1" customWidth="1"/>
    <col min="45" max="45" width="8" bestFit="1" customWidth="1"/>
    <col min="46" max="46" width="5" bestFit="1" customWidth="1"/>
    <col min="47" max="47" width="8" bestFit="1" customWidth="1"/>
    <col min="48" max="48" width="6" bestFit="1" customWidth="1"/>
    <col min="49" max="50" width="8" bestFit="1" customWidth="1"/>
    <col min="51" max="52" width="5" bestFit="1" customWidth="1"/>
    <col min="53" max="53" width="8" bestFit="1" customWidth="1"/>
    <col min="54" max="54" width="3" bestFit="1" customWidth="1"/>
    <col min="55" max="56" width="8" bestFit="1" customWidth="1"/>
    <col min="57" max="57" width="6" bestFit="1" customWidth="1"/>
    <col min="58" max="58" width="3" bestFit="1" customWidth="1"/>
    <col min="59" max="59" width="6" bestFit="1" customWidth="1"/>
    <col min="60" max="60" width="5" bestFit="1" customWidth="1"/>
    <col min="61" max="61" width="6" bestFit="1" customWidth="1"/>
    <col min="62" max="63" width="5" bestFit="1" customWidth="1"/>
    <col min="64" max="64" width="6" bestFit="1" customWidth="1"/>
    <col min="65" max="65" width="3" bestFit="1" customWidth="1"/>
    <col min="66" max="66" width="6" bestFit="1" customWidth="1"/>
    <col min="67" max="67" width="8" bestFit="1" customWidth="1"/>
    <col min="68" max="68" width="11" bestFit="1" customWidth="1"/>
    <col min="69" max="70" width="8" bestFit="1" customWidth="1"/>
    <col min="71" max="71" width="5" bestFit="1" customWidth="1"/>
    <col min="72" max="75" width="8" bestFit="1" customWidth="1"/>
    <col min="76" max="76" width="5" bestFit="1" customWidth="1"/>
    <col min="77" max="77" width="8" bestFit="1" customWidth="1"/>
    <col min="78" max="78" width="16.21875" bestFit="1" customWidth="1"/>
    <col min="79" max="79" width="13.109375" bestFit="1" customWidth="1"/>
    <col min="80" max="86" width="4" bestFit="1" customWidth="1"/>
    <col min="87" max="87" width="2" bestFit="1" customWidth="1"/>
    <col min="88" max="93" width="4" bestFit="1" customWidth="1"/>
    <col min="94" max="94" width="5" bestFit="1" customWidth="1"/>
    <col min="95" max="98" width="4" bestFit="1" customWidth="1"/>
    <col min="99" max="99" width="2" bestFit="1" customWidth="1"/>
    <col min="100" max="100" width="4" bestFit="1" customWidth="1"/>
    <col min="101" max="102" width="5" bestFit="1" customWidth="1"/>
    <col min="103" max="103" width="3" bestFit="1" customWidth="1"/>
    <col min="104" max="106" width="5" bestFit="1" customWidth="1"/>
    <col min="107" max="107" width="15.88671875" bestFit="1" customWidth="1"/>
    <col min="108" max="108" width="21.21875" bestFit="1" customWidth="1"/>
    <col min="109" max="109" width="4" bestFit="1" customWidth="1"/>
    <col min="110" max="110" width="2" bestFit="1" customWidth="1"/>
    <col min="111" max="114" width="4" bestFit="1" customWidth="1"/>
    <col min="115" max="115" width="5" bestFit="1" customWidth="1"/>
    <col min="116" max="116" width="2" bestFit="1" customWidth="1"/>
    <col min="117" max="118" width="4" bestFit="1" customWidth="1"/>
    <col min="119" max="124" width="5" bestFit="1" customWidth="1"/>
    <col min="125" max="125" width="6" bestFit="1" customWidth="1"/>
    <col min="126" max="129" width="5" bestFit="1" customWidth="1"/>
    <col min="130" max="130" width="3" bestFit="1" customWidth="1"/>
    <col min="131" max="132" width="5" bestFit="1" customWidth="1"/>
    <col min="133" max="133" width="3" bestFit="1" customWidth="1"/>
    <col min="134" max="135" width="5" bestFit="1" customWidth="1"/>
    <col min="136" max="136" width="3" bestFit="1" customWidth="1"/>
    <col min="137" max="137" width="8" bestFit="1" customWidth="1"/>
    <col min="138" max="142" width="5" bestFit="1" customWidth="1"/>
    <col min="143" max="143" width="3" bestFit="1" customWidth="1"/>
    <col min="144" max="144" width="6" bestFit="1" customWidth="1"/>
    <col min="145" max="145" width="3" bestFit="1" customWidth="1"/>
    <col min="146" max="146" width="5" bestFit="1" customWidth="1"/>
    <col min="147" max="147" width="3" bestFit="1" customWidth="1"/>
    <col min="148" max="148" width="5" bestFit="1" customWidth="1"/>
    <col min="149" max="150" width="3" bestFit="1" customWidth="1"/>
    <col min="151" max="153" width="5" bestFit="1" customWidth="1"/>
    <col min="154" max="154" width="3" bestFit="1" customWidth="1"/>
    <col min="155" max="155" width="5" bestFit="1" customWidth="1"/>
    <col min="156" max="156" width="3" bestFit="1" customWidth="1"/>
    <col min="157" max="157" width="24" bestFit="1" customWidth="1"/>
    <col min="158" max="158" width="21.33203125" bestFit="1" customWidth="1"/>
    <col min="159" max="159" width="4" bestFit="1" customWidth="1"/>
    <col min="160" max="160" width="5" bestFit="1" customWidth="1"/>
    <col min="161" max="161" width="3" bestFit="1" customWidth="1"/>
    <col min="162" max="163" width="5" bestFit="1" customWidth="1"/>
    <col min="164" max="164" width="3" bestFit="1" customWidth="1"/>
    <col min="165" max="167" width="6" bestFit="1" customWidth="1"/>
    <col min="168" max="168" width="5" bestFit="1" customWidth="1"/>
    <col min="169" max="169" width="3" bestFit="1" customWidth="1"/>
    <col min="170" max="172" width="5" bestFit="1" customWidth="1"/>
    <col min="173" max="173" width="3" bestFit="1" customWidth="1"/>
    <col min="174" max="174" width="5" bestFit="1" customWidth="1"/>
    <col min="175" max="175" width="12" bestFit="1" customWidth="1"/>
    <col min="176" max="176" width="3" bestFit="1" customWidth="1"/>
    <col min="177" max="177" width="6" bestFit="1" customWidth="1"/>
    <col min="178" max="178" width="5" bestFit="1" customWidth="1"/>
    <col min="179" max="179" width="6" bestFit="1" customWidth="1"/>
    <col min="180" max="182" width="5" bestFit="1" customWidth="1"/>
    <col min="183" max="183" width="6" bestFit="1" customWidth="1"/>
    <col min="184" max="184" width="5" bestFit="1" customWidth="1"/>
    <col min="185" max="185" width="6" bestFit="1" customWidth="1"/>
    <col min="186" max="186" width="5" bestFit="1" customWidth="1"/>
    <col min="187" max="187" width="8" bestFit="1" customWidth="1"/>
    <col min="188" max="188" width="6" bestFit="1" customWidth="1"/>
    <col min="189" max="190" width="5" bestFit="1" customWidth="1"/>
    <col min="191" max="191" width="3" bestFit="1" customWidth="1"/>
    <col min="192" max="192" width="8" bestFit="1" customWidth="1"/>
    <col min="193" max="193" width="3" bestFit="1" customWidth="1"/>
    <col min="194" max="194" width="6" bestFit="1" customWidth="1"/>
    <col min="195" max="195" width="5" bestFit="1" customWidth="1"/>
    <col min="196" max="196" width="6" bestFit="1" customWidth="1"/>
    <col min="197" max="197" width="5" bestFit="1" customWidth="1"/>
    <col min="198" max="200" width="6" bestFit="1" customWidth="1"/>
    <col min="201" max="201" width="5" bestFit="1" customWidth="1"/>
    <col min="202" max="202" width="24.109375" bestFit="1" customWidth="1"/>
    <col min="203" max="203" width="10.77734375" bestFit="1" customWidth="1"/>
  </cols>
  <sheetData>
    <row r="1" spans="1:18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K1" s="1" t="s">
        <v>405</v>
      </c>
    </row>
    <row r="2" spans="1:18" x14ac:dyDescent="0.3">
      <c r="A2" s="2" t="s">
        <v>5</v>
      </c>
      <c r="B2" s="2" t="s">
        <v>6</v>
      </c>
      <c r="C2" s="2">
        <v>10.244</v>
      </c>
      <c r="D2" s="2">
        <v>78.900000000000006</v>
      </c>
      <c r="E2" s="2" t="s">
        <v>7</v>
      </c>
      <c r="G2" s="9" t="s">
        <v>409</v>
      </c>
      <c r="H2" s="9"/>
      <c r="I2" s="9"/>
      <c r="J2" s="4">
        <f>AVERAGE(C2:C196)</f>
        <v>21.469928205128198</v>
      </c>
    </row>
    <row r="3" spans="1:18" x14ac:dyDescent="0.3">
      <c r="A3" s="2" t="s">
        <v>8</v>
      </c>
      <c r="B3" s="2" t="s">
        <v>9</v>
      </c>
      <c r="C3" s="2">
        <v>35.253</v>
      </c>
      <c r="D3" s="2">
        <v>5.9</v>
      </c>
      <c r="E3" s="2" t="s">
        <v>10</v>
      </c>
      <c r="G3" s="9" t="s">
        <v>399</v>
      </c>
      <c r="H3" s="9"/>
      <c r="I3" s="9"/>
      <c r="J3" s="4">
        <f>AVERAGE(D2:D196)</f>
        <v>42.076470891948702</v>
      </c>
      <c r="M3" s="6" t="s">
        <v>417</v>
      </c>
      <c r="N3" s="6" t="s">
        <v>418</v>
      </c>
      <c r="O3" s="2"/>
      <c r="P3" s="2"/>
      <c r="Q3" s="2"/>
      <c r="R3" s="2"/>
    </row>
    <row r="4" spans="1:18" x14ac:dyDescent="0.3">
      <c r="A4" s="2" t="s">
        <v>11</v>
      </c>
      <c r="B4" s="2" t="s">
        <v>12</v>
      </c>
      <c r="C4" s="2">
        <v>45.984999999999999</v>
      </c>
      <c r="D4" s="2">
        <v>19.100000000000001</v>
      </c>
      <c r="E4" s="2" t="s">
        <v>13</v>
      </c>
      <c r="M4" s="6" t="s">
        <v>419</v>
      </c>
      <c r="N4" s="2" t="s">
        <v>7</v>
      </c>
      <c r="O4" s="2" t="s">
        <v>10</v>
      </c>
      <c r="P4" s="2" t="s">
        <v>22</v>
      </c>
      <c r="Q4" s="2" t="s">
        <v>13</v>
      </c>
      <c r="R4" s="2" t="s">
        <v>416</v>
      </c>
    </row>
    <row r="5" spans="1:18" x14ac:dyDescent="0.3">
      <c r="A5" s="2" t="s">
        <v>14</v>
      </c>
      <c r="B5" s="2" t="s">
        <v>15</v>
      </c>
      <c r="C5" s="2">
        <v>12.877000000000001</v>
      </c>
      <c r="D5" s="2">
        <v>57.2</v>
      </c>
      <c r="E5" s="2" t="s">
        <v>13</v>
      </c>
      <c r="G5" s="9" t="s">
        <v>410</v>
      </c>
      <c r="H5" s="9"/>
      <c r="I5" s="9"/>
      <c r="J5" s="4">
        <f>MEDIAN(C2:C196)</f>
        <v>19.68</v>
      </c>
      <c r="M5" s="7" t="s">
        <v>8</v>
      </c>
      <c r="N5" s="2"/>
      <c r="O5" s="2">
        <v>5.9</v>
      </c>
      <c r="P5" s="2"/>
      <c r="Q5" s="2"/>
      <c r="R5" s="2">
        <v>5.9</v>
      </c>
    </row>
    <row r="6" spans="1:18" x14ac:dyDescent="0.3">
      <c r="A6" s="2" t="s">
        <v>16</v>
      </c>
      <c r="B6" s="2" t="s">
        <v>17</v>
      </c>
      <c r="C6" s="2">
        <v>11.044</v>
      </c>
      <c r="D6" s="2">
        <v>88</v>
      </c>
      <c r="E6" s="2" t="s">
        <v>7</v>
      </c>
      <c r="G6" s="9" t="s">
        <v>400</v>
      </c>
      <c r="H6" s="9"/>
      <c r="I6" s="9"/>
      <c r="J6" s="4">
        <f>MEDIAN(D2:D196)</f>
        <v>41</v>
      </c>
      <c r="M6" s="7" t="s">
        <v>14</v>
      </c>
      <c r="N6" s="2"/>
      <c r="O6" s="2"/>
      <c r="P6" s="2"/>
      <c r="Q6" s="2">
        <v>57.2</v>
      </c>
      <c r="R6" s="2">
        <v>57.2</v>
      </c>
    </row>
    <row r="7" spans="1:18" x14ac:dyDescent="0.3">
      <c r="A7" s="2" t="s">
        <v>18</v>
      </c>
      <c r="B7" s="2" t="s">
        <v>19</v>
      </c>
      <c r="C7" s="2">
        <v>17.716000000000001</v>
      </c>
      <c r="D7" s="2">
        <v>59.9</v>
      </c>
      <c r="E7" s="2" t="s">
        <v>7</v>
      </c>
      <c r="M7" s="7" t="s">
        <v>107</v>
      </c>
      <c r="N7" s="2"/>
      <c r="O7" s="2"/>
      <c r="P7" s="2"/>
      <c r="Q7" s="2">
        <v>16.5</v>
      </c>
      <c r="R7" s="2">
        <v>16.5</v>
      </c>
    </row>
    <row r="8" spans="1:18" x14ac:dyDescent="0.3">
      <c r="A8" s="2" t="s">
        <v>20</v>
      </c>
      <c r="B8" s="2" t="s">
        <v>21</v>
      </c>
      <c r="C8" s="2">
        <v>13.308</v>
      </c>
      <c r="D8" s="2">
        <v>41.9</v>
      </c>
      <c r="E8" s="2" t="s">
        <v>22</v>
      </c>
      <c r="G8" s="9" t="s">
        <v>411</v>
      </c>
      <c r="H8" s="9"/>
      <c r="I8" s="9"/>
      <c r="J8" s="4">
        <f>_xlfn.VAR.S(C2:C196)</f>
        <v>112.47592378863372</v>
      </c>
      <c r="M8" s="7" t="s">
        <v>11</v>
      </c>
      <c r="N8" s="2"/>
      <c r="O8" s="2"/>
      <c r="P8" s="2"/>
      <c r="Q8" s="2">
        <v>19.100000000000001</v>
      </c>
      <c r="R8" s="2">
        <v>19.100000000000001</v>
      </c>
    </row>
    <row r="9" spans="1:18" x14ac:dyDescent="0.3">
      <c r="A9" s="2" t="s">
        <v>23</v>
      </c>
      <c r="B9" s="2" t="s">
        <v>24</v>
      </c>
      <c r="C9" s="2">
        <v>16.446999999999999</v>
      </c>
      <c r="D9" s="2">
        <v>63.4</v>
      </c>
      <c r="E9" s="2" t="s">
        <v>7</v>
      </c>
      <c r="G9" s="9" t="s">
        <v>415</v>
      </c>
      <c r="H9" s="9"/>
      <c r="I9" s="9"/>
      <c r="J9" s="4">
        <f>_xlfn.VAR.S(D2:D196)</f>
        <v>842.78667656726748</v>
      </c>
      <c r="M9" s="7" t="s">
        <v>23</v>
      </c>
      <c r="N9" s="2">
        <v>63.4</v>
      </c>
      <c r="O9" s="2"/>
      <c r="P9" s="2"/>
      <c r="Q9" s="2"/>
      <c r="R9" s="2">
        <v>63.4</v>
      </c>
    </row>
    <row r="10" spans="1:18" x14ac:dyDescent="0.3">
      <c r="A10" s="2" t="s">
        <v>25</v>
      </c>
      <c r="B10" s="2" t="s">
        <v>26</v>
      </c>
      <c r="C10" s="2">
        <v>13.2</v>
      </c>
      <c r="D10" s="2">
        <v>83</v>
      </c>
      <c r="E10" s="2" t="s">
        <v>7</v>
      </c>
      <c r="M10" s="7" t="s">
        <v>18</v>
      </c>
      <c r="N10" s="2">
        <v>59.9</v>
      </c>
      <c r="O10" s="2"/>
      <c r="P10" s="2"/>
      <c r="Q10" s="2"/>
      <c r="R10" s="2">
        <v>59.9</v>
      </c>
    </row>
    <row r="11" spans="1:18" x14ac:dyDescent="0.3">
      <c r="A11" s="2" t="s">
        <v>27</v>
      </c>
      <c r="B11" s="2" t="s">
        <v>28</v>
      </c>
      <c r="C11" s="2">
        <v>9.4</v>
      </c>
      <c r="D11" s="2">
        <v>80.618799999999993</v>
      </c>
      <c r="E11" s="2" t="s">
        <v>7</v>
      </c>
      <c r="G11" s="10" t="s">
        <v>403</v>
      </c>
      <c r="H11" s="9"/>
      <c r="I11" s="9"/>
      <c r="M11" s="7" t="s">
        <v>20</v>
      </c>
      <c r="N11" s="2"/>
      <c r="O11" s="2"/>
      <c r="P11" s="2">
        <v>41.9</v>
      </c>
      <c r="Q11" s="2"/>
      <c r="R11" s="2">
        <v>41.9</v>
      </c>
    </row>
    <row r="12" spans="1:18" x14ac:dyDescent="0.3">
      <c r="A12" s="2" t="s">
        <v>29</v>
      </c>
      <c r="B12" s="2" t="s">
        <v>30</v>
      </c>
      <c r="C12" s="2">
        <v>18.3</v>
      </c>
      <c r="D12" s="2">
        <v>58.7</v>
      </c>
      <c r="E12" s="2" t="s">
        <v>13</v>
      </c>
      <c r="G12" s="9" t="s">
        <v>401</v>
      </c>
      <c r="H12" s="9"/>
      <c r="I12" s="4">
        <f>_xlfn.VAR.P(C2:C196)</f>
        <v>111.8991241794612</v>
      </c>
      <c r="K12" t="s">
        <v>405</v>
      </c>
      <c r="M12" s="7" t="s">
        <v>5</v>
      </c>
      <c r="N12" s="2">
        <v>78.900000000000006</v>
      </c>
      <c r="O12" s="2"/>
      <c r="P12" s="2"/>
      <c r="Q12" s="2"/>
      <c r="R12" s="2">
        <v>78.900000000000006</v>
      </c>
    </row>
    <row r="13" spans="1:18" x14ac:dyDescent="0.3">
      <c r="A13" s="2" t="s">
        <v>31</v>
      </c>
      <c r="B13" s="2" t="s">
        <v>32</v>
      </c>
      <c r="C13" s="2">
        <v>44.151000000000003</v>
      </c>
      <c r="D13" s="2">
        <v>1.3</v>
      </c>
      <c r="E13" s="2" t="s">
        <v>10</v>
      </c>
      <c r="G13" s="9" t="s">
        <v>402</v>
      </c>
      <c r="H13" s="9"/>
      <c r="I13" s="4">
        <f>_xlfn.VAR.P(D2:D196)</f>
        <v>838.4646936105122</v>
      </c>
      <c r="M13" s="7" t="s">
        <v>25</v>
      </c>
      <c r="N13" s="2">
        <v>83</v>
      </c>
      <c r="O13" s="2"/>
      <c r="P13" s="2"/>
      <c r="Q13" s="2"/>
      <c r="R13" s="2">
        <v>83</v>
      </c>
    </row>
    <row r="14" spans="1:18" x14ac:dyDescent="0.3">
      <c r="A14" s="2" t="s">
        <v>33</v>
      </c>
      <c r="B14" s="2" t="s">
        <v>34</v>
      </c>
      <c r="C14" s="2">
        <v>11.2</v>
      </c>
      <c r="D14" s="2">
        <v>82.170199999999994</v>
      </c>
      <c r="E14" s="2" t="s">
        <v>7</v>
      </c>
      <c r="K14" t="s">
        <v>405</v>
      </c>
      <c r="M14" s="7" t="s">
        <v>27</v>
      </c>
      <c r="N14" s="2">
        <v>80.618799999999993</v>
      </c>
      <c r="O14" s="2"/>
      <c r="P14" s="2"/>
      <c r="Q14" s="2"/>
      <c r="R14" s="2">
        <v>80.618799999999993</v>
      </c>
    </row>
    <row r="15" spans="1:18" x14ac:dyDescent="0.3">
      <c r="A15" s="2" t="s">
        <v>35</v>
      </c>
      <c r="B15" s="2" t="s">
        <v>36</v>
      </c>
      <c r="C15" s="2">
        <v>36.44</v>
      </c>
      <c r="D15" s="2">
        <v>4.9000000000000004</v>
      </c>
      <c r="E15" s="2" t="s">
        <v>10</v>
      </c>
      <c r="G15" s="9" t="s">
        <v>412</v>
      </c>
      <c r="H15" s="9"/>
      <c r="I15" s="9"/>
      <c r="M15" s="7" t="s">
        <v>29</v>
      </c>
      <c r="N15" s="2"/>
      <c r="O15" s="2"/>
      <c r="P15" s="2"/>
      <c r="Q15" s="2">
        <v>58.7</v>
      </c>
      <c r="R15" s="2">
        <v>58.7</v>
      </c>
    </row>
    <row r="16" spans="1:18" x14ac:dyDescent="0.3">
      <c r="A16" s="2" t="s">
        <v>37</v>
      </c>
      <c r="B16" s="2" t="s">
        <v>38</v>
      </c>
      <c r="C16" s="2">
        <v>40.551000000000002</v>
      </c>
      <c r="D16" s="2">
        <v>9.1</v>
      </c>
      <c r="E16" s="2" t="s">
        <v>10</v>
      </c>
      <c r="G16" s="9" t="s">
        <v>401</v>
      </c>
      <c r="H16" s="9"/>
      <c r="I16" s="4">
        <f>_xlfn.STDEV.S(C2:C196)</f>
        <v>10.605466693579954</v>
      </c>
      <c r="M16" s="7" t="s">
        <v>45</v>
      </c>
      <c r="N16" s="2">
        <v>72</v>
      </c>
      <c r="O16" s="2"/>
      <c r="P16" s="2"/>
      <c r="Q16" s="2"/>
      <c r="R16" s="2">
        <v>72</v>
      </c>
    </row>
    <row r="17" spans="1:18" x14ac:dyDescent="0.3">
      <c r="A17" s="2" t="s">
        <v>39</v>
      </c>
      <c r="B17" s="2" t="s">
        <v>40</v>
      </c>
      <c r="C17" s="2">
        <v>20.141999999999999</v>
      </c>
      <c r="D17" s="2">
        <v>6.63</v>
      </c>
      <c r="E17" s="2" t="s">
        <v>22</v>
      </c>
      <c r="G17" s="9" t="s">
        <v>402</v>
      </c>
      <c r="H17" s="9"/>
      <c r="I17" s="4">
        <f>_xlfn.STDEV.S(D2:D196)</f>
        <v>29.030788424830412</v>
      </c>
      <c r="M17" s="7" t="s">
        <v>43</v>
      </c>
      <c r="N17" s="2">
        <v>90.000039700000002</v>
      </c>
      <c r="O17" s="2"/>
      <c r="P17" s="2"/>
      <c r="Q17" s="2"/>
      <c r="R17" s="2">
        <v>90.000039700000002</v>
      </c>
    </row>
    <row r="18" spans="1:18" x14ac:dyDescent="0.3">
      <c r="A18" s="2" t="s">
        <v>41</v>
      </c>
      <c r="B18" s="2" t="s">
        <v>42</v>
      </c>
      <c r="C18" s="2">
        <v>9.1999999999999993</v>
      </c>
      <c r="D18" s="2">
        <v>53.061500000000002</v>
      </c>
      <c r="E18" s="2" t="s">
        <v>13</v>
      </c>
      <c r="M18" s="7" t="s">
        <v>39</v>
      </c>
      <c r="N18" s="2"/>
      <c r="O18" s="2"/>
      <c r="P18" s="2">
        <v>6.63</v>
      </c>
      <c r="Q18" s="2"/>
      <c r="R18" s="2">
        <v>6.63</v>
      </c>
    </row>
    <row r="19" spans="1:18" x14ac:dyDescent="0.3">
      <c r="A19" s="2" t="s">
        <v>43</v>
      </c>
      <c r="B19" s="2" t="s">
        <v>44</v>
      </c>
      <c r="C19" s="2">
        <v>15.04</v>
      </c>
      <c r="D19" s="2">
        <v>90.000039700000002</v>
      </c>
      <c r="E19" s="2" t="s">
        <v>7</v>
      </c>
      <c r="G19" s="10" t="s">
        <v>404</v>
      </c>
      <c r="H19" s="9"/>
      <c r="I19" s="9"/>
      <c r="M19" s="7" t="s">
        <v>59</v>
      </c>
      <c r="N19" s="2">
        <v>73</v>
      </c>
      <c r="O19" s="2"/>
      <c r="P19" s="2"/>
      <c r="Q19" s="2"/>
      <c r="R19" s="2">
        <v>73</v>
      </c>
    </row>
    <row r="20" spans="1:18" x14ac:dyDescent="0.3">
      <c r="A20" s="2" t="s">
        <v>45</v>
      </c>
      <c r="B20" s="2" t="s">
        <v>46</v>
      </c>
      <c r="C20" s="2">
        <v>15.339</v>
      </c>
      <c r="D20" s="2">
        <v>72</v>
      </c>
      <c r="E20" s="2" t="s">
        <v>7</v>
      </c>
      <c r="G20" s="9" t="s">
        <v>401</v>
      </c>
      <c r="H20" s="9"/>
      <c r="I20" s="4">
        <f>_xlfn.STDEV.P(C2:C196)</f>
        <v>10.578238236089279</v>
      </c>
      <c r="M20" s="7" t="s">
        <v>49</v>
      </c>
      <c r="N20" s="2"/>
      <c r="O20" s="2"/>
      <c r="P20" s="2"/>
      <c r="Q20" s="2">
        <v>54.17</v>
      </c>
      <c r="R20" s="2">
        <v>54.17</v>
      </c>
    </row>
    <row r="21" spans="1:18" x14ac:dyDescent="0.3">
      <c r="A21" s="2" t="s">
        <v>47</v>
      </c>
      <c r="B21" s="2" t="s">
        <v>48</v>
      </c>
      <c r="C21" s="2">
        <v>9.0619999999999994</v>
      </c>
      <c r="D21" s="2">
        <v>57.79</v>
      </c>
      <c r="E21" s="2" t="s">
        <v>13</v>
      </c>
      <c r="G21" s="9" t="s">
        <v>402</v>
      </c>
      <c r="H21" s="9"/>
      <c r="I21" s="4">
        <f>_xlfn.STDEV.P(D2:D196)</f>
        <v>28.956254827075139</v>
      </c>
      <c r="M21" s="7" t="s">
        <v>33</v>
      </c>
      <c r="N21" s="2">
        <v>82.170199999999994</v>
      </c>
      <c r="O21" s="2"/>
      <c r="P21" s="2"/>
      <c r="Q21" s="2"/>
      <c r="R21" s="2">
        <v>82.170199999999994</v>
      </c>
    </row>
    <row r="22" spans="1:18" x14ac:dyDescent="0.3">
      <c r="A22" s="2" t="s">
        <v>49</v>
      </c>
      <c r="B22" s="2" t="s">
        <v>50</v>
      </c>
      <c r="C22" s="2">
        <v>12.5</v>
      </c>
      <c r="D22" s="2">
        <v>54.17</v>
      </c>
      <c r="E22" s="2" t="s">
        <v>13</v>
      </c>
      <c r="M22" s="7" t="s">
        <v>51</v>
      </c>
      <c r="N22" s="2"/>
      <c r="O22" s="2"/>
      <c r="P22" s="2"/>
      <c r="Q22" s="2">
        <v>33.6</v>
      </c>
      <c r="R22" s="2">
        <v>33.6</v>
      </c>
    </row>
    <row r="23" spans="1:18" x14ac:dyDescent="0.3">
      <c r="A23" s="2" t="s">
        <v>51</v>
      </c>
      <c r="B23" s="2" t="s">
        <v>52</v>
      </c>
      <c r="C23" s="2">
        <v>23.091999999999999</v>
      </c>
      <c r="D23" s="2">
        <v>33.6</v>
      </c>
      <c r="E23" s="2" t="s">
        <v>13</v>
      </c>
      <c r="G23" s="9" t="s">
        <v>413</v>
      </c>
      <c r="H23" s="9"/>
      <c r="I23" s="4">
        <f>_xlfn.QUARTILE.EXC(C2:C196,3)</f>
        <v>29.937000000000001</v>
      </c>
      <c r="J23" s="1" t="s">
        <v>406</v>
      </c>
      <c r="M23" s="7" t="s">
        <v>35</v>
      </c>
      <c r="N23" s="2"/>
      <c r="O23" s="2">
        <v>4.9000000000000004</v>
      </c>
      <c r="P23" s="2"/>
      <c r="Q23" s="2"/>
      <c r="R23" s="2">
        <v>4.9000000000000004</v>
      </c>
    </row>
    <row r="24" spans="1:18" x14ac:dyDescent="0.3">
      <c r="A24" s="2" t="s">
        <v>53</v>
      </c>
      <c r="B24" s="2" t="s">
        <v>54</v>
      </c>
      <c r="C24" s="2">
        <v>10.4</v>
      </c>
      <c r="D24" s="2">
        <v>95.3</v>
      </c>
      <c r="E24" s="2" t="s">
        <v>7</v>
      </c>
      <c r="G24" s="11" t="s">
        <v>405</v>
      </c>
      <c r="H24" s="11"/>
      <c r="I24" s="4">
        <f>_xlfn.QUARTILE.EXC(C2:C196,1)</f>
        <v>12.1</v>
      </c>
      <c r="J24" s="1" t="s">
        <v>407</v>
      </c>
      <c r="M24" s="7" t="s">
        <v>53</v>
      </c>
      <c r="N24" s="2">
        <v>95.3</v>
      </c>
      <c r="O24" s="2"/>
      <c r="P24" s="2"/>
      <c r="Q24" s="2"/>
      <c r="R24" s="2">
        <v>95.3</v>
      </c>
    </row>
    <row r="25" spans="1:18" x14ac:dyDescent="0.3">
      <c r="A25" s="2" t="s">
        <v>55</v>
      </c>
      <c r="B25" s="2" t="s">
        <v>56</v>
      </c>
      <c r="C25" s="2">
        <v>24.236000000000001</v>
      </c>
      <c r="D25" s="2">
        <v>36.94</v>
      </c>
      <c r="E25" s="2" t="s">
        <v>22</v>
      </c>
      <c r="I25" s="1">
        <f>I23-I24</f>
        <v>17.837000000000003</v>
      </c>
      <c r="J25" s="1" t="s">
        <v>408</v>
      </c>
      <c r="M25" s="7" t="s">
        <v>63</v>
      </c>
      <c r="N25" s="2"/>
      <c r="O25" s="2"/>
      <c r="P25" s="2">
        <v>29.9</v>
      </c>
      <c r="Q25" s="2"/>
      <c r="R25" s="2">
        <v>29.9</v>
      </c>
    </row>
    <row r="26" spans="1:18" x14ac:dyDescent="0.3">
      <c r="A26" s="2" t="s">
        <v>57</v>
      </c>
      <c r="B26" s="2" t="s">
        <v>58</v>
      </c>
      <c r="C26" s="2">
        <v>14.930999999999999</v>
      </c>
      <c r="D26" s="2">
        <v>51.04</v>
      </c>
      <c r="E26" s="2" t="s">
        <v>13</v>
      </c>
      <c r="M26" s="7" t="s">
        <v>55</v>
      </c>
      <c r="N26" s="2"/>
      <c r="O26" s="2"/>
      <c r="P26" s="2">
        <v>36.94</v>
      </c>
      <c r="Q26" s="2"/>
      <c r="R26" s="2">
        <v>36.94</v>
      </c>
    </row>
    <row r="27" spans="1:18" x14ac:dyDescent="0.3">
      <c r="A27" s="2" t="s">
        <v>59</v>
      </c>
      <c r="B27" s="2" t="s">
        <v>60</v>
      </c>
      <c r="C27" s="2">
        <v>12.188000000000001</v>
      </c>
      <c r="D27" s="2">
        <v>73</v>
      </c>
      <c r="E27" s="2" t="s">
        <v>7</v>
      </c>
      <c r="G27" s="5" t="s">
        <v>414</v>
      </c>
      <c r="H27" s="5"/>
      <c r="I27" s="4">
        <f>_xlfn.QUARTILE.EXC(D2:D196,3)</f>
        <v>66.45</v>
      </c>
      <c r="J27" s="1" t="s">
        <v>406</v>
      </c>
      <c r="M27" s="7" t="s">
        <v>47</v>
      </c>
      <c r="N27" s="2"/>
      <c r="O27" s="2"/>
      <c r="P27" s="2"/>
      <c r="Q27" s="2">
        <v>57.79</v>
      </c>
      <c r="R27" s="2">
        <v>57.79</v>
      </c>
    </row>
    <row r="28" spans="1:18" x14ac:dyDescent="0.3">
      <c r="A28" s="2" t="s">
        <v>61</v>
      </c>
      <c r="B28" s="2" t="s">
        <v>62</v>
      </c>
      <c r="C28" s="2">
        <v>16.405000000000001</v>
      </c>
      <c r="D28" s="2">
        <v>64.5</v>
      </c>
      <c r="E28" s="2" t="s">
        <v>7</v>
      </c>
      <c r="I28" s="4">
        <f>_xlfn.QUARTILE.EXC(D2:D196,1)</f>
        <v>14.1</v>
      </c>
      <c r="J28" s="1" t="s">
        <v>407</v>
      </c>
      <c r="M28" s="7" t="s">
        <v>65</v>
      </c>
      <c r="N28" s="2"/>
      <c r="O28" s="2"/>
      <c r="P28" s="2"/>
      <c r="Q28" s="2">
        <v>15</v>
      </c>
      <c r="R28" s="2">
        <v>15</v>
      </c>
    </row>
    <row r="29" spans="1:18" x14ac:dyDescent="0.3">
      <c r="A29" s="2" t="s">
        <v>63</v>
      </c>
      <c r="B29" s="2" t="s">
        <v>64</v>
      </c>
      <c r="C29" s="2">
        <v>18.134</v>
      </c>
      <c r="D29" s="2">
        <v>29.9</v>
      </c>
      <c r="E29" s="2" t="s">
        <v>22</v>
      </c>
      <c r="I29" s="1">
        <f>I27-I28</f>
        <v>52.35</v>
      </c>
      <c r="J29" s="1" t="s">
        <v>408</v>
      </c>
      <c r="M29" s="7" t="s">
        <v>57</v>
      </c>
      <c r="N29" s="2"/>
      <c r="O29" s="2"/>
      <c r="P29" s="2"/>
      <c r="Q29" s="2">
        <v>51.04</v>
      </c>
      <c r="R29" s="2">
        <v>51.04</v>
      </c>
    </row>
    <row r="30" spans="1:18" x14ac:dyDescent="0.3">
      <c r="A30" s="2" t="s">
        <v>65</v>
      </c>
      <c r="B30" s="2" t="s">
        <v>66</v>
      </c>
      <c r="C30" s="2">
        <v>25.266999999999999</v>
      </c>
      <c r="D30" s="2">
        <v>15</v>
      </c>
      <c r="E30" s="2" t="s">
        <v>13</v>
      </c>
      <c r="G30" s="3" t="s">
        <v>0</v>
      </c>
      <c r="H30" s="3" t="s">
        <v>1</v>
      </c>
      <c r="I30" s="3" t="s">
        <v>2</v>
      </c>
      <c r="J30" s="3" t="s">
        <v>3</v>
      </c>
      <c r="K30" s="3" t="s">
        <v>4</v>
      </c>
      <c r="M30" s="7" t="s">
        <v>61</v>
      </c>
      <c r="N30" s="2">
        <v>64.5</v>
      </c>
      <c r="O30" s="2"/>
      <c r="P30" s="2"/>
      <c r="Q30" s="2"/>
      <c r="R30" s="2">
        <v>64.5</v>
      </c>
    </row>
    <row r="31" spans="1:18" x14ac:dyDescent="0.3">
      <c r="A31" s="2" t="s">
        <v>67</v>
      </c>
      <c r="B31" s="2" t="s">
        <v>68</v>
      </c>
      <c r="C31" s="2">
        <v>34.076000000000001</v>
      </c>
      <c r="D31" s="2">
        <v>3.5</v>
      </c>
      <c r="E31" s="2" t="s">
        <v>10</v>
      </c>
      <c r="G31" s="2" t="s">
        <v>169</v>
      </c>
      <c r="H31" s="2" t="s">
        <v>170</v>
      </c>
      <c r="I31" s="2">
        <v>20.291</v>
      </c>
      <c r="J31" s="2">
        <v>15.1</v>
      </c>
      <c r="K31" s="2" t="s">
        <v>22</v>
      </c>
      <c r="M31" s="7" t="s">
        <v>41</v>
      </c>
      <c r="N31" s="2"/>
      <c r="O31" s="2"/>
      <c r="P31" s="2"/>
      <c r="Q31" s="2">
        <v>53.061500000000002</v>
      </c>
      <c r="R31" s="2">
        <v>53.061500000000002</v>
      </c>
    </row>
    <row r="32" spans="1:18" x14ac:dyDescent="0.3">
      <c r="A32" s="2" t="s">
        <v>69</v>
      </c>
      <c r="B32" s="2" t="s">
        <v>70</v>
      </c>
      <c r="C32" s="2">
        <v>10.9</v>
      </c>
      <c r="D32" s="2">
        <v>85.8</v>
      </c>
      <c r="E32" s="2" t="s">
        <v>7</v>
      </c>
      <c r="M32" s="7" t="s">
        <v>37</v>
      </c>
      <c r="N32" s="2"/>
      <c r="O32" s="2">
        <v>9.1</v>
      </c>
      <c r="P32" s="2"/>
      <c r="Q32" s="2"/>
      <c r="R32" s="2">
        <v>9.1</v>
      </c>
    </row>
    <row r="33" spans="1:18" x14ac:dyDescent="0.3">
      <c r="A33" s="2" t="s">
        <v>71</v>
      </c>
      <c r="B33" s="2" t="s">
        <v>72</v>
      </c>
      <c r="C33" s="2">
        <v>10.199999999999999</v>
      </c>
      <c r="D33" s="2">
        <v>86.34</v>
      </c>
      <c r="E33" s="2" t="s">
        <v>7</v>
      </c>
      <c r="G33" s="5" t="s">
        <v>421</v>
      </c>
      <c r="H33" s="5"/>
      <c r="I33" s="5"/>
      <c r="J33" s="5"/>
      <c r="M33" s="7" t="s">
        <v>31</v>
      </c>
      <c r="N33" s="2"/>
      <c r="O33" s="2">
        <v>1.3</v>
      </c>
      <c r="P33" s="2"/>
      <c r="Q33" s="2"/>
      <c r="R33" s="2">
        <v>1.3</v>
      </c>
    </row>
    <row r="34" spans="1:18" x14ac:dyDescent="0.3">
      <c r="A34" s="2" t="s">
        <v>73</v>
      </c>
      <c r="B34" s="2" t="s">
        <v>74</v>
      </c>
      <c r="C34" s="2">
        <v>13.385</v>
      </c>
      <c r="D34" s="2">
        <v>66.5</v>
      </c>
      <c r="E34" s="2" t="s">
        <v>7</v>
      </c>
      <c r="G34" s="8" cm="1">
        <f t="array" aca="1" ref="G34" ca="1">SUMPRODUCT(SUBTOTAL(3,OFFSET(E2:E196,ROW(E2:E196)-MIN(ROW(E2:E196)),,1,)),N(E2:E196="Lower middle income"))</f>
        <v>50</v>
      </c>
      <c r="H34" s="1" t="s">
        <v>420</v>
      </c>
      <c r="I34" s="1"/>
      <c r="J34" s="1"/>
      <c r="K34" s="1"/>
      <c r="M34" s="7" t="s">
        <v>87</v>
      </c>
      <c r="N34" s="2"/>
      <c r="O34" s="2"/>
      <c r="P34" s="2">
        <v>37.5</v>
      </c>
      <c r="Q34" s="2"/>
      <c r="R34" s="2">
        <v>37.5</v>
      </c>
    </row>
    <row r="35" spans="1:18" x14ac:dyDescent="0.3">
      <c r="A35" s="2" t="s">
        <v>75</v>
      </c>
      <c r="B35" s="2" t="s">
        <v>76</v>
      </c>
      <c r="C35" s="2">
        <v>12.1</v>
      </c>
      <c r="D35" s="2">
        <v>45.8</v>
      </c>
      <c r="E35" s="2" t="s">
        <v>13</v>
      </c>
      <c r="M35" s="7" t="s">
        <v>195</v>
      </c>
      <c r="N35" s="2"/>
      <c r="O35" s="2">
        <v>6.8</v>
      </c>
      <c r="P35" s="2"/>
      <c r="Q35" s="2"/>
      <c r="R35" s="2">
        <v>6.8</v>
      </c>
    </row>
    <row r="36" spans="1:18" x14ac:dyDescent="0.3">
      <c r="A36" s="2" t="s">
        <v>77</v>
      </c>
      <c r="B36" s="2" t="s">
        <v>78</v>
      </c>
      <c r="C36" s="2">
        <v>37.32</v>
      </c>
      <c r="D36" s="2">
        <v>8.4</v>
      </c>
      <c r="E36" s="2" t="s">
        <v>22</v>
      </c>
      <c r="M36" s="7" t="s">
        <v>79</v>
      </c>
      <c r="N36" s="2"/>
      <c r="O36" s="2"/>
      <c r="P36" s="2">
        <v>6.4</v>
      </c>
      <c r="Q36" s="2"/>
      <c r="R36" s="2">
        <v>6.4</v>
      </c>
    </row>
    <row r="37" spans="1:18" x14ac:dyDescent="0.3">
      <c r="A37" s="2" t="s">
        <v>79</v>
      </c>
      <c r="B37" s="2" t="s">
        <v>80</v>
      </c>
      <c r="C37" s="2">
        <v>37.235999999999997</v>
      </c>
      <c r="D37" s="2">
        <v>6.4</v>
      </c>
      <c r="E37" s="2" t="s">
        <v>22</v>
      </c>
      <c r="M37" s="7" t="s">
        <v>69</v>
      </c>
      <c r="N37" s="2">
        <v>85.8</v>
      </c>
      <c r="O37" s="2"/>
      <c r="P37" s="2"/>
      <c r="Q37" s="2"/>
      <c r="R37" s="2">
        <v>85.8</v>
      </c>
    </row>
    <row r="38" spans="1:18" x14ac:dyDescent="0.3">
      <c r="A38" s="2" t="s">
        <v>81</v>
      </c>
      <c r="B38" s="2" t="s">
        <v>82</v>
      </c>
      <c r="C38" s="2">
        <v>37.011000000000003</v>
      </c>
      <c r="D38" s="2">
        <v>6.6</v>
      </c>
      <c r="E38" s="2" t="s">
        <v>22</v>
      </c>
      <c r="M38" s="7" t="s">
        <v>93</v>
      </c>
      <c r="N38" s="2">
        <v>74.099999999999994</v>
      </c>
      <c r="O38" s="2"/>
      <c r="P38" s="2"/>
      <c r="Q38" s="2"/>
      <c r="R38" s="2">
        <v>74.099999999999994</v>
      </c>
    </row>
    <row r="39" spans="1:18" x14ac:dyDescent="0.3">
      <c r="A39" s="2" t="s">
        <v>83</v>
      </c>
      <c r="B39" s="2" t="s">
        <v>84</v>
      </c>
      <c r="C39" s="2">
        <v>16.076000000000001</v>
      </c>
      <c r="D39" s="2">
        <v>51.7</v>
      </c>
      <c r="E39" s="2" t="s">
        <v>13</v>
      </c>
      <c r="M39" s="7" t="s">
        <v>67</v>
      </c>
      <c r="N39" s="2"/>
      <c r="O39" s="2">
        <v>3.5</v>
      </c>
      <c r="P39" s="2"/>
      <c r="Q39" s="2"/>
      <c r="R39" s="2">
        <v>3.5</v>
      </c>
    </row>
    <row r="40" spans="1:18" x14ac:dyDescent="0.3">
      <c r="A40" s="2" t="s">
        <v>85</v>
      </c>
      <c r="B40" s="2" t="s">
        <v>86</v>
      </c>
      <c r="C40" s="2">
        <v>34.326000000000001</v>
      </c>
      <c r="D40" s="2">
        <v>6.5</v>
      </c>
      <c r="E40" s="2" t="s">
        <v>10</v>
      </c>
      <c r="M40" s="7" t="s">
        <v>343</v>
      </c>
      <c r="N40" s="2"/>
      <c r="O40" s="2">
        <v>2.2999999999999998</v>
      </c>
      <c r="P40" s="2"/>
      <c r="Q40" s="2"/>
      <c r="R40" s="2">
        <v>2.2999999999999998</v>
      </c>
    </row>
    <row r="41" spans="1:18" x14ac:dyDescent="0.3">
      <c r="A41" s="2" t="s">
        <v>87</v>
      </c>
      <c r="B41" s="2" t="s">
        <v>88</v>
      </c>
      <c r="C41" s="2">
        <v>21.625</v>
      </c>
      <c r="D41" s="2">
        <v>37.5</v>
      </c>
      <c r="E41" s="2" t="s">
        <v>22</v>
      </c>
      <c r="M41" s="7" t="s">
        <v>73</v>
      </c>
      <c r="N41" s="2">
        <v>66.5</v>
      </c>
      <c r="O41" s="2"/>
      <c r="P41" s="2"/>
      <c r="Q41" s="2"/>
      <c r="R41" s="2">
        <v>66.5</v>
      </c>
    </row>
    <row r="42" spans="1:18" x14ac:dyDescent="0.3">
      <c r="A42" s="2" t="s">
        <v>89</v>
      </c>
      <c r="B42" s="2" t="s">
        <v>90</v>
      </c>
      <c r="C42" s="2">
        <v>15.022</v>
      </c>
      <c r="D42" s="2">
        <v>45.96</v>
      </c>
      <c r="E42" s="2" t="s">
        <v>13</v>
      </c>
      <c r="M42" s="7" t="s">
        <v>75</v>
      </c>
      <c r="N42" s="2"/>
      <c r="O42" s="2"/>
      <c r="P42" s="2"/>
      <c r="Q42" s="2">
        <v>45.8</v>
      </c>
      <c r="R42" s="2">
        <v>45.8</v>
      </c>
    </row>
    <row r="43" spans="1:18" x14ac:dyDescent="0.3">
      <c r="A43" s="2" t="s">
        <v>91</v>
      </c>
      <c r="B43" s="2" t="s">
        <v>92</v>
      </c>
      <c r="C43" s="2">
        <v>10.4</v>
      </c>
      <c r="D43" s="2">
        <v>27.93</v>
      </c>
      <c r="E43" s="2" t="s">
        <v>13</v>
      </c>
      <c r="M43" s="7" t="s">
        <v>83</v>
      </c>
      <c r="N43" s="2"/>
      <c r="O43" s="2"/>
      <c r="P43" s="2"/>
      <c r="Q43" s="2">
        <v>51.7</v>
      </c>
      <c r="R43" s="2">
        <v>51.7</v>
      </c>
    </row>
    <row r="44" spans="1:18" x14ac:dyDescent="0.3">
      <c r="A44" s="2" t="s">
        <v>93</v>
      </c>
      <c r="B44" s="2" t="s">
        <v>94</v>
      </c>
      <c r="C44" s="2">
        <v>12.5</v>
      </c>
      <c r="D44" s="2">
        <v>74.099999999999994</v>
      </c>
      <c r="E44" s="2" t="s">
        <v>7</v>
      </c>
      <c r="M44" s="7" t="s">
        <v>85</v>
      </c>
      <c r="N44" s="2"/>
      <c r="O44" s="2">
        <v>6.5</v>
      </c>
      <c r="P44" s="2"/>
      <c r="Q44" s="2"/>
      <c r="R44" s="2">
        <v>6.5</v>
      </c>
    </row>
    <row r="45" spans="1:18" x14ac:dyDescent="0.3">
      <c r="A45" s="2" t="s">
        <v>95</v>
      </c>
      <c r="B45" s="2" t="s">
        <v>96</v>
      </c>
      <c r="C45" s="2">
        <v>11.436</v>
      </c>
      <c r="D45" s="2">
        <v>65.454800000000006</v>
      </c>
      <c r="E45" s="2" t="s">
        <v>7</v>
      </c>
      <c r="M45" s="7" t="s">
        <v>393</v>
      </c>
      <c r="N45" s="2"/>
      <c r="O45" s="2">
        <v>2.2000000000000002</v>
      </c>
      <c r="P45" s="2"/>
      <c r="Q45" s="2"/>
      <c r="R45" s="2">
        <v>2.2000000000000002</v>
      </c>
    </row>
    <row r="46" spans="1:18" x14ac:dyDescent="0.3">
      <c r="A46" s="2" t="s">
        <v>97</v>
      </c>
      <c r="B46" s="2" t="s">
        <v>98</v>
      </c>
      <c r="C46" s="2">
        <v>10.199999999999999</v>
      </c>
      <c r="D46" s="2">
        <v>74.110399999999998</v>
      </c>
      <c r="E46" s="2" t="s">
        <v>7</v>
      </c>
      <c r="M46" s="7" t="s">
        <v>81</v>
      </c>
      <c r="N46" s="2"/>
      <c r="O46" s="2"/>
      <c r="P46" s="2">
        <v>6.6</v>
      </c>
      <c r="Q46" s="2"/>
      <c r="R46" s="2">
        <v>6.6</v>
      </c>
    </row>
    <row r="47" spans="1:18" x14ac:dyDescent="0.3">
      <c r="A47" s="2" t="s">
        <v>99</v>
      </c>
      <c r="B47" s="2" t="s">
        <v>100</v>
      </c>
      <c r="C47" s="2">
        <v>8.5</v>
      </c>
      <c r="D47" s="2">
        <v>84.17</v>
      </c>
      <c r="E47" s="2" t="s">
        <v>7</v>
      </c>
      <c r="M47" s="7" t="s">
        <v>89</v>
      </c>
      <c r="N47" s="2"/>
      <c r="O47" s="2"/>
      <c r="P47" s="2"/>
      <c r="Q47" s="2">
        <v>45.96</v>
      </c>
      <c r="R47" s="2">
        <v>45.96</v>
      </c>
    </row>
    <row r="48" spans="1:18" x14ac:dyDescent="0.3">
      <c r="A48" s="2" t="s">
        <v>101</v>
      </c>
      <c r="B48" s="2" t="s">
        <v>102</v>
      </c>
      <c r="C48" s="2">
        <v>25.486000000000001</v>
      </c>
      <c r="D48" s="2">
        <v>9.5</v>
      </c>
      <c r="E48" s="2" t="s">
        <v>22</v>
      </c>
      <c r="M48" s="7" t="s">
        <v>77</v>
      </c>
      <c r="N48" s="2"/>
      <c r="O48" s="2"/>
      <c r="P48" s="2">
        <v>8.4</v>
      </c>
      <c r="Q48" s="2"/>
      <c r="R48" s="2">
        <v>8.4</v>
      </c>
    </row>
    <row r="49" spans="1:18" x14ac:dyDescent="0.3">
      <c r="A49" s="2" t="s">
        <v>103</v>
      </c>
      <c r="B49" s="2" t="s">
        <v>104</v>
      </c>
      <c r="C49" s="2">
        <v>10</v>
      </c>
      <c r="D49" s="2">
        <v>94.6297</v>
      </c>
      <c r="E49" s="2" t="s">
        <v>7</v>
      </c>
      <c r="M49" s="7" t="s">
        <v>161</v>
      </c>
      <c r="N49" s="2">
        <v>66.747600000000006</v>
      </c>
      <c r="O49" s="2"/>
      <c r="P49" s="2"/>
      <c r="Q49" s="2"/>
      <c r="R49" s="2">
        <v>66.747600000000006</v>
      </c>
    </row>
    <row r="50" spans="1:18" x14ac:dyDescent="0.3">
      <c r="A50" s="2" t="s">
        <v>105</v>
      </c>
      <c r="B50" s="2" t="s">
        <v>106</v>
      </c>
      <c r="C50" s="2">
        <v>21.198</v>
      </c>
      <c r="D50" s="2">
        <v>45.9</v>
      </c>
      <c r="E50" s="2" t="s">
        <v>13</v>
      </c>
      <c r="M50" s="7" t="s">
        <v>91</v>
      </c>
      <c r="N50" s="2"/>
      <c r="O50" s="2"/>
      <c r="P50" s="2"/>
      <c r="Q50" s="2">
        <v>27.93</v>
      </c>
      <c r="R50" s="2">
        <v>27.93</v>
      </c>
    </row>
    <row r="51" spans="1:18" x14ac:dyDescent="0.3">
      <c r="A51" s="2" t="s">
        <v>107</v>
      </c>
      <c r="B51" s="2" t="s">
        <v>108</v>
      </c>
      <c r="C51" s="2">
        <v>24.738</v>
      </c>
      <c r="D51" s="2">
        <v>16.5</v>
      </c>
      <c r="E51" s="2" t="s">
        <v>13</v>
      </c>
      <c r="M51" s="7" t="s">
        <v>95</v>
      </c>
      <c r="N51" s="2">
        <v>65.454800000000006</v>
      </c>
      <c r="O51" s="2"/>
      <c r="P51" s="2"/>
      <c r="Q51" s="2"/>
      <c r="R51" s="2">
        <v>65.454800000000006</v>
      </c>
    </row>
    <row r="52" spans="1:18" x14ac:dyDescent="0.3">
      <c r="A52" s="2" t="s">
        <v>109</v>
      </c>
      <c r="B52" s="2" t="s">
        <v>110</v>
      </c>
      <c r="C52" s="2">
        <v>21.07</v>
      </c>
      <c r="D52" s="2">
        <v>40.353684229999999</v>
      </c>
      <c r="E52" s="2" t="s">
        <v>13</v>
      </c>
      <c r="M52" s="7" t="s">
        <v>97</v>
      </c>
      <c r="N52" s="2">
        <v>74.110399999999998</v>
      </c>
      <c r="O52" s="2"/>
      <c r="P52" s="2"/>
      <c r="Q52" s="2"/>
      <c r="R52" s="2">
        <v>74.110399999999998</v>
      </c>
    </row>
    <row r="53" spans="1:18" x14ac:dyDescent="0.3">
      <c r="A53" s="2" t="s">
        <v>111</v>
      </c>
      <c r="B53" s="2" t="s">
        <v>112</v>
      </c>
      <c r="C53" s="2">
        <v>28.032</v>
      </c>
      <c r="D53" s="2">
        <v>29.4</v>
      </c>
      <c r="E53" s="2" t="s">
        <v>22</v>
      </c>
      <c r="M53" s="7" t="s">
        <v>103</v>
      </c>
      <c r="N53" s="2">
        <v>94.6297</v>
      </c>
      <c r="O53" s="2"/>
      <c r="P53" s="2"/>
      <c r="Q53" s="2"/>
      <c r="R53" s="2">
        <v>94.6297</v>
      </c>
    </row>
    <row r="54" spans="1:18" x14ac:dyDescent="0.3">
      <c r="A54" s="2" t="s">
        <v>113</v>
      </c>
      <c r="B54" s="2" t="s">
        <v>114</v>
      </c>
      <c r="C54" s="2">
        <v>34.799999999999997</v>
      </c>
      <c r="D54" s="2">
        <v>0.9</v>
      </c>
      <c r="E54" s="2" t="s">
        <v>10</v>
      </c>
      <c r="M54" s="7" t="s">
        <v>101</v>
      </c>
      <c r="N54" s="2"/>
      <c r="O54" s="2"/>
      <c r="P54" s="2">
        <v>9.5</v>
      </c>
      <c r="Q54" s="2"/>
      <c r="R54" s="2">
        <v>9.5</v>
      </c>
    </row>
    <row r="55" spans="1:18" x14ac:dyDescent="0.3">
      <c r="A55" s="2" t="s">
        <v>115</v>
      </c>
      <c r="B55" s="2" t="s">
        <v>116</v>
      </c>
      <c r="C55" s="2">
        <v>9.1</v>
      </c>
      <c r="D55" s="2">
        <v>71.635000000000005</v>
      </c>
      <c r="E55" s="2" t="s">
        <v>7</v>
      </c>
      <c r="M55" s="7" t="s">
        <v>105</v>
      </c>
      <c r="N55" s="2"/>
      <c r="O55" s="2"/>
      <c r="P55" s="2"/>
      <c r="Q55" s="2">
        <v>45.9</v>
      </c>
      <c r="R55" s="2">
        <v>45.9</v>
      </c>
    </row>
    <row r="56" spans="1:18" x14ac:dyDescent="0.3">
      <c r="A56" s="2" t="s">
        <v>117</v>
      </c>
      <c r="B56" s="2" t="s">
        <v>118</v>
      </c>
      <c r="C56" s="2">
        <v>10.3</v>
      </c>
      <c r="D56" s="2">
        <v>79.400000000000006</v>
      </c>
      <c r="E56" s="2" t="s">
        <v>7</v>
      </c>
      <c r="M56" s="7" t="s">
        <v>109</v>
      </c>
      <c r="N56" s="2"/>
      <c r="O56" s="2"/>
      <c r="P56" s="2"/>
      <c r="Q56" s="2">
        <v>40.353684229999999</v>
      </c>
      <c r="R56" s="2">
        <v>40.353684229999999</v>
      </c>
    </row>
    <row r="57" spans="1:18" x14ac:dyDescent="0.3">
      <c r="A57" s="2" t="s">
        <v>119</v>
      </c>
      <c r="B57" s="2" t="s">
        <v>120</v>
      </c>
      <c r="C57" s="2">
        <v>32.924999999999997</v>
      </c>
      <c r="D57" s="2">
        <v>1.9</v>
      </c>
      <c r="E57" s="2" t="s">
        <v>10</v>
      </c>
      <c r="M57" s="7" t="s">
        <v>111</v>
      </c>
      <c r="N57" s="2"/>
      <c r="O57" s="2"/>
      <c r="P57" s="2">
        <v>29.4</v>
      </c>
      <c r="Q57" s="2"/>
      <c r="R57" s="2">
        <v>29.4</v>
      </c>
    </row>
    <row r="58" spans="1:18" x14ac:dyDescent="0.3">
      <c r="A58" s="2" t="s">
        <v>121</v>
      </c>
      <c r="B58" s="2" t="s">
        <v>122</v>
      </c>
      <c r="C58" s="2">
        <v>10.7</v>
      </c>
      <c r="D58" s="2">
        <v>91.514399999999995</v>
      </c>
      <c r="E58" s="2" t="s">
        <v>7</v>
      </c>
      <c r="M58" s="7" t="s">
        <v>319</v>
      </c>
      <c r="N58" s="2"/>
      <c r="O58" s="2"/>
      <c r="P58" s="2">
        <v>23.109300000000001</v>
      </c>
      <c r="Q58" s="2"/>
      <c r="R58" s="2">
        <v>23.109300000000001</v>
      </c>
    </row>
    <row r="59" spans="1:18" x14ac:dyDescent="0.3">
      <c r="A59" s="2" t="s">
        <v>123</v>
      </c>
      <c r="B59" s="2" t="s">
        <v>124</v>
      </c>
      <c r="C59" s="2">
        <v>20.463000000000001</v>
      </c>
      <c r="D59" s="2">
        <v>37.1</v>
      </c>
      <c r="E59" s="2" t="s">
        <v>13</v>
      </c>
      <c r="M59" s="7" t="s">
        <v>143</v>
      </c>
      <c r="N59" s="2">
        <v>16.399999999999999</v>
      </c>
      <c r="O59" s="2"/>
      <c r="P59" s="2"/>
      <c r="Q59" s="2"/>
      <c r="R59" s="2">
        <v>16.399999999999999</v>
      </c>
    </row>
    <row r="60" spans="1:18" x14ac:dyDescent="0.3">
      <c r="A60" s="2" t="s">
        <v>125</v>
      </c>
      <c r="B60" s="2" t="s">
        <v>126</v>
      </c>
      <c r="C60" s="2">
        <v>12.3</v>
      </c>
      <c r="D60" s="2">
        <v>81.919799999999995</v>
      </c>
      <c r="E60" s="2" t="s">
        <v>7</v>
      </c>
      <c r="M60" s="7" t="s">
        <v>113</v>
      </c>
      <c r="N60" s="2"/>
      <c r="O60" s="2">
        <v>0.9</v>
      </c>
      <c r="P60" s="2"/>
      <c r="Q60" s="2"/>
      <c r="R60" s="2">
        <v>0.9</v>
      </c>
    </row>
    <row r="61" spans="1:18" x14ac:dyDescent="0.3">
      <c r="A61" s="2" t="s">
        <v>127</v>
      </c>
      <c r="B61" s="2" t="s">
        <v>128</v>
      </c>
      <c r="C61" s="2">
        <v>23.510999999999999</v>
      </c>
      <c r="D61" s="2">
        <v>27.8</v>
      </c>
      <c r="E61" s="2" t="s">
        <v>22</v>
      </c>
      <c r="M61" s="7" t="s">
        <v>117</v>
      </c>
      <c r="N61" s="2">
        <v>79.400000000000006</v>
      </c>
      <c r="O61" s="2"/>
      <c r="P61" s="2"/>
      <c r="Q61" s="2"/>
      <c r="R61" s="2">
        <v>79.400000000000006</v>
      </c>
    </row>
    <row r="62" spans="1:18" x14ac:dyDescent="0.3">
      <c r="A62" s="2" t="s">
        <v>129</v>
      </c>
      <c r="B62" s="2" t="s">
        <v>130</v>
      </c>
      <c r="C62" s="2">
        <v>30.555</v>
      </c>
      <c r="D62" s="2">
        <v>9.1999999999999993</v>
      </c>
      <c r="E62" s="2" t="s">
        <v>13</v>
      </c>
      <c r="M62" s="7" t="s">
        <v>119</v>
      </c>
      <c r="N62" s="2"/>
      <c r="O62" s="2">
        <v>1.9</v>
      </c>
      <c r="P62" s="2"/>
      <c r="Q62" s="2"/>
      <c r="R62" s="2">
        <v>1.9</v>
      </c>
    </row>
    <row r="63" spans="1:18" x14ac:dyDescent="0.3">
      <c r="A63" s="2" t="s">
        <v>131</v>
      </c>
      <c r="B63" s="2" t="s">
        <v>132</v>
      </c>
      <c r="C63" s="2">
        <v>12.2</v>
      </c>
      <c r="D63" s="2">
        <v>89.844099999999997</v>
      </c>
      <c r="E63" s="2" t="s">
        <v>7</v>
      </c>
      <c r="M63" s="7" t="s">
        <v>123</v>
      </c>
      <c r="N63" s="2"/>
      <c r="O63" s="2"/>
      <c r="P63" s="2"/>
      <c r="Q63" s="2">
        <v>37.1</v>
      </c>
      <c r="R63" s="2">
        <v>37.1</v>
      </c>
    </row>
    <row r="64" spans="1:18" x14ac:dyDescent="0.3">
      <c r="A64" s="2" t="s">
        <v>133</v>
      </c>
      <c r="B64" s="2" t="s">
        <v>134</v>
      </c>
      <c r="C64" s="2">
        <v>13.332000000000001</v>
      </c>
      <c r="D64" s="2">
        <v>43.3</v>
      </c>
      <c r="E64" s="2" t="s">
        <v>22</v>
      </c>
      <c r="M64" s="7" t="s">
        <v>121</v>
      </c>
      <c r="N64" s="2">
        <v>91.514399999999995</v>
      </c>
      <c r="O64" s="2"/>
      <c r="P64" s="2"/>
      <c r="Q64" s="2"/>
      <c r="R64" s="2">
        <v>91.514399999999995</v>
      </c>
    </row>
    <row r="65" spans="1:18" x14ac:dyDescent="0.3">
      <c r="A65" s="2" t="s">
        <v>135</v>
      </c>
      <c r="B65" s="2" t="s">
        <v>136</v>
      </c>
      <c r="C65" s="2">
        <v>33.131</v>
      </c>
      <c r="D65" s="2">
        <v>12.3</v>
      </c>
      <c r="E65" s="2" t="s">
        <v>22</v>
      </c>
      <c r="M65" s="7" t="s">
        <v>125</v>
      </c>
      <c r="N65" s="2">
        <v>81.919799999999995</v>
      </c>
      <c r="O65" s="2"/>
      <c r="P65" s="2"/>
      <c r="Q65" s="2"/>
      <c r="R65" s="2">
        <v>81.919799999999995</v>
      </c>
    </row>
    <row r="66" spans="1:18" x14ac:dyDescent="0.3">
      <c r="A66" s="2" t="s">
        <v>137</v>
      </c>
      <c r="B66" s="2" t="s">
        <v>138</v>
      </c>
      <c r="C66" s="2">
        <v>37.337000000000003</v>
      </c>
      <c r="D66" s="2">
        <v>1.6</v>
      </c>
      <c r="E66" s="2" t="s">
        <v>10</v>
      </c>
      <c r="M66" s="7" t="s">
        <v>297</v>
      </c>
      <c r="N66" s="2">
        <v>56.8</v>
      </c>
      <c r="O66" s="2"/>
      <c r="P66" s="2"/>
      <c r="Q66" s="2"/>
      <c r="R66" s="2">
        <v>56.8</v>
      </c>
    </row>
    <row r="67" spans="1:18" x14ac:dyDescent="0.3">
      <c r="A67" s="2" t="s">
        <v>139</v>
      </c>
      <c r="B67" s="2" t="s">
        <v>140</v>
      </c>
      <c r="C67" s="2">
        <v>42.524999999999999</v>
      </c>
      <c r="D67" s="2">
        <v>14</v>
      </c>
      <c r="E67" s="2" t="s">
        <v>10</v>
      </c>
      <c r="M67" s="7" t="s">
        <v>129</v>
      </c>
      <c r="N67" s="2"/>
      <c r="O67" s="2"/>
      <c r="P67" s="2"/>
      <c r="Q67" s="2">
        <v>9.1999999999999993</v>
      </c>
      <c r="R67" s="2">
        <v>9.1999999999999993</v>
      </c>
    </row>
    <row r="68" spans="1:18" x14ac:dyDescent="0.3">
      <c r="A68" s="2" t="s">
        <v>141</v>
      </c>
      <c r="B68" s="2" t="s">
        <v>142</v>
      </c>
      <c r="C68" s="2">
        <v>37.503</v>
      </c>
      <c r="D68" s="2">
        <v>3.1</v>
      </c>
      <c r="E68" s="2" t="s">
        <v>10</v>
      </c>
      <c r="M68" s="7" t="s">
        <v>139</v>
      </c>
      <c r="N68" s="2"/>
      <c r="O68" s="2">
        <v>14</v>
      </c>
      <c r="P68" s="2"/>
      <c r="Q68" s="2"/>
      <c r="R68" s="2">
        <v>14</v>
      </c>
    </row>
    <row r="69" spans="1:18" x14ac:dyDescent="0.3">
      <c r="A69" s="2" t="s">
        <v>143</v>
      </c>
      <c r="B69" s="2" t="s">
        <v>144</v>
      </c>
      <c r="C69" s="2">
        <v>35.362000000000002</v>
      </c>
      <c r="D69" s="2">
        <v>16.399999999999999</v>
      </c>
      <c r="E69" s="2" t="s">
        <v>7</v>
      </c>
      <c r="M69" s="7" t="s">
        <v>133</v>
      </c>
      <c r="N69" s="2"/>
      <c r="O69" s="2"/>
      <c r="P69" s="2">
        <v>43.3</v>
      </c>
      <c r="Q69" s="2"/>
      <c r="R69" s="2">
        <v>43.3</v>
      </c>
    </row>
    <row r="70" spans="1:18" x14ac:dyDescent="0.3">
      <c r="A70" s="2" t="s">
        <v>145</v>
      </c>
      <c r="B70" s="2" t="s">
        <v>146</v>
      </c>
      <c r="C70" s="2">
        <v>8.5</v>
      </c>
      <c r="D70" s="2">
        <v>59.866300000000003</v>
      </c>
      <c r="E70" s="2" t="s">
        <v>7</v>
      </c>
      <c r="M70" s="7" t="s">
        <v>99</v>
      </c>
      <c r="N70" s="2">
        <v>84.17</v>
      </c>
      <c r="O70" s="2"/>
      <c r="P70" s="2"/>
      <c r="Q70" s="2"/>
      <c r="R70" s="2">
        <v>84.17</v>
      </c>
    </row>
    <row r="71" spans="1:18" x14ac:dyDescent="0.3">
      <c r="A71" s="2" t="s">
        <v>147</v>
      </c>
      <c r="B71" s="2" t="s">
        <v>148</v>
      </c>
      <c r="C71" s="2">
        <v>19.334</v>
      </c>
      <c r="D71" s="2">
        <v>35</v>
      </c>
      <c r="E71" s="2" t="s">
        <v>13</v>
      </c>
      <c r="M71" s="7" t="s">
        <v>135</v>
      </c>
      <c r="N71" s="2"/>
      <c r="O71" s="2"/>
      <c r="P71" s="2">
        <v>12.3</v>
      </c>
      <c r="Q71" s="2"/>
      <c r="R71" s="2">
        <v>12.3</v>
      </c>
    </row>
    <row r="72" spans="1:18" x14ac:dyDescent="0.3">
      <c r="A72" s="2" t="s">
        <v>149</v>
      </c>
      <c r="B72" s="2" t="s">
        <v>150</v>
      </c>
      <c r="C72" s="2">
        <v>14.5</v>
      </c>
      <c r="D72" s="2">
        <v>65.8</v>
      </c>
      <c r="E72" s="2" t="s">
        <v>7</v>
      </c>
      <c r="M72" s="7" t="s">
        <v>145</v>
      </c>
      <c r="N72" s="2">
        <v>59.866300000000003</v>
      </c>
      <c r="O72" s="2"/>
      <c r="P72" s="2"/>
      <c r="Q72" s="2"/>
      <c r="R72" s="2">
        <v>59.866300000000003</v>
      </c>
    </row>
    <row r="73" spans="1:18" x14ac:dyDescent="0.3">
      <c r="A73" s="2" t="s">
        <v>151</v>
      </c>
      <c r="B73" s="2" t="s">
        <v>152</v>
      </c>
      <c r="C73" s="2">
        <v>27.465</v>
      </c>
      <c r="D73" s="2">
        <v>19.7</v>
      </c>
      <c r="E73" s="2" t="s">
        <v>22</v>
      </c>
      <c r="M73" s="7" t="s">
        <v>149</v>
      </c>
      <c r="N73" s="2">
        <v>65.8</v>
      </c>
      <c r="O73" s="2"/>
      <c r="P73" s="2"/>
      <c r="Q73" s="2"/>
      <c r="R73" s="2">
        <v>65.8</v>
      </c>
    </row>
    <row r="74" spans="1:18" x14ac:dyDescent="0.3">
      <c r="A74" s="2" t="s">
        <v>153</v>
      </c>
      <c r="B74" s="2" t="s">
        <v>154</v>
      </c>
      <c r="C74" s="2">
        <v>17.388999999999999</v>
      </c>
      <c r="D74" s="2">
        <v>65.400000000000006</v>
      </c>
      <c r="E74" s="2" t="s">
        <v>7</v>
      </c>
      <c r="M74" s="7" t="s">
        <v>147</v>
      </c>
      <c r="N74" s="2"/>
      <c r="O74" s="2"/>
      <c r="P74" s="2"/>
      <c r="Q74" s="2">
        <v>35</v>
      </c>
      <c r="R74" s="2">
        <v>35</v>
      </c>
    </row>
    <row r="75" spans="1:18" x14ac:dyDescent="0.3">
      <c r="A75" s="2" t="s">
        <v>155</v>
      </c>
      <c r="B75" s="2" t="s">
        <v>156</v>
      </c>
      <c r="C75" s="2">
        <v>18.885000000000002</v>
      </c>
      <c r="D75" s="2">
        <v>35</v>
      </c>
      <c r="E75" s="2" t="s">
        <v>22</v>
      </c>
      <c r="M75" s="7" t="s">
        <v>153</v>
      </c>
      <c r="N75" s="2">
        <v>65.400000000000006</v>
      </c>
      <c r="O75" s="2"/>
      <c r="P75" s="2"/>
      <c r="Q75" s="2"/>
      <c r="R75" s="2">
        <v>65.400000000000006</v>
      </c>
    </row>
    <row r="76" spans="1:18" x14ac:dyDescent="0.3">
      <c r="A76" s="2" t="s">
        <v>157</v>
      </c>
      <c r="B76" s="2" t="s">
        <v>158</v>
      </c>
      <c r="C76" s="2">
        <v>7.9</v>
      </c>
      <c r="D76" s="2">
        <v>74.2</v>
      </c>
      <c r="E76" s="2" t="s">
        <v>7</v>
      </c>
      <c r="M76" s="7" t="s">
        <v>151</v>
      </c>
      <c r="N76" s="2"/>
      <c r="O76" s="2"/>
      <c r="P76" s="2">
        <v>19.7</v>
      </c>
      <c r="Q76" s="2"/>
      <c r="R76" s="2">
        <v>19.7</v>
      </c>
    </row>
    <row r="77" spans="1:18" x14ac:dyDescent="0.3">
      <c r="A77" s="2" t="s">
        <v>159</v>
      </c>
      <c r="B77" s="2" t="s">
        <v>160</v>
      </c>
      <c r="C77" s="2">
        <v>21.593</v>
      </c>
      <c r="D77" s="2">
        <v>17.8</v>
      </c>
      <c r="E77" s="2" t="s">
        <v>22</v>
      </c>
      <c r="M77" s="7" t="s">
        <v>137</v>
      </c>
      <c r="N77" s="2"/>
      <c r="O77" s="2">
        <v>1.6</v>
      </c>
      <c r="P77" s="2"/>
      <c r="Q77" s="2"/>
      <c r="R77" s="2">
        <v>1.6</v>
      </c>
    </row>
    <row r="78" spans="1:18" x14ac:dyDescent="0.3">
      <c r="A78" s="2" t="s">
        <v>161</v>
      </c>
      <c r="B78" s="2" t="s">
        <v>162</v>
      </c>
      <c r="C78" s="2">
        <v>9.4</v>
      </c>
      <c r="D78" s="2">
        <v>66.747600000000006</v>
      </c>
      <c r="E78" s="2" t="s">
        <v>7</v>
      </c>
      <c r="M78" s="7" t="s">
        <v>141</v>
      </c>
      <c r="N78" s="2"/>
      <c r="O78" s="2">
        <v>3.1</v>
      </c>
      <c r="P78" s="2"/>
      <c r="Q78" s="2"/>
      <c r="R78" s="2">
        <v>3.1</v>
      </c>
    </row>
    <row r="79" spans="1:18" x14ac:dyDescent="0.3">
      <c r="A79" s="2" t="s">
        <v>163</v>
      </c>
      <c r="B79" s="2" t="s">
        <v>164</v>
      </c>
      <c r="C79" s="2">
        <v>25.344999999999999</v>
      </c>
      <c r="D79" s="2">
        <v>10.6</v>
      </c>
      <c r="E79" s="2" t="s">
        <v>10</v>
      </c>
      <c r="M79" s="7" t="s">
        <v>155</v>
      </c>
      <c r="N79" s="2"/>
      <c r="O79" s="2"/>
      <c r="P79" s="2">
        <v>35</v>
      </c>
      <c r="Q79" s="2"/>
      <c r="R79" s="2">
        <v>35</v>
      </c>
    </row>
    <row r="80" spans="1:18" x14ac:dyDescent="0.3">
      <c r="A80" s="2" t="s">
        <v>165</v>
      </c>
      <c r="B80" s="2" t="s">
        <v>166</v>
      </c>
      <c r="C80" s="2">
        <v>9.1999999999999993</v>
      </c>
      <c r="D80" s="2">
        <v>72.643900000000002</v>
      </c>
      <c r="E80" s="2" t="s">
        <v>7</v>
      </c>
      <c r="M80" s="7" t="s">
        <v>163</v>
      </c>
      <c r="N80" s="2"/>
      <c r="O80" s="2">
        <v>10.6</v>
      </c>
      <c r="P80" s="2"/>
      <c r="Q80" s="2"/>
      <c r="R80" s="2">
        <v>10.6</v>
      </c>
    </row>
    <row r="81" spans="1:18" x14ac:dyDescent="0.3">
      <c r="A81" s="2" t="s">
        <v>167</v>
      </c>
      <c r="B81" s="2" t="s">
        <v>168</v>
      </c>
      <c r="C81" s="2">
        <v>20.297000000000001</v>
      </c>
      <c r="D81" s="2">
        <v>14.94</v>
      </c>
      <c r="E81" s="2" t="s">
        <v>22</v>
      </c>
      <c r="M81" s="7" t="s">
        <v>159</v>
      </c>
      <c r="N81" s="2"/>
      <c r="O81" s="2"/>
      <c r="P81" s="2">
        <v>17.8</v>
      </c>
      <c r="Q81" s="2"/>
      <c r="R81" s="2">
        <v>17.8</v>
      </c>
    </row>
    <row r="82" spans="1:18" x14ac:dyDescent="0.3">
      <c r="A82" s="2" t="s">
        <v>169</v>
      </c>
      <c r="B82" s="2" t="s">
        <v>170</v>
      </c>
      <c r="C82" s="2">
        <v>20.291</v>
      </c>
      <c r="D82" s="2">
        <v>15.1</v>
      </c>
      <c r="E82" s="2" t="s">
        <v>22</v>
      </c>
      <c r="M82" s="7" t="s">
        <v>157</v>
      </c>
      <c r="N82" s="2">
        <v>74.2</v>
      </c>
      <c r="O82" s="2"/>
      <c r="P82" s="2"/>
      <c r="Q82" s="2"/>
      <c r="R82" s="2">
        <v>74.2</v>
      </c>
    </row>
    <row r="83" spans="1:18" x14ac:dyDescent="0.3">
      <c r="A83" s="2" t="s">
        <v>171</v>
      </c>
      <c r="B83" s="2" t="s">
        <v>172</v>
      </c>
      <c r="C83" s="2">
        <v>15</v>
      </c>
      <c r="D83" s="2">
        <v>78.247699999999995</v>
      </c>
      <c r="E83" s="2" t="s">
        <v>7</v>
      </c>
      <c r="M83" s="7" t="s">
        <v>165</v>
      </c>
      <c r="N83" s="2">
        <v>72.643900000000002</v>
      </c>
      <c r="O83" s="2"/>
      <c r="P83" s="2"/>
      <c r="Q83" s="2"/>
      <c r="R83" s="2">
        <v>72.643900000000002</v>
      </c>
    </row>
    <row r="84" spans="1:18" x14ac:dyDescent="0.3">
      <c r="A84" s="2" t="s">
        <v>173</v>
      </c>
      <c r="B84" s="2" t="s">
        <v>174</v>
      </c>
      <c r="C84" s="2">
        <v>17.899999999999999</v>
      </c>
      <c r="D84" s="2">
        <v>29.95</v>
      </c>
      <c r="E84" s="2" t="s">
        <v>13</v>
      </c>
      <c r="M84" s="7" t="s">
        <v>177</v>
      </c>
      <c r="N84" s="2">
        <v>96.546800000000005</v>
      </c>
      <c r="O84" s="2"/>
      <c r="P84" s="2"/>
      <c r="Q84" s="2"/>
      <c r="R84" s="2">
        <v>96.546800000000005</v>
      </c>
    </row>
    <row r="85" spans="1:18" x14ac:dyDescent="0.3">
      <c r="A85" s="2" t="s">
        <v>175</v>
      </c>
      <c r="B85" s="2" t="s">
        <v>176</v>
      </c>
      <c r="C85" s="2">
        <v>31.093</v>
      </c>
      <c r="D85" s="2">
        <v>9.1999999999999993</v>
      </c>
      <c r="E85" s="2" t="s">
        <v>13</v>
      </c>
      <c r="M85" s="7" t="s">
        <v>169</v>
      </c>
      <c r="N85" s="2"/>
      <c r="O85" s="2"/>
      <c r="P85" s="2">
        <v>15.1</v>
      </c>
      <c r="Q85" s="2"/>
      <c r="R85" s="2">
        <v>15.1</v>
      </c>
    </row>
    <row r="86" spans="1:18" x14ac:dyDescent="0.3">
      <c r="A86" s="2" t="s">
        <v>177</v>
      </c>
      <c r="B86" s="2" t="s">
        <v>178</v>
      </c>
      <c r="C86" s="2">
        <v>13.4</v>
      </c>
      <c r="D86" s="2">
        <v>96.546800000000005</v>
      </c>
      <c r="E86" s="2" t="s">
        <v>7</v>
      </c>
      <c r="M86" s="7" t="s">
        <v>167</v>
      </c>
      <c r="N86" s="2"/>
      <c r="O86" s="2"/>
      <c r="P86" s="2">
        <v>14.94</v>
      </c>
      <c r="Q86" s="2"/>
      <c r="R86" s="2">
        <v>14.94</v>
      </c>
    </row>
    <row r="87" spans="1:18" x14ac:dyDescent="0.3">
      <c r="A87" s="2" t="s">
        <v>179</v>
      </c>
      <c r="B87" s="2" t="s">
        <v>180</v>
      </c>
      <c r="C87" s="2">
        <v>21.3</v>
      </c>
      <c r="D87" s="2">
        <v>70.8</v>
      </c>
      <c r="E87" s="2" t="s">
        <v>7</v>
      </c>
      <c r="M87" s="7" t="s">
        <v>173</v>
      </c>
      <c r="N87" s="2"/>
      <c r="O87" s="2"/>
      <c r="P87" s="2"/>
      <c r="Q87" s="2">
        <v>29.95</v>
      </c>
      <c r="R87" s="2">
        <v>29.95</v>
      </c>
    </row>
    <row r="88" spans="1:18" x14ac:dyDescent="0.3">
      <c r="A88" s="2" t="s">
        <v>181</v>
      </c>
      <c r="B88" s="2" t="s">
        <v>182</v>
      </c>
      <c r="C88" s="2">
        <v>8.5</v>
      </c>
      <c r="D88" s="2">
        <v>58.459299999999999</v>
      </c>
      <c r="E88" s="2" t="s">
        <v>7</v>
      </c>
      <c r="M88" s="7" t="s">
        <v>175</v>
      </c>
      <c r="N88" s="2"/>
      <c r="O88" s="2"/>
      <c r="P88" s="2"/>
      <c r="Q88" s="2">
        <v>9.1999999999999993</v>
      </c>
      <c r="R88" s="2">
        <v>9.1999999999999993</v>
      </c>
    </row>
    <row r="89" spans="1:18" x14ac:dyDescent="0.3">
      <c r="A89" s="2" t="s">
        <v>183</v>
      </c>
      <c r="B89" s="2" t="s">
        <v>184</v>
      </c>
      <c r="C89" s="2">
        <v>13.54</v>
      </c>
      <c r="D89" s="2">
        <v>37.1</v>
      </c>
      <c r="E89" s="2" t="s">
        <v>13</v>
      </c>
      <c r="M89" s="7" t="s">
        <v>171</v>
      </c>
      <c r="N89" s="2">
        <v>78.247699999999995</v>
      </c>
      <c r="O89" s="2"/>
      <c r="P89" s="2"/>
      <c r="Q89" s="2"/>
      <c r="R89" s="2">
        <v>78.247699999999995</v>
      </c>
    </row>
    <row r="90" spans="1:18" x14ac:dyDescent="0.3">
      <c r="A90" s="2" t="s">
        <v>185</v>
      </c>
      <c r="B90" s="2" t="s">
        <v>186</v>
      </c>
      <c r="C90" s="2">
        <v>27.045999999999999</v>
      </c>
      <c r="D90" s="2">
        <v>41</v>
      </c>
      <c r="E90" s="2" t="s">
        <v>13</v>
      </c>
      <c r="M90" s="7" t="s">
        <v>179</v>
      </c>
      <c r="N90" s="2">
        <v>70.8</v>
      </c>
      <c r="O90" s="2"/>
      <c r="P90" s="2"/>
      <c r="Q90" s="2"/>
      <c r="R90" s="2">
        <v>70.8</v>
      </c>
    </row>
    <row r="91" spans="1:18" x14ac:dyDescent="0.3">
      <c r="A91" s="2" t="s">
        <v>187</v>
      </c>
      <c r="B91" s="2" t="s">
        <v>188</v>
      </c>
      <c r="C91" s="2">
        <v>8.1999999999999993</v>
      </c>
      <c r="D91" s="2">
        <v>89.71</v>
      </c>
      <c r="E91" s="2" t="s">
        <v>7</v>
      </c>
      <c r="M91" s="7" t="s">
        <v>181</v>
      </c>
      <c r="N91" s="2">
        <v>58.459299999999999</v>
      </c>
      <c r="O91" s="2"/>
      <c r="P91" s="2"/>
      <c r="Q91" s="2"/>
      <c r="R91" s="2">
        <v>58.459299999999999</v>
      </c>
    </row>
    <row r="92" spans="1:18" x14ac:dyDescent="0.3">
      <c r="A92" s="2" t="s">
        <v>189</v>
      </c>
      <c r="B92" s="2" t="s">
        <v>190</v>
      </c>
      <c r="C92" s="2">
        <v>22.73</v>
      </c>
      <c r="D92" s="2">
        <v>54</v>
      </c>
      <c r="E92" s="2" t="s">
        <v>13</v>
      </c>
      <c r="M92" s="7" t="s">
        <v>183</v>
      </c>
      <c r="N92" s="2"/>
      <c r="O92" s="2"/>
      <c r="P92" s="2"/>
      <c r="Q92" s="2">
        <v>37.1</v>
      </c>
      <c r="R92" s="2">
        <v>37.1</v>
      </c>
    </row>
    <row r="93" spans="1:18" x14ac:dyDescent="0.3">
      <c r="A93" s="2" t="s">
        <v>191</v>
      </c>
      <c r="B93" s="2" t="s">
        <v>192</v>
      </c>
      <c r="C93" s="2">
        <v>35.194000000000003</v>
      </c>
      <c r="D93" s="2">
        <v>39</v>
      </c>
      <c r="E93" s="2" t="s">
        <v>22</v>
      </c>
      <c r="M93" s="7" t="s">
        <v>187</v>
      </c>
      <c r="N93" s="2">
        <v>89.71</v>
      </c>
      <c r="O93" s="2"/>
      <c r="P93" s="2"/>
      <c r="Q93" s="2"/>
      <c r="R93" s="2">
        <v>89.71</v>
      </c>
    </row>
    <row r="94" spans="1:18" x14ac:dyDescent="0.3">
      <c r="A94" s="2" t="s">
        <v>193</v>
      </c>
      <c r="B94" s="2" t="s">
        <v>194</v>
      </c>
      <c r="C94" s="2">
        <v>27.2</v>
      </c>
      <c r="D94" s="2">
        <v>23</v>
      </c>
      <c r="E94" s="2" t="s">
        <v>22</v>
      </c>
      <c r="M94" s="7" t="s">
        <v>185</v>
      </c>
      <c r="N94" s="2"/>
      <c r="O94" s="2"/>
      <c r="P94" s="2"/>
      <c r="Q94" s="2">
        <v>41</v>
      </c>
      <c r="R94" s="2">
        <v>41</v>
      </c>
    </row>
    <row r="95" spans="1:18" x14ac:dyDescent="0.3">
      <c r="A95" s="2" t="s">
        <v>195</v>
      </c>
      <c r="B95" s="2" t="s">
        <v>196</v>
      </c>
      <c r="C95" s="2">
        <v>24.462</v>
      </c>
      <c r="D95" s="2">
        <v>6.8</v>
      </c>
      <c r="E95" s="2" t="s">
        <v>10</v>
      </c>
      <c r="M95" s="7" t="s">
        <v>189</v>
      </c>
      <c r="N95" s="2"/>
      <c r="O95" s="2"/>
      <c r="P95" s="2"/>
      <c r="Q95" s="2">
        <v>54</v>
      </c>
      <c r="R95" s="2">
        <v>54</v>
      </c>
    </row>
    <row r="96" spans="1:18" x14ac:dyDescent="0.3">
      <c r="A96" s="2" t="s">
        <v>197</v>
      </c>
      <c r="B96" s="2" t="s">
        <v>198</v>
      </c>
      <c r="C96" s="2">
        <v>29.044</v>
      </c>
      <c r="D96" s="2">
        <v>11.5</v>
      </c>
      <c r="E96" s="2" t="s">
        <v>22</v>
      </c>
      <c r="M96" s="7" t="s">
        <v>191</v>
      </c>
      <c r="N96" s="2"/>
      <c r="O96" s="2"/>
      <c r="P96" s="2">
        <v>39</v>
      </c>
      <c r="Q96" s="2"/>
      <c r="R96" s="2">
        <v>39</v>
      </c>
    </row>
    <row r="97" spans="1:18" x14ac:dyDescent="0.3">
      <c r="A97" s="2" t="s">
        <v>199</v>
      </c>
      <c r="B97" s="2" t="s">
        <v>200</v>
      </c>
      <c r="C97" s="2">
        <v>8.6</v>
      </c>
      <c r="D97" s="2">
        <v>84.77</v>
      </c>
      <c r="E97" s="2" t="s">
        <v>7</v>
      </c>
      <c r="M97" s="7" t="s">
        <v>197</v>
      </c>
      <c r="N97" s="2"/>
      <c r="O97" s="2"/>
      <c r="P97" s="2">
        <v>11.5</v>
      </c>
      <c r="Q97" s="2"/>
      <c r="R97" s="2">
        <v>11.5</v>
      </c>
    </row>
    <row r="98" spans="1:18" x14ac:dyDescent="0.3">
      <c r="A98" s="2" t="s">
        <v>201</v>
      </c>
      <c r="B98" s="2" t="s">
        <v>202</v>
      </c>
      <c r="C98" s="2">
        <v>20.574999999999999</v>
      </c>
      <c r="D98" s="2">
        <v>75.459999999999994</v>
      </c>
      <c r="E98" s="2" t="s">
        <v>7</v>
      </c>
      <c r="M98" s="7" t="s">
        <v>199</v>
      </c>
      <c r="N98" s="2">
        <v>84.77</v>
      </c>
      <c r="O98" s="2"/>
      <c r="P98" s="2"/>
      <c r="Q98" s="2"/>
      <c r="R98" s="2">
        <v>84.77</v>
      </c>
    </row>
    <row r="99" spans="1:18" x14ac:dyDescent="0.3">
      <c r="A99" s="2" t="s">
        <v>203</v>
      </c>
      <c r="B99" s="2" t="s">
        <v>204</v>
      </c>
      <c r="C99" s="2">
        <v>27.050999999999998</v>
      </c>
      <c r="D99" s="2">
        <v>12.5</v>
      </c>
      <c r="E99" s="2" t="s">
        <v>22</v>
      </c>
      <c r="M99" s="7" t="s">
        <v>201</v>
      </c>
      <c r="N99" s="2">
        <v>75.459999999999994</v>
      </c>
      <c r="O99" s="2"/>
      <c r="P99" s="2"/>
      <c r="Q99" s="2"/>
      <c r="R99" s="2">
        <v>75.459999999999994</v>
      </c>
    </row>
    <row r="100" spans="1:18" x14ac:dyDescent="0.3">
      <c r="A100" s="2" t="s">
        <v>205</v>
      </c>
      <c r="B100" s="2" t="s">
        <v>206</v>
      </c>
      <c r="C100" s="2">
        <v>13.426</v>
      </c>
      <c r="D100" s="2">
        <v>70.5</v>
      </c>
      <c r="E100" s="2" t="s">
        <v>13</v>
      </c>
      <c r="M100" s="7" t="s">
        <v>193</v>
      </c>
      <c r="N100" s="2"/>
      <c r="O100" s="2"/>
      <c r="P100" s="2">
        <v>23</v>
      </c>
      <c r="Q100" s="2"/>
      <c r="R100" s="2">
        <v>23</v>
      </c>
    </row>
    <row r="101" spans="1:18" x14ac:dyDescent="0.3">
      <c r="A101" s="2" t="s">
        <v>207</v>
      </c>
      <c r="B101" s="2" t="s">
        <v>208</v>
      </c>
      <c r="C101" s="2">
        <v>35.521000000000001</v>
      </c>
      <c r="D101" s="2">
        <v>3.2</v>
      </c>
      <c r="E101" s="2" t="s">
        <v>10</v>
      </c>
      <c r="M101" s="7" t="s">
        <v>203</v>
      </c>
      <c r="N101" s="2"/>
      <c r="O101" s="2"/>
      <c r="P101" s="2">
        <v>12.5</v>
      </c>
      <c r="Q101" s="2"/>
      <c r="R101" s="2">
        <v>12.5</v>
      </c>
    </row>
    <row r="102" spans="1:18" x14ac:dyDescent="0.3">
      <c r="A102" s="2" t="s">
        <v>209</v>
      </c>
      <c r="B102" s="2" t="s">
        <v>210</v>
      </c>
      <c r="C102" s="2">
        <v>21.425000000000001</v>
      </c>
      <c r="D102" s="2">
        <v>16.5</v>
      </c>
      <c r="E102" s="2" t="s">
        <v>13</v>
      </c>
      <c r="M102" s="7" t="s">
        <v>223</v>
      </c>
      <c r="N102" s="2">
        <v>75.234399999999994</v>
      </c>
      <c r="O102" s="2"/>
      <c r="P102" s="2"/>
      <c r="Q102" s="2"/>
      <c r="R102" s="2">
        <v>75.234399999999994</v>
      </c>
    </row>
    <row r="103" spans="1:18" x14ac:dyDescent="0.3">
      <c r="A103" s="2" t="s">
        <v>211</v>
      </c>
      <c r="B103" s="2" t="s">
        <v>212</v>
      </c>
      <c r="C103" s="2">
        <v>15.43</v>
      </c>
      <c r="D103" s="2">
        <v>46.2</v>
      </c>
      <c r="E103" s="2" t="s">
        <v>13</v>
      </c>
      <c r="M103" s="7" t="s">
        <v>205</v>
      </c>
      <c r="N103" s="2"/>
      <c r="O103" s="2"/>
      <c r="P103" s="2"/>
      <c r="Q103" s="2">
        <v>70.5</v>
      </c>
      <c r="R103" s="2">
        <v>70.5</v>
      </c>
    </row>
    <row r="104" spans="1:18" x14ac:dyDescent="0.3">
      <c r="A104" s="2" t="s">
        <v>213</v>
      </c>
      <c r="B104" s="2" t="s">
        <v>214</v>
      </c>
      <c r="C104" s="2">
        <v>9.1999999999999993</v>
      </c>
      <c r="D104" s="2">
        <v>93.8</v>
      </c>
      <c r="E104" s="2" t="s">
        <v>7</v>
      </c>
      <c r="M104" s="7" t="s">
        <v>217</v>
      </c>
      <c r="N104" s="2"/>
      <c r="O104" s="2"/>
      <c r="P104" s="2">
        <v>5</v>
      </c>
      <c r="Q104" s="2"/>
      <c r="R104" s="2">
        <v>5</v>
      </c>
    </row>
    <row r="105" spans="1:18" x14ac:dyDescent="0.3">
      <c r="A105" s="2" t="s">
        <v>215</v>
      </c>
      <c r="B105" s="2" t="s">
        <v>216</v>
      </c>
      <c r="C105" s="2">
        <v>17.863</v>
      </c>
      <c r="D105" s="2">
        <v>21.9</v>
      </c>
      <c r="E105" s="2" t="s">
        <v>22</v>
      </c>
      <c r="M105" s="7" t="s">
        <v>207</v>
      </c>
      <c r="N105" s="2"/>
      <c r="O105" s="2">
        <v>3.2</v>
      </c>
      <c r="P105" s="2"/>
      <c r="Q105" s="2"/>
      <c r="R105" s="2">
        <v>3.2</v>
      </c>
    </row>
    <row r="106" spans="1:18" x14ac:dyDescent="0.3">
      <c r="A106" s="2" t="s">
        <v>217</v>
      </c>
      <c r="B106" s="2" t="s">
        <v>218</v>
      </c>
      <c r="C106" s="2">
        <v>28.738</v>
      </c>
      <c r="D106" s="2">
        <v>5</v>
      </c>
      <c r="E106" s="2" t="s">
        <v>22</v>
      </c>
      <c r="M106" s="7" t="s">
        <v>209</v>
      </c>
      <c r="N106" s="2"/>
      <c r="O106" s="2"/>
      <c r="P106" s="2"/>
      <c r="Q106" s="2">
        <v>16.5</v>
      </c>
      <c r="R106" s="2">
        <v>16.5</v>
      </c>
    </row>
    <row r="107" spans="1:18" x14ac:dyDescent="0.3">
      <c r="A107" s="2" t="s">
        <v>219</v>
      </c>
      <c r="B107" s="2" t="s">
        <v>220</v>
      </c>
      <c r="C107" s="2">
        <v>10.1</v>
      </c>
      <c r="D107" s="2">
        <v>68.4529</v>
      </c>
      <c r="E107" s="2" t="s">
        <v>7</v>
      </c>
      <c r="M107" s="7" t="s">
        <v>213</v>
      </c>
      <c r="N107" s="2">
        <v>93.8</v>
      </c>
      <c r="O107" s="2"/>
      <c r="P107" s="2"/>
      <c r="Q107" s="2"/>
      <c r="R107" s="2">
        <v>93.8</v>
      </c>
    </row>
    <row r="108" spans="1:18" x14ac:dyDescent="0.3">
      <c r="A108" s="2" t="s">
        <v>221</v>
      </c>
      <c r="B108" s="2" t="s">
        <v>222</v>
      </c>
      <c r="C108" s="2">
        <v>11.3</v>
      </c>
      <c r="D108" s="2">
        <v>93.776499999999999</v>
      </c>
      <c r="E108" s="2" t="s">
        <v>7</v>
      </c>
      <c r="M108" s="7" t="s">
        <v>219</v>
      </c>
      <c r="N108" s="2">
        <v>68.4529</v>
      </c>
      <c r="O108" s="2"/>
      <c r="P108" s="2"/>
      <c r="Q108" s="2"/>
      <c r="R108" s="2">
        <v>68.4529</v>
      </c>
    </row>
    <row r="109" spans="1:18" x14ac:dyDescent="0.3">
      <c r="A109" s="2" t="s">
        <v>223</v>
      </c>
      <c r="B109" s="2" t="s">
        <v>224</v>
      </c>
      <c r="C109" s="2">
        <v>10.199999999999999</v>
      </c>
      <c r="D109" s="2">
        <v>75.234399999999994</v>
      </c>
      <c r="E109" s="2" t="s">
        <v>7</v>
      </c>
      <c r="M109" s="7" t="s">
        <v>221</v>
      </c>
      <c r="N109" s="2">
        <v>93.776499999999999</v>
      </c>
      <c r="O109" s="2"/>
      <c r="P109" s="2"/>
      <c r="Q109" s="2"/>
      <c r="R109" s="2">
        <v>93.776499999999999</v>
      </c>
    </row>
    <row r="110" spans="1:18" x14ac:dyDescent="0.3">
      <c r="A110" s="2" t="s">
        <v>225</v>
      </c>
      <c r="B110" s="2" t="s">
        <v>226</v>
      </c>
      <c r="C110" s="2">
        <v>11.256</v>
      </c>
      <c r="D110" s="2">
        <v>65.8</v>
      </c>
      <c r="E110" s="2" t="s">
        <v>7</v>
      </c>
      <c r="M110" s="7" t="s">
        <v>225</v>
      </c>
      <c r="N110" s="2">
        <v>65.8</v>
      </c>
      <c r="O110" s="2"/>
      <c r="P110" s="2"/>
      <c r="Q110" s="2"/>
      <c r="R110" s="2">
        <v>65.8</v>
      </c>
    </row>
    <row r="111" spans="1:18" x14ac:dyDescent="0.3">
      <c r="A111" s="2" t="s">
        <v>227</v>
      </c>
      <c r="B111" s="2" t="s">
        <v>228</v>
      </c>
      <c r="C111" s="2">
        <v>21.023</v>
      </c>
      <c r="D111" s="2">
        <v>56</v>
      </c>
      <c r="E111" s="2" t="s">
        <v>22</v>
      </c>
      <c r="M111" s="7" t="s">
        <v>237</v>
      </c>
      <c r="N111" s="2"/>
      <c r="O111" s="2"/>
      <c r="P111" s="2"/>
      <c r="Q111" s="2">
        <v>65.239999999999995</v>
      </c>
      <c r="R111" s="2">
        <v>65.239999999999995</v>
      </c>
    </row>
    <row r="112" spans="1:18" x14ac:dyDescent="0.3">
      <c r="A112" s="2" t="s">
        <v>229</v>
      </c>
      <c r="B112" s="2" t="s">
        <v>230</v>
      </c>
      <c r="C112" s="2">
        <v>12.141</v>
      </c>
      <c r="D112" s="2">
        <v>45</v>
      </c>
      <c r="E112" s="2" t="s">
        <v>22</v>
      </c>
      <c r="M112" s="7" t="s">
        <v>231</v>
      </c>
      <c r="N112" s="2"/>
      <c r="O112" s="2">
        <v>3</v>
      </c>
      <c r="P112" s="2"/>
      <c r="Q112" s="2"/>
      <c r="R112" s="2">
        <v>3</v>
      </c>
    </row>
    <row r="113" spans="1:18" x14ac:dyDescent="0.3">
      <c r="A113" s="2" t="s">
        <v>231</v>
      </c>
      <c r="B113" s="2" t="s">
        <v>232</v>
      </c>
      <c r="C113" s="2">
        <v>34.686</v>
      </c>
      <c r="D113" s="2">
        <v>3</v>
      </c>
      <c r="E113" s="2" t="s">
        <v>10</v>
      </c>
      <c r="M113" s="7" t="s">
        <v>255</v>
      </c>
      <c r="N113" s="2"/>
      <c r="O113" s="2">
        <v>5.05</v>
      </c>
      <c r="P113" s="2"/>
      <c r="Q113" s="2"/>
      <c r="R113" s="2">
        <v>5.05</v>
      </c>
    </row>
    <row r="114" spans="1:18" x14ac:dyDescent="0.3">
      <c r="A114" s="2" t="s">
        <v>233</v>
      </c>
      <c r="B114" s="2" t="s">
        <v>234</v>
      </c>
      <c r="C114" s="2">
        <v>21.446999999999999</v>
      </c>
      <c r="D114" s="2">
        <v>44.1</v>
      </c>
      <c r="E114" s="2" t="s">
        <v>13</v>
      </c>
      <c r="M114" s="7" t="s">
        <v>257</v>
      </c>
      <c r="N114" s="2"/>
      <c r="O114" s="2"/>
      <c r="P114" s="2"/>
      <c r="Q114" s="2">
        <v>66.97</v>
      </c>
      <c r="R114" s="2">
        <v>66.97</v>
      </c>
    </row>
    <row r="115" spans="1:18" x14ac:dyDescent="0.3">
      <c r="A115" s="2" t="s">
        <v>235</v>
      </c>
      <c r="B115" s="2" t="s">
        <v>236</v>
      </c>
      <c r="C115" s="2">
        <v>19.103999999999999</v>
      </c>
      <c r="D115" s="2">
        <v>43.46</v>
      </c>
      <c r="E115" s="2" t="s">
        <v>13</v>
      </c>
      <c r="M115" s="7" t="s">
        <v>233</v>
      </c>
      <c r="N115" s="2"/>
      <c r="O115" s="2"/>
      <c r="P115" s="2"/>
      <c r="Q115" s="2">
        <v>44.1</v>
      </c>
      <c r="R115" s="2">
        <v>44.1</v>
      </c>
    </row>
    <row r="116" spans="1:18" x14ac:dyDescent="0.3">
      <c r="A116" s="2" t="s">
        <v>237</v>
      </c>
      <c r="B116" s="2" t="s">
        <v>238</v>
      </c>
      <c r="C116" s="2">
        <v>11.222</v>
      </c>
      <c r="D116" s="2">
        <v>65.239999999999995</v>
      </c>
      <c r="E116" s="2" t="s">
        <v>13</v>
      </c>
      <c r="M116" s="7" t="s">
        <v>239</v>
      </c>
      <c r="N116" s="2"/>
      <c r="O116" s="2">
        <v>3.5</v>
      </c>
      <c r="P116" s="2"/>
      <c r="Q116" s="2"/>
      <c r="R116" s="2">
        <v>3.5</v>
      </c>
    </row>
    <row r="117" spans="1:18" x14ac:dyDescent="0.3">
      <c r="A117" s="2" t="s">
        <v>239</v>
      </c>
      <c r="B117" s="2" t="s">
        <v>240</v>
      </c>
      <c r="C117" s="2">
        <v>44.137999999999998</v>
      </c>
      <c r="D117" s="2">
        <v>3.5</v>
      </c>
      <c r="E117" s="2" t="s">
        <v>10</v>
      </c>
      <c r="M117" s="7" t="s">
        <v>241</v>
      </c>
      <c r="N117" s="2">
        <v>68.913799999999995</v>
      </c>
      <c r="O117" s="2"/>
      <c r="P117" s="2"/>
      <c r="Q117" s="2"/>
      <c r="R117" s="2">
        <v>68.913799999999995</v>
      </c>
    </row>
    <row r="118" spans="1:18" x14ac:dyDescent="0.3">
      <c r="A118" s="2" t="s">
        <v>241</v>
      </c>
      <c r="B118" s="2" t="s">
        <v>242</v>
      </c>
      <c r="C118" s="2">
        <v>9.5</v>
      </c>
      <c r="D118" s="2">
        <v>68.913799999999995</v>
      </c>
      <c r="E118" s="2" t="s">
        <v>7</v>
      </c>
      <c r="M118" s="7" t="s">
        <v>251</v>
      </c>
      <c r="N118" s="2"/>
      <c r="O118" s="2"/>
      <c r="P118" s="2">
        <v>6.2</v>
      </c>
      <c r="Q118" s="2"/>
      <c r="R118" s="2">
        <v>6.2</v>
      </c>
    </row>
    <row r="119" spans="1:18" x14ac:dyDescent="0.3">
      <c r="A119" s="2" t="s">
        <v>243</v>
      </c>
      <c r="B119" s="2" t="s">
        <v>244</v>
      </c>
      <c r="C119" s="2">
        <v>18.119</v>
      </c>
      <c r="D119" s="2">
        <v>1.6</v>
      </c>
      <c r="E119" s="2" t="s">
        <v>22</v>
      </c>
      <c r="M119" s="7" t="s">
        <v>253</v>
      </c>
      <c r="N119" s="2"/>
      <c r="O119" s="2"/>
      <c r="P119" s="2"/>
      <c r="Q119" s="2">
        <v>39</v>
      </c>
      <c r="R119" s="2">
        <v>39</v>
      </c>
    </row>
    <row r="120" spans="1:18" x14ac:dyDescent="0.3">
      <c r="A120" s="2" t="s">
        <v>245</v>
      </c>
      <c r="B120" s="2" t="s">
        <v>246</v>
      </c>
      <c r="C120" s="2">
        <v>11.616</v>
      </c>
      <c r="D120" s="2">
        <v>60.31</v>
      </c>
      <c r="E120" s="2" t="s">
        <v>13</v>
      </c>
      <c r="M120" s="7" t="s">
        <v>235</v>
      </c>
      <c r="N120" s="2"/>
      <c r="O120" s="2"/>
      <c r="P120" s="2"/>
      <c r="Q120" s="2">
        <v>43.46</v>
      </c>
      <c r="R120" s="2">
        <v>43.46</v>
      </c>
    </row>
    <row r="121" spans="1:18" x14ac:dyDescent="0.3">
      <c r="A121" s="2" t="s">
        <v>247</v>
      </c>
      <c r="B121" s="2" t="s">
        <v>248</v>
      </c>
      <c r="C121" s="2">
        <v>24.274999999999999</v>
      </c>
      <c r="D121" s="2">
        <v>20</v>
      </c>
      <c r="E121" s="2" t="s">
        <v>13</v>
      </c>
      <c r="M121" s="7" t="s">
        <v>127</v>
      </c>
      <c r="N121" s="2"/>
      <c r="O121" s="2"/>
      <c r="P121" s="2">
        <v>27.8</v>
      </c>
      <c r="Q121" s="2"/>
      <c r="R121" s="2">
        <v>27.8</v>
      </c>
    </row>
    <row r="122" spans="1:18" x14ac:dyDescent="0.3">
      <c r="A122" s="2" t="s">
        <v>249</v>
      </c>
      <c r="B122" s="2" t="s">
        <v>250</v>
      </c>
      <c r="C122" s="2">
        <v>39.704999999999998</v>
      </c>
      <c r="D122" s="2">
        <v>5.4</v>
      </c>
      <c r="E122" s="2" t="s">
        <v>10</v>
      </c>
      <c r="M122" s="7" t="s">
        <v>229</v>
      </c>
      <c r="N122" s="2"/>
      <c r="O122" s="2"/>
      <c r="P122" s="2">
        <v>45</v>
      </c>
      <c r="Q122" s="2"/>
      <c r="R122" s="2">
        <v>45</v>
      </c>
    </row>
    <row r="123" spans="1:18" x14ac:dyDescent="0.3">
      <c r="A123" s="2" t="s">
        <v>251</v>
      </c>
      <c r="B123" s="2" t="s">
        <v>252</v>
      </c>
      <c r="C123" s="2">
        <v>33.801000000000002</v>
      </c>
      <c r="D123" s="2">
        <v>6.2</v>
      </c>
      <c r="E123" s="2" t="s">
        <v>22</v>
      </c>
      <c r="M123" s="7" t="s">
        <v>247</v>
      </c>
      <c r="N123" s="2"/>
      <c r="O123" s="2"/>
      <c r="P123" s="2"/>
      <c r="Q123" s="2">
        <v>20</v>
      </c>
      <c r="R123" s="2">
        <v>20</v>
      </c>
    </row>
    <row r="124" spans="1:18" x14ac:dyDescent="0.3">
      <c r="A124" s="2" t="s">
        <v>253</v>
      </c>
      <c r="B124" s="2" t="s">
        <v>254</v>
      </c>
      <c r="C124" s="2">
        <v>10.9</v>
      </c>
      <c r="D124" s="2">
        <v>39</v>
      </c>
      <c r="E124" s="2" t="s">
        <v>13</v>
      </c>
      <c r="M124" s="7" t="s">
        <v>245</v>
      </c>
      <c r="N124" s="2"/>
      <c r="O124" s="2"/>
      <c r="P124" s="2"/>
      <c r="Q124" s="2">
        <v>60.31</v>
      </c>
      <c r="R124" s="2">
        <v>60.31</v>
      </c>
    </row>
    <row r="125" spans="1:18" x14ac:dyDescent="0.3">
      <c r="A125" s="2" t="s">
        <v>255</v>
      </c>
      <c r="B125" s="2" t="s">
        <v>256</v>
      </c>
      <c r="C125" s="2">
        <v>39.459000000000003</v>
      </c>
      <c r="D125" s="2">
        <v>5.05</v>
      </c>
      <c r="E125" s="2" t="s">
        <v>10</v>
      </c>
      <c r="M125" s="7" t="s">
        <v>227</v>
      </c>
      <c r="N125" s="2"/>
      <c r="O125" s="2"/>
      <c r="P125" s="2">
        <v>56</v>
      </c>
      <c r="Q125" s="2"/>
      <c r="R125" s="2">
        <v>56</v>
      </c>
    </row>
    <row r="126" spans="1:18" x14ac:dyDescent="0.3">
      <c r="A126" s="2" t="s">
        <v>257</v>
      </c>
      <c r="B126" s="2" t="s">
        <v>258</v>
      </c>
      <c r="C126" s="2">
        <v>16.805</v>
      </c>
      <c r="D126" s="2">
        <v>66.97</v>
      </c>
      <c r="E126" s="2" t="s">
        <v>13</v>
      </c>
      <c r="M126" s="7" t="s">
        <v>249</v>
      </c>
      <c r="N126" s="2"/>
      <c r="O126" s="2">
        <v>5.4</v>
      </c>
      <c r="P126" s="2"/>
      <c r="Q126" s="2"/>
      <c r="R126" s="2">
        <v>5.4</v>
      </c>
    </row>
    <row r="127" spans="1:18" x14ac:dyDescent="0.3">
      <c r="A127" s="2" t="s">
        <v>259</v>
      </c>
      <c r="B127" s="2" t="s">
        <v>260</v>
      </c>
      <c r="C127" s="2">
        <v>29.937000000000001</v>
      </c>
      <c r="D127" s="2">
        <v>13.9</v>
      </c>
      <c r="E127" s="2" t="s">
        <v>13</v>
      </c>
      <c r="M127" s="7" t="s">
        <v>243</v>
      </c>
      <c r="N127" s="2"/>
      <c r="O127" s="2"/>
      <c r="P127" s="2">
        <v>1.6</v>
      </c>
      <c r="Q127" s="2"/>
      <c r="R127" s="2">
        <v>1.6</v>
      </c>
    </row>
    <row r="128" spans="1:18" x14ac:dyDescent="0.3">
      <c r="A128" s="2" t="s">
        <v>261</v>
      </c>
      <c r="B128" s="2" t="s">
        <v>262</v>
      </c>
      <c r="C128" s="2">
        <v>17</v>
      </c>
      <c r="D128" s="2">
        <v>66</v>
      </c>
      <c r="E128" s="2" t="s">
        <v>7</v>
      </c>
      <c r="M128" s="7" t="s">
        <v>259</v>
      </c>
      <c r="N128" s="2"/>
      <c r="O128" s="2"/>
      <c r="P128" s="2"/>
      <c r="Q128" s="2">
        <v>13.9</v>
      </c>
      <c r="R128" s="2">
        <v>13.9</v>
      </c>
    </row>
    <row r="129" spans="1:18" x14ac:dyDescent="0.3">
      <c r="A129" s="2" t="s">
        <v>263</v>
      </c>
      <c r="B129" s="2" t="s">
        <v>264</v>
      </c>
      <c r="C129" s="2">
        <v>49.661000000000001</v>
      </c>
      <c r="D129" s="2">
        <v>1.7</v>
      </c>
      <c r="E129" s="2" t="s">
        <v>10</v>
      </c>
      <c r="M129" s="7" t="s">
        <v>273</v>
      </c>
      <c r="N129" s="2"/>
      <c r="O129" s="2">
        <v>13.3</v>
      </c>
      <c r="P129" s="2"/>
      <c r="Q129" s="2"/>
      <c r="R129" s="2">
        <v>13.3</v>
      </c>
    </row>
    <row r="130" spans="1:18" x14ac:dyDescent="0.3">
      <c r="A130" s="2" t="s">
        <v>265</v>
      </c>
      <c r="B130" s="2" t="s">
        <v>266</v>
      </c>
      <c r="C130" s="2">
        <v>40.045000000000002</v>
      </c>
      <c r="D130" s="2">
        <v>38</v>
      </c>
      <c r="E130" s="2" t="s">
        <v>22</v>
      </c>
      <c r="M130" s="7" t="s">
        <v>269</v>
      </c>
      <c r="N130" s="2">
        <v>93.956400000000002</v>
      </c>
      <c r="O130" s="2"/>
      <c r="P130" s="2"/>
      <c r="Q130" s="2"/>
      <c r="R130" s="2">
        <v>93.956400000000002</v>
      </c>
    </row>
    <row r="131" spans="1:18" x14ac:dyDescent="0.3">
      <c r="A131" s="2" t="s">
        <v>267</v>
      </c>
      <c r="B131" s="2" t="s">
        <v>268</v>
      </c>
      <c r="C131" s="2">
        <v>20.788</v>
      </c>
      <c r="D131" s="2">
        <v>15.5</v>
      </c>
      <c r="E131" s="2" t="s">
        <v>22</v>
      </c>
      <c r="M131" s="7" t="s">
        <v>261</v>
      </c>
      <c r="N131" s="2">
        <v>66</v>
      </c>
      <c r="O131" s="2"/>
      <c r="P131" s="2"/>
      <c r="Q131" s="2"/>
      <c r="R131" s="2">
        <v>66</v>
      </c>
    </row>
    <row r="132" spans="1:18" x14ac:dyDescent="0.3">
      <c r="A132" s="2" t="s">
        <v>269</v>
      </c>
      <c r="B132" s="2" t="s">
        <v>270</v>
      </c>
      <c r="C132" s="2">
        <v>10.199999999999999</v>
      </c>
      <c r="D132" s="2">
        <v>93.956400000000002</v>
      </c>
      <c r="E132" s="2" t="s">
        <v>7</v>
      </c>
      <c r="M132" s="7" t="s">
        <v>275</v>
      </c>
      <c r="N132" s="2">
        <v>82.78</v>
      </c>
      <c r="O132" s="2"/>
      <c r="P132" s="2"/>
      <c r="Q132" s="2"/>
      <c r="R132" s="2">
        <v>82.78</v>
      </c>
    </row>
    <row r="133" spans="1:18" x14ac:dyDescent="0.3">
      <c r="A133" s="2" t="s">
        <v>271</v>
      </c>
      <c r="B133" s="2" t="s">
        <v>272</v>
      </c>
      <c r="C133" s="2">
        <v>11.6</v>
      </c>
      <c r="D133" s="2">
        <v>95.053399999999996</v>
      </c>
      <c r="E133" s="2" t="s">
        <v>7</v>
      </c>
      <c r="M133" s="7" t="s">
        <v>267</v>
      </c>
      <c r="N133" s="2"/>
      <c r="O133" s="2"/>
      <c r="P133" s="2">
        <v>15.5</v>
      </c>
      <c r="Q133" s="2"/>
      <c r="R133" s="2">
        <v>15.5</v>
      </c>
    </row>
    <row r="134" spans="1:18" x14ac:dyDescent="0.3">
      <c r="A134" s="2" t="s">
        <v>273</v>
      </c>
      <c r="B134" s="2" t="s">
        <v>274</v>
      </c>
      <c r="C134" s="2">
        <v>20.922999999999998</v>
      </c>
      <c r="D134" s="2">
        <v>13.3</v>
      </c>
      <c r="E134" s="2" t="s">
        <v>10</v>
      </c>
      <c r="M134" s="7" t="s">
        <v>263</v>
      </c>
      <c r="N134" s="2"/>
      <c r="O134" s="2">
        <v>1.7</v>
      </c>
      <c r="P134" s="2"/>
      <c r="Q134" s="2"/>
      <c r="R134" s="2">
        <v>1.7</v>
      </c>
    </row>
    <row r="135" spans="1:18" x14ac:dyDescent="0.3">
      <c r="A135" s="2" t="s">
        <v>275</v>
      </c>
      <c r="B135" s="2" t="s">
        <v>276</v>
      </c>
      <c r="C135" s="2">
        <v>13.12</v>
      </c>
      <c r="D135" s="2">
        <v>82.78</v>
      </c>
      <c r="E135" s="2" t="s">
        <v>7</v>
      </c>
      <c r="M135" s="7" t="s">
        <v>265</v>
      </c>
      <c r="N135" s="2"/>
      <c r="O135" s="2"/>
      <c r="P135" s="2">
        <v>38</v>
      </c>
      <c r="Q135" s="2"/>
      <c r="R135" s="2">
        <v>38</v>
      </c>
    </row>
    <row r="136" spans="1:18" x14ac:dyDescent="0.3">
      <c r="A136" s="2" t="s">
        <v>277</v>
      </c>
      <c r="B136" s="2" t="s">
        <v>278</v>
      </c>
      <c r="C136" s="2">
        <v>20.419</v>
      </c>
      <c r="D136" s="2">
        <v>66.45</v>
      </c>
      <c r="E136" s="2" t="s">
        <v>7</v>
      </c>
      <c r="M136" s="7" t="s">
        <v>271</v>
      </c>
      <c r="N136" s="2">
        <v>95.053399999999996</v>
      </c>
      <c r="O136" s="2"/>
      <c r="P136" s="2"/>
      <c r="Q136" s="2"/>
      <c r="R136" s="2">
        <v>95.053399999999996</v>
      </c>
    </row>
    <row r="137" spans="1:18" x14ac:dyDescent="0.3">
      <c r="A137" s="2" t="s">
        <v>279</v>
      </c>
      <c r="B137" s="2" t="s">
        <v>280</v>
      </c>
      <c r="C137" s="2">
        <v>29.582000000000001</v>
      </c>
      <c r="D137" s="2">
        <v>10.9</v>
      </c>
      <c r="E137" s="2" t="s">
        <v>22</v>
      </c>
      <c r="M137" s="7" t="s">
        <v>277</v>
      </c>
      <c r="N137" s="2">
        <v>66.45</v>
      </c>
      <c r="O137" s="2"/>
      <c r="P137" s="2"/>
      <c r="Q137" s="2"/>
      <c r="R137" s="2">
        <v>66.45</v>
      </c>
    </row>
    <row r="138" spans="1:18" x14ac:dyDescent="0.3">
      <c r="A138" s="2" t="s">
        <v>281</v>
      </c>
      <c r="B138" s="2" t="s">
        <v>282</v>
      </c>
      <c r="C138" s="2">
        <v>19.68</v>
      </c>
      <c r="D138" s="2">
        <v>44.03</v>
      </c>
      <c r="E138" s="2" t="s">
        <v>13</v>
      </c>
      <c r="M138" s="7" t="s">
        <v>279</v>
      </c>
      <c r="N138" s="2"/>
      <c r="O138" s="2"/>
      <c r="P138" s="2">
        <v>10.9</v>
      </c>
      <c r="Q138" s="2"/>
      <c r="R138" s="2">
        <v>10.9</v>
      </c>
    </row>
    <row r="139" spans="1:18" x14ac:dyDescent="0.3">
      <c r="A139" s="2" t="s">
        <v>283</v>
      </c>
      <c r="B139" s="2" t="s">
        <v>284</v>
      </c>
      <c r="C139" s="2">
        <v>20.198</v>
      </c>
      <c r="D139" s="2">
        <v>39.200000000000003</v>
      </c>
      <c r="E139" s="2" t="s">
        <v>13</v>
      </c>
      <c r="M139" s="7" t="s">
        <v>281</v>
      </c>
      <c r="N139" s="2"/>
      <c r="O139" s="2"/>
      <c r="P139" s="2"/>
      <c r="Q139" s="2">
        <v>44.03</v>
      </c>
      <c r="R139" s="2">
        <v>44.03</v>
      </c>
    </row>
    <row r="140" spans="1:18" x14ac:dyDescent="0.3">
      <c r="A140" s="2" t="s">
        <v>285</v>
      </c>
      <c r="B140" s="2" t="s">
        <v>286</v>
      </c>
      <c r="C140" s="2">
        <v>23.79</v>
      </c>
      <c r="D140" s="2">
        <v>37</v>
      </c>
      <c r="E140" s="2" t="s">
        <v>22</v>
      </c>
      <c r="M140" s="7" t="s">
        <v>287</v>
      </c>
      <c r="N140" s="2"/>
      <c r="O140" s="2"/>
      <c r="P140" s="2">
        <v>6.5</v>
      </c>
      <c r="Q140" s="2"/>
      <c r="R140" s="2">
        <v>6.5</v>
      </c>
    </row>
    <row r="141" spans="1:18" x14ac:dyDescent="0.3">
      <c r="A141" s="2" t="s">
        <v>287</v>
      </c>
      <c r="B141" s="2" t="s">
        <v>288</v>
      </c>
      <c r="C141" s="2">
        <v>28.899000000000001</v>
      </c>
      <c r="D141" s="2">
        <v>6.5</v>
      </c>
      <c r="E141" s="2" t="s">
        <v>22</v>
      </c>
      <c r="M141" s="7" t="s">
        <v>295</v>
      </c>
      <c r="N141" s="2"/>
      <c r="O141" s="2"/>
      <c r="P141" s="2"/>
      <c r="Q141" s="2">
        <v>36.9</v>
      </c>
      <c r="R141" s="2">
        <v>36.9</v>
      </c>
    </row>
    <row r="142" spans="1:18" x14ac:dyDescent="0.3">
      <c r="A142" s="2" t="s">
        <v>289</v>
      </c>
      <c r="B142" s="2" t="s">
        <v>290</v>
      </c>
      <c r="C142" s="2">
        <v>9.6</v>
      </c>
      <c r="D142" s="2">
        <v>62.849200000000003</v>
      </c>
      <c r="E142" s="2" t="s">
        <v>7</v>
      </c>
      <c r="M142" s="7" t="s">
        <v>283</v>
      </c>
      <c r="N142" s="2"/>
      <c r="O142" s="2"/>
      <c r="P142" s="2"/>
      <c r="Q142" s="2">
        <v>39.200000000000003</v>
      </c>
      <c r="R142" s="2">
        <v>39.200000000000003</v>
      </c>
    </row>
    <row r="143" spans="1:18" x14ac:dyDescent="0.3">
      <c r="A143" s="2" t="s">
        <v>291</v>
      </c>
      <c r="B143" s="2" t="s">
        <v>292</v>
      </c>
      <c r="C143" s="2">
        <v>10.8</v>
      </c>
      <c r="D143" s="2">
        <v>73.900000000000006</v>
      </c>
      <c r="E143" s="2" t="s">
        <v>7</v>
      </c>
      <c r="M143" s="7" t="s">
        <v>285</v>
      </c>
      <c r="N143" s="2"/>
      <c r="O143" s="2"/>
      <c r="P143" s="2">
        <v>37</v>
      </c>
      <c r="Q143" s="2"/>
      <c r="R143" s="2">
        <v>37</v>
      </c>
    </row>
    <row r="144" spans="1:18" x14ac:dyDescent="0.3">
      <c r="A144" s="2" t="s">
        <v>293</v>
      </c>
      <c r="B144" s="2" t="s">
        <v>294</v>
      </c>
      <c r="C144" s="2">
        <v>7.9</v>
      </c>
      <c r="D144" s="2">
        <v>62.095599999999997</v>
      </c>
      <c r="E144" s="2" t="s">
        <v>7</v>
      </c>
      <c r="M144" s="7" t="s">
        <v>289</v>
      </c>
      <c r="N144" s="2">
        <v>62.849200000000003</v>
      </c>
      <c r="O144" s="2"/>
      <c r="P144" s="2"/>
      <c r="Q144" s="2"/>
      <c r="R144" s="2">
        <v>62.849200000000003</v>
      </c>
    </row>
    <row r="145" spans="1:18" x14ac:dyDescent="0.3">
      <c r="A145" s="2" t="s">
        <v>295</v>
      </c>
      <c r="B145" s="2" t="s">
        <v>296</v>
      </c>
      <c r="C145" s="2">
        <v>21.588000000000001</v>
      </c>
      <c r="D145" s="2">
        <v>36.9</v>
      </c>
      <c r="E145" s="2" t="s">
        <v>13</v>
      </c>
      <c r="M145" s="7" t="s">
        <v>293</v>
      </c>
      <c r="N145" s="2">
        <v>62.095599999999997</v>
      </c>
      <c r="O145" s="2"/>
      <c r="P145" s="2"/>
      <c r="Q145" s="2"/>
      <c r="R145" s="2">
        <v>62.095599999999997</v>
      </c>
    </row>
    <row r="146" spans="1:18" x14ac:dyDescent="0.3">
      <c r="A146" s="2" t="s">
        <v>297</v>
      </c>
      <c r="B146" s="2" t="s">
        <v>298</v>
      </c>
      <c r="C146" s="2">
        <v>16.393000000000001</v>
      </c>
      <c r="D146" s="2">
        <v>56.8</v>
      </c>
      <c r="E146" s="2" t="s">
        <v>7</v>
      </c>
      <c r="M146" s="7" t="s">
        <v>291</v>
      </c>
      <c r="N146" s="2">
        <v>73.900000000000006</v>
      </c>
      <c r="O146" s="2"/>
      <c r="P146" s="2"/>
      <c r="Q146" s="2"/>
      <c r="R146" s="2">
        <v>73.900000000000006</v>
      </c>
    </row>
    <row r="147" spans="1:18" x14ac:dyDescent="0.3">
      <c r="A147" s="2" t="s">
        <v>299</v>
      </c>
      <c r="B147" s="2" t="s">
        <v>300</v>
      </c>
      <c r="C147" s="2">
        <v>11.94</v>
      </c>
      <c r="D147" s="2">
        <v>85.3</v>
      </c>
      <c r="E147" s="2" t="s">
        <v>7</v>
      </c>
      <c r="M147" s="7" t="s">
        <v>299</v>
      </c>
      <c r="N147" s="2">
        <v>85.3</v>
      </c>
      <c r="O147" s="2"/>
      <c r="P147" s="2"/>
      <c r="Q147" s="2"/>
      <c r="R147" s="2">
        <v>85.3</v>
      </c>
    </row>
    <row r="148" spans="1:18" x14ac:dyDescent="0.3">
      <c r="A148" s="2" t="s">
        <v>301</v>
      </c>
      <c r="B148" s="2" t="s">
        <v>302</v>
      </c>
      <c r="C148" s="2">
        <v>8.8000000000000007</v>
      </c>
      <c r="D148" s="2">
        <v>49.764499999999998</v>
      </c>
      <c r="E148" s="2" t="s">
        <v>13</v>
      </c>
      <c r="M148" s="7" t="s">
        <v>301</v>
      </c>
      <c r="N148" s="2"/>
      <c r="O148" s="2"/>
      <c r="P148" s="2"/>
      <c r="Q148" s="2">
        <v>49.764499999999998</v>
      </c>
      <c r="R148" s="2">
        <v>49.764499999999998</v>
      </c>
    </row>
    <row r="149" spans="1:18" x14ac:dyDescent="0.3">
      <c r="A149" s="2" t="s">
        <v>303</v>
      </c>
      <c r="B149" s="2" t="s">
        <v>304</v>
      </c>
      <c r="C149" s="2">
        <v>13.2</v>
      </c>
      <c r="D149" s="2">
        <v>67.97</v>
      </c>
      <c r="E149" s="2" t="s">
        <v>7</v>
      </c>
      <c r="M149" s="7" t="s">
        <v>303</v>
      </c>
      <c r="N149" s="2">
        <v>67.97</v>
      </c>
      <c r="O149" s="2"/>
      <c r="P149" s="2"/>
      <c r="Q149" s="2"/>
      <c r="R149" s="2">
        <v>67.97</v>
      </c>
    </row>
    <row r="150" spans="1:18" x14ac:dyDescent="0.3">
      <c r="A150" s="2" t="s">
        <v>305</v>
      </c>
      <c r="B150" s="2" t="s">
        <v>306</v>
      </c>
      <c r="C150" s="2">
        <v>32.689</v>
      </c>
      <c r="D150" s="2">
        <v>9</v>
      </c>
      <c r="E150" s="2" t="s">
        <v>10</v>
      </c>
      <c r="M150" s="7" t="s">
        <v>305</v>
      </c>
      <c r="N150" s="2"/>
      <c r="O150" s="2">
        <v>9</v>
      </c>
      <c r="P150" s="2"/>
      <c r="Q150" s="2"/>
      <c r="R150" s="2">
        <v>9</v>
      </c>
    </row>
    <row r="151" spans="1:18" x14ac:dyDescent="0.3">
      <c r="A151" s="2" t="s">
        <v>307</v>
      </c>
      <c r="B151" s="2" t="s">
        <v>308</v>
      </c>
      <c r="C151" s="2">
        <v>20.576000000000001</v>
      </c>
      <c r="D151" s="2">
        <v>60.5</v>
      </c>
      <c r="E151" s="2" t="s">
        <v>7</v>
      </c>
      <c r="M151" s="7" t="s">
        <v>387</v>
      </c>
      <c r="N151" s="2"/>
      <c r="O151" s="2"/>
      <c r="P151" s="2">
        <v>15.3</v>
      </c>
      <c r="Q151" s="2"/>
      <c r="R151" s="2">
        <v>15.3</v>
      </c>
    </row>
    <row r="152" spans="1:18" x14ac:dyDescent="0.3">
      <c r="A152" s="2" t="s">
        <v>309</v>
      </c>
      <c r="B152" s="2" t="s">
        <v>310</v>
      </c>
      <c r="C152" s="2">
        <v>33.476999999999997</v>
      </c>
      <c r="D152" s="2">
        <v>22.7</v>
      </c>
      <c r="E152" s="2" t="s">
        <v>22</v>
      </c>
      <c r="M152" s="7" t="s">
        <v>327</v>
      </c>
      <c r="N152" s="2"/>
      <c r="O152" s="2"/>
      <c r="P152" s="2">
        <v>23</v>
      </c>
      <c r="Q152" s="2"/>
      <c r="R152" s="2">
        <v>23</v>
      </c>
    </row>
    <row r="153" spans="1:18" x14ac:dyDescent="0.3">
      <c r="A153" s="2" t="s">
        <v>311</v>
      </c>
      <c r="B153" s="2" t="s">
        <v>312</v>
      </c>
      <c r="C153" s="2">
        <v>38.533000000000001</v>
      </c>
      <c r="D153" s="2">
        <v>13.1</v>
      </c>
      <c r="E153" s="2" t="s">
        <v>22</v>
      </c>
      <c r="M153" s="7" t="s">
        <v>307</v>
      </c>
      <c r="N153" s="2">
        <v>60.5</v>
      </c>
      <c r="O153" s="2"/>
      <c r="P153" s="2"/>
      <c r="Q153" s="2"/>
      <c r="R153" s="2">
        <v>60.5</v>
      </c>
    </row>
    <row r="154" spans="1:18" x14ac:dyDescent="0.3">
      <c r="A154" s="2" t="s">
        <v>313</v>
      </c>
      <c r="B154" s="2" t="s">
        <v>314</v>
      </c>
      <c r="C154" s="2">
        <v>9.3000000000000007</v>
      </c>
      <c r="D154" s="2">
        <v>81</v>
      </c>
      <c r="E154" s="2" t="s">
        <v>7</v>
      </c>
      <c r="M154" s="7" t="s">
        <v>311</v>
      </c>
      <c r="N154" s="2"/>
      <c r="O154" s="2"/>
      <c r="P154" s="2">
        <v>13.1</v>
      </c>
      <c r="Q154" s="2"/>
      <c r="R154" s="2">
        <v>13.1</v>
      </c>
    </row>
    <row r="155" spans="1:18" x14ac:dyDescent="0.3">
      <c r="A155" s="2" t="s">
        <v>315</v>
      </c>
      <c r="B155" s="2" t="s">
        <v>316</v>
      </c>
      <c r="C155" s="2">
        <v>30.577999999999999</v>
      </c>
      <c r="D155" s="2">
        <v>8</v>
      </c>
      <c r="E155" s="2" t="s">
        <v>22</v>
      </c>
      <c r="M155" s="7" t="s">
        <v>323</v>
      </c>
      <c r="N155" s="2"/>
      <c r="O155" s="2"/>
      <c r="P155" s="2"/>
      <c r="Q155" s="2">
        <v>51.5</v>
      </c>
      <c r="R155" s="2">
        <v>51.5</v>
      </c>
    </row>
    <row r="156" spans="1:18" x14ac:dyDescent="0.3">
      <c r="A156" s="2" t="s">
        <v>317</v>
      </c>
      <c r="B156" s="2" t="s">
        <v>318</v>
      </c>
      <c r="C156" s="2">
        <v>36.728999999999999</v>
      </c>
      <c r="D156" s="2">
        <v>1.7</v>
      </c>
      <c r="E156" s="2" t="s">
        <v>10</v>
      </c>
      <c r="M156" s="7" t="s">
        <v>339</v>
      </c>
      <c r="N156" s="2">
        <v>50.4</v>
      </c>
      <c r="O156" s="2"/>
      <c r="P156" s="2"/>
      <c r="Q156" s="2"/>
      <c r="R156" s="2">
        <v>50.4</v>
      </c>
    </row>
    <row r="157" spans="1:18" x14ac:dyDescent="0.3">
      <c r="A157" s="2" t="s">
        <v>319</v>
      </c>
      <c r="B157" s="2" t="s">
        <v>320</v>
      </c>
      <c r="C157" s="2">
        <v>17.475999999999999</v>
      </c>
      <c r="D157" s="2">
        <v>23.109300000000001</v>
      </c>
      <c r="E157" s="2" t="s">
        <v>22</v>
      </c>
      <c r="M157" s="7" t="s">
        <v>317</v>
      </c>
      <c r="N157" s="2"/>
      <c r="O157" s="2">
        <v>1.7</v>
      </c>
      <c r="P157" s="2"/>
      <c r="Q157" s="2"/>
      <c r="R157" s="2">
        <v>1.7</v>
      </c>
    </row>
    <row r="158" spans="1:18" x14ac:dyDescent="0.3">
      <c r="A158" s="2" t="s">
        <v>321</v>
      </c>
      <c r="B158" s="2" t="s">
        <v>322</v>
      </c>
      <c r="C158" s="2">
        <v>43.890999999999998</v>
      </c>
      <c r="D158" s="2">
        <v>1.5</v>
      </c>
      <c r="E158" s="2" t="s">
        <v>10</v>
      </c>
      <c r="M158" s="7" t="s">
        <v>313</v>
      </c>
      <c r="N158" s="2">
        <v>81</v>
      </c>
      <c r="O158" s="2"/>
      <c r="P158" s="2"/>
      <c r="Q158" s="2"/>
      <c r="R158" s="2">
        <v>81</v>
      </c>
    </row>
    <row r="159" spans="1:18" x14ac:dyDescent="0.3">
      <c r="A159" s="2" t="s">
        <v>323</v>
      </c>
      <c r="B159" s="2" t="s">
        <v>324</v>
      </c>
      <c r="C159" s="2">
        <v>9.1999999999999993</v>
      </c>
      <c r="D159" s="2">
        <v>51.5</v>
      </c>
      <c r="E159" s="2" t="s">
        <v>13</v>
      </c>
      <c r="M159" s="7" t="s">
        <v>331</v>
      </c>
      <c r="N159" s="2">
        <v>77.882599999999996</v>
      </c>
      <c r="O159" s="2"/>
      <c r="P159" s="2"/>
      <c r="Q159" s="2"/>
      <c r="R159" s="2">
        <v>77.882599999999996</v>
      </c>
    </row>
    <row r="160" spans="1:18" x14ac:dyDescent="0.3">
      <c r="A160" s="2" t="s">
        <v>325</v>
      </c>
      <c r="B160" s="2" t="s">
        <v>326</v>
      </c>
      <c r="C160" s="2">
        <v>37.125999999999998</v>
      </c>
      <c r="D160" s="2">
        <v>14.1</v>
      </c>
      <c r="E160" s="2" t="s">
        <v>10</v>
      </c>
      <c r="M160" s="7" t="s">
        <v>333</v>
      </c>
      <c r="N160" s="2">
        <v>72.675600000000003</v>
      </c>
      <c r="O160" s="2"/>
      <c r="P160" s="2"/>
      <c r="Q160" s="2"/>
      <c r="R160" s="2">
        <v>72.675600000000003</v>
      </c>
    </row>
    <row r="161" spans="1:18" x14ac:dyDescent="0.3">
      <c r="A161" s="2" t="s">
        <v>327</v>
      </c>
      <c r="B161" s="2" t="s">
        <v>328</v>
      </c>
      <c r="C161" s="2">
        <v>34.536999999999999</v>
      </c>
      <c r="D161" s="2">
        <v>23</v>
      </c>
      <c r="E161" s="2" t="s">
        <v>22</v>
      </c>
      <c r="M161" s="7" t="s">
        <v>315</v>
      </c>
      <c r="N161" s="2"/>
      <c r="O161" s="2"/>
      <c r="P161" s="2">
        <v>8</v>
      </c>
      <c r="Q161" s="2"/>
      <c r="R161" s="2">
        <v>8</v>
      </c>
    </row>
    <row r="162" spans="1:18" x14ac:dyDescent="0.3">
      <c r="A162" s="2" t="s">
        <v>329</v>
      </c>
      <c r="B162" s="2" t="s">
        <v>330</v>
      </c>
      <c r="C162" s="2">
        <v>18.454999999999998</v>
      </c>
      <c r="D162" s="2">
        <v>37.4</v>
      </c>
      <c r="E162" s="2" t="s">
        <v>13</v>
      </c>
      <c r="M162" s="7" t="s">
        <v>321</v>
      </c>
      <c r="N162" s="2"/>
      <c r="O162" s="2">
        <v>1.5</v>
      </c>
      <c r="P162" s="2"/>
      <c r="Q162" s="2"/>
      <c r="R162" s="2">
        <v>1.5</v>
      </c>
    </row>
    <row r="163" spans="1:18" x14ac:dyDescent="0.3">
      <c r="A163" s="2" t="s">
        <v>331</v>
      </c>
      <c r="B163" s="2" t="s">
        <v>332</v>
      </c>
      <c r="C163" s="2">
        <v>10.1</v>
      </c>
      <c r="D163" s="2">
        <v>77.882599999999996</v>
      </c>
      <c r="E163" s="2" t="s">
        <v>7</v>
      </c>
      <c r="M163" s="7" t="s">
        <v>391</v>
      </c>
      <c r="N163" s="2"/>
      <c r="O163" s="2"/>
      <c r="P163" s="2"/>
      <c r="Q163" s="2">
        <v>46.5</v>
      </c>
      <c r="R163" s="2">
        <v>46.5</v>
      </c>
    </row>
    <row r="164" spans="1:18" x14ac:dyDescent="0.3">
      <c r="A164" s="2" t="s">
        <v>333</v>
      </c>
      <c r="B164" s="2" t="s">
        <v>334</v>
      </c>
      <c r="C164" s="2">
        <v>10.199999999999999</v>
      </c>
      <c r="D164" s="2">
        <v>72.675600000000003</v>
      </c>
      <c r="E164" s="2" t="s">
        <v>7</v>
      </c>
      <c r="M164" s="7" t="s">
        <v>325</v>
      </c>
      <c r="N164" s="2"/>
      <c r="O164" s="2">
        <v>14.1</v>
      </c>
      <c r="P164" s="2"/>
      <c r="Q164" s="2"/>
      <c r="R164" s="2">
        <v>14.1</v>
      </c>
    </row>
    <row r="165" spans="1:18" x14ac:dyDescent="0.3">
      <c r="A165" s="2" t="s">
        <v>335</v>
      </c>
      <c r="B165" s="2" t="s">
        <v>336</v>
      </c>
      <c r="C165" s="2">
        <v>11.8</v>
      </c>
      <c r="D165" s="2">
        <v>94.783600000000007</v>
      </c>
      <c r="E165" s="2" t="s">
        <v>7</v>
      </c>
      <c r="M165" s="7" t="s">
        <v>115</v>
      </c>
      <c r="N165" s="2">
        <v>71.635000000000005</v>
      </c>
      <c r="O165" s="2"/>
      <c r="P165" s="2"/>
      <c r="Q165" s="2"/>
      <c r="R165" s="2">
        <v>71.635000000000005</v>
      </c>
    </row>
    <row r="166" spans="1:18" x14ac:dyDescent="0.3">
      <c r="A166" s="2" t="s">
        <v>337</v>
      </c>
      <c r="B166" s="2" t="s">
        <v>338</v>
      </c>
      <c r="C166" s="2">
        <v>30.093</v>
      </c>
      <c r="D166" s="2">
        <v>24.7</v>
      </c>
      <c r="E166" s="2" t="s">
        <v>22</v>
      </c>
      <c r="M166" s="7" t="s">
        <v>215</v>
      </c>
      <c r="N166" s="2"/>
      <c r="O166" s="2"/>
      <c r="P166" s="2">
        <v>21.9</v>
      </c>
      <c r="Q166" s="2"/>
      <c r="R166" s="2">
        <v>21.9</v>
      </c>
    </row>
    <row r="167" spans="1:18" x14ac:dyDescent="0.3">
      <c r="A167" s="2" t="s">
        <v>339</v>
      </c>
      <c r="B167" s="2" t="s">
        <v>340</v>
      </c>
      <c r="C167" s="2">
        <v>18.600000000000001</v>
      </c>
      <c r="D167" s="2">
        <v>50.4</v>
      </c>
      <c r="E167" s="2" t="s">
        <v>7</v>
      </c>
      <c r="M167" s="7" t="s">
        <v>211</v>
      </c>
      <c r="N167" s="2"/>
      <c r="O167" s="2"/>
      <c r="P167" s="2"/>
      <c r="Q167" s="2">
        <v>46.2</v>
      </c>
      <c r="R167" s="2">
        <v>46.2</v>
      </c>
    </row>
    <row r="168" spans="1:18" x14ac:dyDescent="0.3">
      <c r="A168" s="2" t="s">
        <v>341</v>
      </c>
      <c r="B168" s="2" t="s">
        <v>342</v>
      </c>
      <c r="C168" s="2">
        <v>24.042999999999999</v>
      </c>
      <c r="D168" s="2">
        <v>26.2</v>
      </c>
      <c r="E168" s="2" t="s">
        <v>22</v>
      </c>
      <c r="M168" s="7" t="s">
        <v>375</v>
      </c>
      <c r="N168" s="2"/>
      <c r="O168" s="2"/>
      <c r="P168" s="2"/>
      <c r="Q168" s="2">
        <v>52</v>
      </c>
      <c r="R168" s="2">
        <v>52</v>
      </c>
    </row>
    <row r="169" spans="1:18" x14ac:dyDescent="0.3">
      <c r="A169" s="2" t="s">
        <v>343</v>
      </c>
      <c r="B169" s="2" t="s">
        <v>344</v>
      </c>
      <c r="C169" s="2">
        <v>45.744999999999997</v>
      </c>
      <c r="D169" s="2">
        <v>2.2999999999999998</v>
      </c>
      <c r="E169" s="2" t="s">
        <v>10</v>
      </c>
      <c r="M169" s="7" t="s">
        <v>309</v>
      </c>
      <c r="N169" s="2"/>
      <c r="O169" s="2"/>
      <c r="P169" s="2">
        <v>22.7</v>
      </c>
      <c r="Q169" s="2"/>
      <c r="R169" s="2">
        <v>22.7</v>
      </c>
    </row>
    <row r="170" spans="1:18" x14ac:dyDescent="0.3">
      <c r="A170" s="2" t="s">
        <v>345</v>
      </c>
      <c r="B170" s="2" t="s">
        <v>346</v>
      </c>
      <c r="C170" s="2">
        <v>36.08</v>
      </c>
      <c r="D170" s="2">
        <v>4.5</v>
      </c>
      <c r="E170" s="2" t="s">
        <v>10</v>
      </c>
      <c r="M170" s="7" t="s">
        <v>329</v>
      </c>
      <c r="N170" s="2"/>
      <c r="O170" s="2"/>
      <c r="P170" s="2"/>
      <c r="Q170" s="2">
        <v>37.4</v>
      </c>
      <c r="R170" s="2">
        <v>37.4</v>
      </c>
    </row>
    <row r="171" spans="1:18" x14ac:dyDescent="0.3">
      <c r="A171" s="2" t="s">
        <v>347</v>
      </c>
      <c r="B171" s="2" t="s">
        <v>348</v>
      </c>
      <c r="C171" s="2">
        <v>11.041</v>
      </c>
      <c r="D171" s="2">
        <v>28.94</v>
      </c>
      <c r="E171" s="2" t="s">
        <v>13</v>
      </c>
      <c r="M171" s="7" t="s">
        <v>337</v>
      </c>
      <c r="N171" s="2"/>
      <c r="O171" s="2"/>
      <c r="P171" s="2">
        <v>24.7</v>
      </c>
      <c r="Q171" s="2"/>
      <c r="R171" s="2">
        <v>24.7</v>
      </c>
    </row>
    <row r="172" spans="1:18" x14ac:dyDescent="0.3">
      <c r="A172" s="2" t="s">
        <v>349</v>
      </c>
      <c r="B172" s="2" t="s">
        <v>350</v>
      </c>
      <c r="C172" s="2">
        <v>30.792000000000002</v>
      </c>
      <c r="D172" s="2">
        <v>16</v>
      </c>
      <c r="E172" s="2" t="s">
        <v>22</v>
      </c>
      <c r="M172" s="7" t="s">
        <v>335</v>
      </c>
      <c r="N172" s="2">
        <v>94.783600000000007</v>
      </c>
      <c r="O172" s="2"/>
      <c r="P172" s="2"/>
      <c r="Q172" s="2"/>
      <c r="R172" s="2">
        <v>94.783600000000007</v>
      </c>
    </row>
    <row r="173" spans="1:18" x14ac:dyDescent="0.3">
      <c r="A173" s="2" t="s">
        <v>351</v>
      </c>
      <c r="B173" s="2" t="s">
        <v>352</v>
      </c>
      <c r="C173" s="2">
        <v>21.321999999999999</v>
      </c>
      <c r="D173" s="2">
        <v>9.6</v>
      </c>
      <c r="E173" s="2" t="s">
        <v>13</v>
      </c>
      <c r="M173" s="7" t="s">
        <v>71</v>
      </c>
      <c r="N173" s="2">
        <v>86.34</v>
      </c>
      <c r="O173" s="2"/>
      <c r="P173" s="2"/>
      <c r="Q173" s="2"/>
      <c r="R173" s="2">
        <v>86.34</v>
      </c>
    </row>
    <row r="174" spans="1:18" x14ac:dyDescent="0.3">
      <c r="A174" s="2" t="s">
        <v>353</v>
      </c>
      <c r="B174" s="2" t="s">
        <v>354</v>
      </c>
      <c r="C174" s="2">
        <v>35.755000000000003</v>
      </c>
      <c r="D174" s="2">
        <v>1.1000000000000001</v>
      </c>
      <c r="E174" s="2" t="s">
        <v>22</v>
      </c>
      <c r="M174" s="7" t="s">
        <v>341</v>
      </c>
      <c r="N174" s="2"/>
      <c r="O174" s="2"/>
      <c r="P174" s="2">
        <v>26.2</v>
      </c>
      <c r="Q174" s="2"/>
      <c r="R174" s="2">
        <v>26.2</v>
      </c>
    </row>
    <row r="175" spans="1:18" x14ac:dyDescent="0.3">
      <c r="A175" s="2" t="s">
        <v>355</v>
      </c>
      <c r="B175" s="2" t="s">
        <v>356</v>
      </c>
      <c r="C175" s="2">
        <v>25.408999999999999</v>
      </c>
      <c r="D175" s="2">
        <v>35</v>
      </c>
      <c r="E175" s="2" t="s">
        <v>13</v>
      </c>
      <c r="M175" s="7" t="s">
        <v>349</v>
      </c>
      <c r="N175" s="2"/>
      <c r="O175" s="2"/>
      <c r="P175" s="2">
        <v>16</v>
      </c>
      <c r="Q175" s="2"/>
      <c r="R175" s="2">
        <v>16</v>
      </c>
    </row>
    <row r="176" spans="1:18" x14ac:dyDescent="0.3">
      <c r="A176" s="2" t="s">
        <v>357</v>
      </c>
      <c r="B176" s="2" t="s">
        <v>358</v>
      </c>
      <c r="C176" s="2">
        <v>14.59</v>
      </c>
      <c r="D176" s="2">
        <v>63.8</v>
      </c>
      <c r="E176" s="2" t="s">
        <v>7</v>
      </c>
      <c r="M176" s="7" t="s">
        <v>363</v>
      </c>
      <c r="N176" s="2"/>
      <c r="O176" s="2">
        <v>4.4000000000000004</v>
      </c>
      <c r="P176" s="2"/>
      <c r="Q176" s="2"/>
      <c r="R176" s="2">
        <v>4.4000000000000004</v>
      </c>
    </row>
    <row r="177" spans="1:18" x14ac:dyDescent="0.3">
      <c r="A177" s="2" t="s">
        <v>359</v>
      </c>
      <c r="B177" s="2" t="s">
        <v>360</v>
      </c>
      <c r="C177" s="2">
        <v>19.8</v>
      </c>
      <c r="D177" s="2">
        <v>43.8</v>
      </c>
      <c r="E177" s="2" t="s">
        <v>13</v>
      </c>
      <c r="M177" s="7" t="s">
        <v>347</v>
      </c>
      <c r="N177" s="2"/>
      <c r="O177" s="2"/>
      <c r="P177" s="2"/>
      <c r="Q177" s="2">
        <v>28.94</v>
      </c>
      <c r="R177" s="2">
        <v>28.94</v>
      </c>
    </row>
    <row r="178" spans="1:18" x14ac:dyDescent="0.3">
      <c r="A178" s="2" t="s">
        <v>361</v>
      </c>
      <c r="B178" s="2" t="s">
        <v>362</v>
      </c>
      <c r="C178" s="2">
        <v>16.835999999999999</v>
      </c>
      <c r="D178" s="2">
        <v>46.25</v>
      </c>
      <c r="E178" s="2" t="s">
        <v>13</v>
      </c>
      <c r="M178" s="7" t="s">
        <v>353</v>
      </c>
      <c r="N178" s="2"/>
      <c r="O178" s="2"/>
      <c r="P178" s="2">
        <v>1.1000000000000001</v>
      </c>
      <c r="Q178" s="2"/>
      <c r="R178" s="2">
        <v>1.1000000000000001</v>
      </c>
    </row>
    <row r="179" spans="1:18" x14ac:dyDescent="0.3">
      <c r="A179" s="2" t="s">
        <v>363</v>
      </c>
      <c r="B179" s="2" t="s">
        <v>364</v>
      </c>
      <c r="C179" s="2">
        <v>39.518000000000001</v>
      </c>
      <c r="D179" s="2">
        <v>4.4000000000000004</v>
      </c>
      <c r="E179" s="2" t="s">
        <v>10</v>
      </c>
      <c r="M179" s="7" t="s">
        <v>345</v>
      </c>
      <c r="N179" s="2"/>
      <c r="O179" s="2">
        <v>4.5</v>
      </c>
      <c r="P179" s="2"/>
      <c r="Q179" s="2"/>
      <c r="R179" s="2">
        <v>4.5</v>
      </c>
    </row>
    <row r="180" spans="1:18" x14ac:dyDescent="0.3">
      <c r="A180" s="2" t="s">
        <v>365</v>
      </c>
      <c r="B180" s="2" t="s">
        <v>366</v>
      </c>
      <c r="C180" s="2">
        <v>43.473999999999997</v>
      </c>
      <c r="D180" s="2">
        <v>16.2</v>
      </c>
      <c r="E180" s="2" t="s">
        <v>10</v>
      </c>
      <c r="M180" s="7" t="s">
        <v>355</v>
      </c>
      <c r="N180" s="2"/>
      <c r="O180" s="2"/>
      <c r="P180" s="2"/>
      <c r="Q180" s="2">
        <v>35</v>
      </c>
      <c r="R180" s="2">
        <v>35</v>
      </c>
    </row>
    <row r="181" spans="1:18" x14ac:dyDescent="0.3">
      <c r="A181" s="2" t="s">
        <v>367</v>
      </c>
      <c r="B181" s="2" t="s">
        <v>368</v>
      </c>
      <c r="C181" s="2">
        <v>11.1</v>
      </c>
      <c r="D181" s="2">
        <v>41</v>
      </c>
      <c r="E181" s="2" t="s">
        <v>22</v>
      </c>
      <c r="M181" s="7" t="s">
        <v>357</v>
      </c>
      <c r="N181" s="2">
        <v>63.8</v>
      </c>
      <c r="O181" s="2"/>
      <c r="P181" s="2"/>
      <c r="Q181" s="2"/>
      <c r="R181" s="2">
        <v>63.8</v>
      </c>
    </row>
    <row r="182" spans="1:18" x14ac:dyDescent="0.3">
      <c r="A182" s="2" t="s">
        <v>369</v>
      </c>
      <c r="B182" s="2" t="s">
        <v>370</v>
      </c>
      <c r="C182" s="2">
        <v>14.374000000000001</v>
      </c>
      <c r="D182" s="2">
        <v>57.69</v>
      </c>
      <c r="E182" s="2" t="s">
        <v>7</v>
      </c>
      <c r="M182" s="7" t="s">
        <v>359</v>
      </c>
      <c r="N182" s="2"/>
      <c r="O182" s="2"/>
      <c r="P182" s="2"/>
      <c r="Q182" s="2">
        <v>43.8</v>
      </c>
      <c r="R182" s="2">
        <v>43.8</v>
      </c>
    </row>
    <row r="183" spans="1:18" x14ac:dyDescent="0.3">
      <c r="A183" s="2" t="s">
        <v>371</v>
      </c>
      <c r="B183" s="2" t="s">
        <v>372</v>
      </c>
      <c r="C183" s="2">
        <v>12.5</v>
      </c>
      <c r="D183" s="2">
        <v>84.2</v>
      </c>
      <c r="E183" s="2" t="s">
        <v>7</v>
      </c>
      <c r="M183" s="7" t="s">
        <v>361</v>
      </c>
      <c r="N183" s="2"/>
      <c r="O183" s="2"/>
      <c r="P183" s="2"/>
      <c r="Q183" s="2">
        <v>46.25</v>
      </c>
      <c r="R183" s="2">
        <v>46.25</v>
      </c>
    </row>
    <row r="184" spans="1:18" x14ac:dyDescent="0.3">
      <c r="A184" s="2" t="s">
        <v>373</v>
      </c>
      <c r="B184" s="2" t="s">
        <v>374</v>
      </c>
      <c r="C184" s="2">
        <v>22.5</v>
      </c>
      <c r="D184" s="2">
        <v>38.200000000000003</v>
      </c>
      <c r="E184" s="2" t="s">
        <v>22</v>
      </c>
      <c r="M184" s="7" t="s">
        <v>351</v>
      </c>
      <c r="N184" s="2"/>
      <c r="O184" s="2"/>
      <c r="P184" s="2"/>
      <c r="Q184" s="2">
        <v>9.6</v>
      </c>
      <c r="R184" s="2">
        <v>9.6</v>
      </c>
    </row>
    <row r="185" spans="1:18" x14ac:dyDescent="0.3">
      <c r="A185" s="2" t="s">
        <v>375</v>
      </c>
      <c r="B185" s="2" t="s">
        <v>376</v>
      </c>
      <c r="C185" s="2">
        <v>16.306000000000001</v>
      </c>
      <c r="D185" s="2">
        <v>52</v>
      </c>
      <c r="E185" s="2" t="s">
        <v>13</v>
      </c>
      <c r="M185" s="7" t="s">
        <v>365</v>
      </c>
      <c r="N185" s="2"/>
      <c r="O185" s="2">
        <v>16.2</v>
      </c>
      <c r="P185" s="2"/>
      <c r="Q185" s="2"/>
      <c r="R185" s="2">
        <v>16.2</v>
      </c>
    </row>
    <row r="186" spans="1:18" x14ac:dyDescent="0.3">
      <c r="A186" s="2" t="s">
        <v>377</v>
      </c>
      <c r="B186" s="2" t="s">
        <v>378</v>
      </c>
      <c r="C186" s="2">
        <v>19.841999999999999</v>
      </c>
      <c r="D186" s="2">
        <v>54.9</v>
      </c>
      <c r="E186" s="2" t="s">
        <v>7</v>
      </c>
      <c r="M186" s="7" t="s">
        <v>367</v>
      </c>
      <c r="N186" s="2"/>
      <c r="O186" s="2"/>
      <c r="P186" s="2">
        <v>41</v>
      </c>
      <c r="Q186" s="2"/>
      <c r="R186" s="2">
        <v>41</v>
      </c>
    </row>
    <row r="187" spans="1:18" x14ac:dyDescent="0.3">
      <c r="A187" s="2" t="s">
        <v>379</v>
      </c>
      <c r="B187" s="2" t="s">
        <v>380</v>
      </c>
      <c r="C187" s="2">
        <v>10.7</v>
      </c>
      <c r="D187" s="2">
        <v>45.3</v>
      </c>
      <c r="E187" s="2" t="s">
        <v>7</v>
      </c>
      <c r="M187" s="7" t="s">
        <v>16</v>
      </c>
      <c r="N187" s="2">
        <v>88</v>
      </c>
      <c r="O187" s="2"/>
      <c r="P187" s="2"/>
      <c r="Q187" s="2"/>
      <c r="R187" s="2">
        <v>88</v>
      </c>
    </row>
    <row r="188" spans="1:18" x14ac:dyDescent="0.3">
      <c r="A188" s="2" t="s">
        <v>381</v>
      </c>
      <c r="B188" s="2" t="s">
        <v>382</v>
      </c>
      <c r="C188" s="2">
        <v>15.537000000000001</v>
      </c>
      <c r="D188" s="2">
        <v>43.9</v>
      </c>
      <c r="E188" s="2" t="s">
        <v>22</v>
      </c>
      <c r="M188" s="7" t="s">
        <v>131</v>
      </c>
      <c r="N188" s="2">
        <v>89.844099999999997</v>
      </c>
      <c r="O188" s="2"/>
      <c r="P188" s="2"/>
      <c r="Q188" s="2"/>
      <c r="R188" s="2">
        <v>89.844099999999997</v>
      </c>
    </row>
    <row r="189" spans="1:18" x14ac:dyDescent="0.3">
      <c r="A189" s="2" t="s">
        <v>383</v>
      </c>
      <c r="B189" s="2" t="s">
        <v>384</v>
      </c>
      <c r="C189" s="2">
        <v>26.739000000000001</v>
      </c>
      <c r="D189" s="2">
        <v>11.3</v>
      </c>
      <c r="E189" s="2" t="s">
        <v>22</v>
      </c>
      <c r="M189" s="7" t="s">
        <v>371</v>
      </c>
      <c r="N189" s="2">
        <v>84.2</v>
      </c>
      <c r="O189" s="2"/>
      <c r="P189" s="2"/>
      <c r="Q189" s="2"/>
      <c r="R189" s="2">
        <v>84.2</v>
      </c>
    </row>
    <row r="190" spans="1:18" x14ac:dyDescent="0.3">
      <c r="A190" s="2" t="s">
        <v>385</v>
      </c>
      <c r="B190" s="2" t="s">
        <v>386</v>
      </c>
      <c r="C190" s="2">
        <v>30.393999999999998</v>
      </c>
      <c r="D190" s="2">
        <v>46.6</v>
      </c>
      <c r="E190" s="2" t="s">
        <v>22</v>
      </c>
      <c r="M190" s="7" t="s">
        <v>369</v>
      </c>
      <c r="N190" s="2">
        <v>57.69</v>
      </c>
      <c r="O190" s="2"/>
      <c r="P190" s="2"/>
      <c r="Q190" s="2"/>
      <c r="R190" s="2">
        <v>57.69</v>
      </c>
    </row>
    <row r="191" spans="1:18" x14ac:dyDescent="0.3">
      <c r="A191" s="2" t="s">
        <v>387</v>
      </c>
      <c r="B191" s="2" t="s">
        <v>388</v>
      </c>
      <c r="C191" s="2">
        <v>26.172000000000001</v>
      </c>
      <c r="D191" s="2">
        <v>15.3</v>
      </c>
      <c r="E191" s="2" t="s">
        <v>22</v>
      </c>
      <c r="M191" s="7" t="s">
        <v>373</v>
      </c>
      <c r="N191" s="2"/>
      <c r="O191" s="2"/>
      <c r="P191" s="2">
        <v>38.200000000000003</v>
      </c>
      <c r="Q191" s="2"/>
      <c r="R191" s="2">
        <v>38.200000000000003</v>
      </c>
    </row>
    <row r="192" spans="1:18" x14ac:dyDescent="0.3">
      <c r="A192" s="2" t="s">
        <v>389</v>
      </c>
      <c r="B192" s="2" t="s">
        <v>390</v>
      </c>
      <c r="C192" s="2">
        <v>32.947000000000003</v>
      </c>
      <c r="D192" s="2">
        <v>20</v>
      </c>
      <c r="E192" s="2" t="s">
        <v>22</v>
      </c>
      <c r="M192" s="7" t="s">
        <v>383</v>
      </c>
      <c r="N192" s="2"/>
      <c r="O192" s="2"/>
      <c r="P192" s="2">
        <v>11.3</v>
      </c>
      <c r="Q192" s="2"/>
      <c r="R192" s="2">
        <v>11.3</v>
      </c>
    </row>
    <row r="193" spans="1:18" x14ac:dyDescent="0.3">
      <c r="A193" s="2" t="s">
        <v>391</v>
      </c>
      <c r="B193" s="2" t="s">
        <v>392</v>
      </c>
      <c r="C193" s="2">
        <v>20.85</v>
      </c>
      <c r="D193" s="2">
        <v>46.5</v>
      </c>
      <c r="E193" s="2" t="s">
        <v>13</v>
      </c>
      <c r="M193" s="7" t="s">
        <v>377</v>
      </c>
      <c r="N193" s="2">
        <v>54.9</v>
      </c>
      <c r="O193" s="2"/>
      <c r="P193" s="2"/>
      <c r="Q193" s="2"/>
      <c r="R193" s="2">
        <v>54.9</v>
      </c>
    </row>
    <row r="194" spans="1:18" x14ac:dyDescent="0.3">
      <c r="A194" s="2" t="s">
        <v>393</v>
      </c>
      <c r="B194" s="2" t="s">
        <v>394</v>
      </c>
      <c r="C194" s="2">
        <v>42.393999999999998</v>
      </c>
      <c r="D194" s="2">
        <v>2.2000000000000002</v>
      </c>
      <c r="E194" s="2" t="s">
        <v>10</v>
      </c>
      <c r="M194" s="7" t="s">
        <v>381</v>
      </c>
      <c r="N194" s="2"/>
      <c r="O194" s="2"/>
      <c r="P194" s="2">
        <v>43.9</v>
      </c>
      <c r="Q194" s="2"/>
      <c r="R194" s="2">
        <v>43.9</v>
      </c>
    </row>
    <row r="195" spans="1:18" x14ac:dyDescent="0.3">
      <c r="A195" s="2" t="s">
        <v>395</v>
      </c>
      <c r="B195" s="2" t="s">
        <v>396</v>
      </c>
      <c r="C195" s="2">
        <v>40.470999999999997</v>
      </c>
      <c r="D195" s="2">
        <v>15.4</v>
      </c>
      <c r="E195" s="2" t="s">
        <v>22</v>
      </c>
      <c r="M195" s="7" t="s">
        <v>379</v>
      </c>
      <c r="N195" s="2">
        <v>45.3</v>
      </c>
      <c r="O195" s="2"/>
      <c r="P195" s="2"/>
      <c r="Q195" s="2"/>
      <c r="R195" s="2">
        <v>45.3</v>
      </c>
    </row>
    <row r="196" spans="1:18" x14ac:dyDescent="0.3">
      <c r="A196" s="2" t="s">
        <v>397</v>
      </c>
      <c r="B196" s="2" t="s">
        <v>398</v>
      </c>
      <c r="C196" s="2">
        <v>35.715000000000003</v>
      </c>
      <c r="D196" s="2">
        <v>18.5</v>
      </c>
      <c r="E196" s="2" t="s">
        <v>10</v>
      </c>
      <c r="M196" s="7" t="s">
        <v>385</v>
      </c>
      <c r="N196" s="2"/>
      <c r="O196" s="2"/>
      <c r="P196" s="2">
        <v>46.6</v>
      </c>
      <c r="Q196" s="2"/>
      <c r="R196" s="2">
        <v>46.6</v>
      </c>
    </row>
    <row r="197" spans="1:18" x14ac:dyDescent="0.3">
      <c r="M197" s="7" t="s">
        <v>389</v>
      </c>
      <c r="N197" s="2"/>
      <c r="O197" s="2"/>
      <c r="P197" s="2">
        <v>20</v>
      </c>
      <c r="Q197" s="2"/>
      <c r="R197" s="2">
        <v>20</v>
      </c>
    </row>
    <row r="198" spans="1:18" x14ac:dyDescent="0.3">
      <c r="M198" s="7" t="s">
        <v>395</v>
      </c>
      <c r="N198" s="2"/>
      <c r="O198" s="2"/>
      <c r="P198" s="2">
        <v>15.4</v>
      </c>
      <c r="Q198" s="2"/>
      <c r="R198" s="2">
        <v>15.4</v>
      </c>
    </row>
    <row r="199" spans="1:18" x14ac:dyDescent="0.3">
      <c r="M199" s="7" t="s">
        <v>397</v>
      </c>
      <c r="N199" s="2"/>
      <c r="O199" s="2">
        <v>18.5</v>
      </c>
      <c r="P199" s="2"/>
      <c r="Q199" s="2"/>
      <c r="R199" s="2">
        <v>18.5</v>
      </c>
    </row>
    <row r="200" spans="1:18" x14ac:dyDescent="0.3">
      <c r="M200" s="7" t="s">
        <v>416</v>
      </c>
      <c r="N200" s="2">
        <v>4973.5228397000001</v>
      </c>
      <c r="O200" s="2">
        <v>179.65</v>
      </c>
      <c r="P200" s="2">
        <v>1118.3193000000001</v>
      </c>
      <c r="Q200" s="2">
        <v>1933.4196842300003</v>
      </c>
      <c r="R200" s="2">
        <v>8204.9118239299969</v>
      </c>
    </row>
  </sheetData>
  <mergeCells count="17">
    <mergeCell ref="G23:H23"/>
    <mergeCell ref="G24:H24"/>
    <mergeCell ref="G15:I15"/>
    <mergeCell ref="G16:H16"/>
    <mergeCell ref="G17:H17"/>
    <mergeCell ref="G19:I19"/>
    <mergeCell ref="G20:H20"/>
    <mergeCell ref="G21:H21"/>
    <mergeCell ref="G9:I9"/>
    <mergeCell ref="G11:I11"/>
    <mergeCell ref="G13:H13"/>
    <mergeCell ref="G12:H12"/>
    <mergeCell ref="G2:I2"/>
    <mergeCell ref="G3:I3"/>
    <mergeCell ref="G5:I5"/>
    <mergeCell ref="G6:I6"/>
    <mergeCell ref="G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MAIN FILE</vt:lpstr>
      <vt:lpstr>BIRTH</vt:lpstr>
      <vt:lpstr>CCODE</vt:lpstr>
      <vt:lpstr>CNAME</vt:lpstr>
      <vt:lpstr>INCOMECLASS</vt:lpstr>
      <vt:lpstr>INTERNETUSERS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Yadav</dc:creator>
  <cp:lastModifiedBy>Kajal Yadav</cp:lastModifiedBy>
  <dcterms:created xsi:type="dcterms:W3CDTF">2024-04-20T08:29:54Z</dcterms:created>
  <dcterms:modified xsi:type="dcterms:W3CDTF">2024-04-20T18:17:51Z</dcterms:modified>
</cp:coreProperties>
</file>