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840" tabRatio="600" firstSheet="0" activeTab="1" autoFilterDateGrouping="1"/>
  </bookViews>
  <sheets>
    <sheet name="Cost Summary" sheetId="1" state="visible" r:id="rId1"/>
    <sheet name="BOM" sheetId="2" state="visible" r:id="rId2"/>
  </sheets>
  <definedNames>
    <definedName name="_xlnm.Print_Area" localSheetId="0">'Cost Summary'!$A$1:$I$42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0000"/>
    <numFmt numFmtId="165" formatCode="_(&quot;$&quot;* #,##0.00_);_(&quot;$&quot;* \(#,##0.00\);_(&quot;$&quot;* &quot;-&quot;??_);_(@_)"/>
    <numFmt numFmtId="166" formatCode="0_);[Red]\(0\)"/>
    <numFmt numFmtId="167" formatCode="#,##0.00_);[Red]\(#,##0.00\)"/>
    <numFmt numFmtId="168" formatCode="_(&quot;$&quot;* #,##0.00_);_(&quot;$&quot;* \(#,##0.00\);_(&quot;$&quot;* &quot;-&quot;???_);_(@_)"/>
  </numFmts>
  <fonts count="24">
    <font>
      <name val="ＭＳ Ｐゴシック"/>
      <charset val="128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color indexed="9"/>
      <sz val="11"/>
    </font>
    <font>
      <name val="Arial"/>
      <family val="2"/>
      <sz val="7"/>
    </font>
    <font>
      <name val="Arial"/>
      <family val="2"/>
      <color indexed="9"/>
      <sz val="11"/>
    </font>
    <font>
      <name val="Arial"/>
      <family val="2"/>
      <b val="1"/>
      <i val="1"/>
      <sz val="10"/>
    </font>
    <font>
      <name val="Calibri"/>
      <family val="2"/>
      <color indexed="8"/>
      <sz val="11"/>
    </font>
    <font>
      <name val="Arial"/>
      <family val="2"/>
      <b val="1"/>
      <i val="1"/>
      <sz val="16"/>
    </font>
    <font>
      <name val="Arial"/>
      <family val="2"/>
      <color indexed="9"/>
      <sz val="10"/>
    </font>
    <font>
      <name val="Calibri"/>
      <family val="2"/>
      <color indexed="8"/>
      <sz val="11"/>
    </font>
    <font>
      <name val="ＭＳ Ｐゴシック"/>
      <charset val="128"/>
      <family val="3"/>
      <color rgb="FF006100"/>
      <sz val="11"/>
      <scheme val="minor"/>
    </font>
    <font>
      <name val="Arial"/>
      <family val="2"/>
      <color theme="1"/>
      <sz val="11"/>
    </font>
    <font>
      <name val="Arial"/>
      <family val="2"/>
      <b val="1"/>
      <i val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0"/>
      <sz val="11"/>
      <u val="single"/>
      <scheme val="minor"/>
    </font>
    <font>
      <name val="Arial"/>
      <family val="2"/>
      <b val="1"/>
      <color theme="1"/>
      <sz val="11"/>
    </font>
    <font>
      <name val="Arial"/>
      <family val="2"/>
      <color indexed="8"/>
      <sz val="11"/>
    </font>
    <font>
      <name val="ＭＳ Ｐゴシック"/>
      <charset val="128"/>
      <family val="3"/>
      <sz val="6"/>
    </font>
    <font>
      <name val="ＭＳ Ｐゴシック"/>
      <charset val="129"/>
      <family val="3"/>
      <sz val="6"/>
    </font>
  </fonts>
  <fills count="19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2"/>
      </patternFill>
    </fill>
    <fill>
      <patternFill patternType="solid">
        <fgColor rgb="FFC6EFCE"/>
      </patternFill>
    </fill>
    <fill>
      <patternFill patternType="solid">
        <fgColor rgb="FF99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43" fontId="1" fillId="0" borderId="0"/>
    <xf numFmtId="165" fontId="15" fillId="14" borderId="1" applyAlignment="1">
      <alignment vertical="center" wrapText="1"/>
    </xf>
    <xf numFmtId="165" fontId="1" fillId="0" borderId="0"/>
    <xf numFmtId="0" fontId="1" fillId="0" borderId="0"/>
    <xf numFmtId="165" fontId="14" fillId="0" borderId="0"/>
    <xf numFmtId="0" fontId="19" fillId="0" borderId="0"/>
  </cellStyleXfs>
  <cellXfs count="241">
    <xf numFmtId="0" fontId="0" fillId="0" borderId="0" pivotButton="0" quotePrefix="0" xfId="0"/>
    <xf numFmtId="0" fontId="1" fillId="0" borderId="0" pivotButton="0" quotePrefix="0" xfId="4"/>
    <xf numFmtId="0" fontId="1" fillId="0" borderId="0" pivotButton="0" quotePrefix="0" xfId="4"/>
    <xf numFmtId="0" fontId="1" fillId="0" borderId="0" applyProtection="1" pivotButton="0" quotePrefix="0" xfId="4">
      <protection locked="0" hidden="0"/>
    </xf>
    <xf numFmtId="0" fontId="4" fillId="0" borderId="0" pivotButton="0" quotePrefix="0" xfId="4"/>
    <xf numFmtId="0" fontId="2" fillId="0" borderId="0" pivotButton="0" quotePrefix="0" xfId="4"/>
    <xf numFmtId="43" fontId="1" fillId="0" borderId="0" pivotButton="0" quotePrefix="0" xfId="1"/>
    <xf numFmtId="0" fontId="2" fillId="0" borderId="0" applyProtection="1" pivotButton="0" quotePrefix="0" xfId="4">
      <protection locked="0" hidden="0"/>
    </xf>
    <xf numFmtId="43" fontId="2" fillId="0" borderId="0" pivotButton="0" quotePrefix="0" xfId="1"/>
    <xf numFmtId="0" fontId="5" fillId="0" borderId="3" applyProtection="1" pivotButton="0" quotePrefix="0" xfId="4">
      <protection locked="0" hidden="0"/>
    </xf>
    <xf numFmtId="18" fontId="5" fillId="0" borderId="3" applyProtection="1" pivotButton="0" quotePrefix="1" xfId="4">
      <protection locked="0" hidden="0"/>
    </xf>
    <xf numFmtId="43" fontId="5" fillId="0" borderId="3" applyProtection="1" pivotButton="0" quotePrefix="0" xfId="1">
      <protection locked="0" hidden="0"/>
    </xf>
    <xf numFmtId="0" fontId="5" fillId="0" borderId="3" applyAlignment="1" pivotButton="0" quotePrefix="0" xfId="4">
      <alignment horizontal="center"/>
    </xf>
    <xf numFmtId="0" fontId="5" fillId="3" borderId="2" applyProtection="1" pivotButton="0" quotePrefix="0" xfId="4">
      <protection locked="0" hidden="0"/>
    </xf>
    <xf numFmtId="18" fontId="5" fillId="3" borderId="2" applyProtection="1" pivotButton="0" quotePrefix="0" xfId="4">
      <protection locked="0" hidden="0"/>
    </xf>
    <xf numFmtId="43" fontId="5" fillId="3" borderId="2" applyProtection="1" pivotButton="0" quotePrefix="0" xfId="1">
      <protection locked="0" hidden="0"/>
    </xf>
    <xf numFmtId="0" fontId="5" fillId="3" borderId="2" applyAlignment="1" pivotButton="0" quotePrefix="0" xfId="4">
      <alignment horizontal="center"/>
    </xf>
    <xf numFmtId="11" fontId="5" fillId="3" borderId="2" applyProtection="1" pivotButton="0" quotePrefix="0" xfId="4">
      <protection locked="0" hidden="0"/>
    </xf>
    <xf numFmtId="18" fontId="5" fillId="0" borderId="3" applyProtection="1" pivotButton="0" quotePrefix="0" xfId="4">
      <protection locked="0" hidden="0"/>
    </xf>
    <xf numFmtId="0" fontId="5" fillId="4" borderId="2" applyProtection="1" pivotButton="0" quotePrefix="0" xfId="4">
      <protection locked="0" hidden="0"/>
    </xf>
    <xf numFmtId="18" fontId="5" fillId="4" borderId="2" applyProtection="1" pivotButton="0" quotePrefix="0" xfId="4">
      <protection locked="0" hidden="0"/>
    </xf>
    <xf numFmtId="43" fontId="5" fillId="4" borderId="2" applyProtection="1" pivotButton="0" quotePrefix="0" xfId="1">
      <protection locked="0" hidden="0"/>
    </xf>
    <xf numFmtId="0" fontId="5" fillId="4" borderId="2" applyAlignment="1" pivotButton="0" quotePrefix="0" xfId="4">
      <alignment horizontal="center"/>
    </xf>
    <xf numFmtId="11" fontId="5" fillId="4" borderId="2" applyProtection="1" pivotButton="0" quotePrefix="0" xfId="4">
      <protection locked="0" hidden="0"/>
    </xf>
    <xf numFmtId="0" fontId="5" fillId="5" borderId="2" applyProtection="1" pivotButton="0" quotePrefix="0" xfId="4">
      <protection locked="0" hidden="0"/>
    </xf>
    <xf numFmtId="18" fontId="5" fillId="5" borderId="2" applyProtection="1" pivotButton="0" quotePrefix="0" xfId="4">
      <protection locked="0" hidden="0"/>
    </xf>
    <xf numFmtId="43" fontId="5" fillId="5" borderId="2" applyProtection="1" pivotButton="0" quotePrefix="0" xfId="1">
      <protection locked="0" hidden="0"/>
    </xf>
    <xf numFmtId="0" fontId="5" fillId="5" borderId="2" applyAlignment="1" pivotButton="0" quotePrefix="0" xfId="4">
      <alignment horizontal="center"/>
    </xf>
    <xf numFmtId="11" fontId="5" fillId="5" borderId="2" applyProtection="1" pivotButton="0" quotePrefix="0" xfId="4">
      <protection locked="0" hidden="0"/>
    </xf>
    <xf numFmtId="0" fontId="5" fillId="6" borderId="2" applyProtection="1" pivotButton="0" quotePrefix="0" xfId="4">
      <protection locked="0" hidden="0"/>
    </xf>
    <xf numFmtId="18" fontId="5" fillId="6" borderId="2" applyProtection="1" pivotButton="0" quotePrefix="0" xfId="4">
      <protection locked="0" hidden="0"/>
    </xf>
    <xf numFmtId="43" fontId="5" fillId="6" borderId="2" applyProtection="1" pivotButton="0" quotePrefix="0" xfId="1">
      <protection locked="0" hidden="0"/>
    </xf>
    <xf numFmtId="0" fontId="5" fillId="6" borderId="2" applyAlignment="1" pivotButton="0" quotePrefix="0" xfId="4">
      <alignment horizontal="center"/>
    </xf>
    <xf numFmtId="0" fontId="5" fillId="7" borderId="2" applyProtection="1" pivotButton="0" quotePrefix="0" xfId="4">
      <protection locked="0" hidden="0"/>
    </xf>
    <xf numFmtId="18" fontId="5" fillId="7" borderId="2" applyProtection="1" pivotButton="0" quotePrefix="0" xfId="4">
      <protection locked="0" hidden="0"/>
    </xf>
    <xf numFmtId="43" fontId="5" fillId="7" borderId="2" applyProtection="1" pivotButton="0" quotePrefix="0" xfId="1">
      <protection locked="0" hidden="0"/>
    </xf>
    <xf numFmtId="0" fontId="5" fillId="7" borderId="2" applyAlignment="1" pivotButton="0" quotePrefix="0" xfId="4">
      <alignment horizontal="center"/>
    </xf>
    <xf numFmtId="11" fontId="5" fillId="7" borderId="2" applyProtection="1" pivotButton="0" quotePrefix="0" xfId="4">
      <protection locked="0" hidden="0"/>
    </xf>
    <xf numFmtId="0" fontId="5" fillId="8" borderId="2" applyProtection="1" pivotButton="0" quotePrefix="0" xfId="4">
      <protection locked="0" hidden="0"/>
    </xf>
    <xf numFmtId="18" fontId="5" fillId="8" borderId="2" applyProtection="1" pivotButton="0" quotePrefix="0" xfId="4">
      <protection locked="0" hidden="0"/>
    </xf>
    <xf numFmtId="43" fontId="5" fillId="8" borderId="2" applyProtection="1" pivotButton="0" quotePrefix="0" xfId="1">
      <protection locked="0" hidden="0"/>
    </xf>
    <xf numFmtId="0" fontId="5" fillId="8" borderId="2" applyAlignment="1" pivotButton="0" quotePrefix="0" xfId="4">
      <alignment horizontal="center"/>
    </xf>
    <xf numFmtId="11" fontId="5" fillId="8" borderId="2" applyProtection="1" pivotButton="0" quotePrefix="0" xfId="4">
      <protection locked="0" hidden="0"/>
    </xf>
    <xf numFmtId="0" fontId="5" fillId="9" borderId="2" applyProtection="1" pivotButton="0" quotePrefix="0" xfId="4">
      <protection locked="0" hidden="0"/>
    </xf>
    <xf numFmtId="18" fontId="5" fillId="9" borderId="2" applyProtection="1" pivotButton="0" quotePrefix="0" xfId="4">
      <protection locked="0" hidden="0"/>
    </xf>
    <xf numFmtId="43" fontId="5" fillId="9" borderId="2" applyProtection="1" pivotButton="0" quotePrefix="0" xfId="1">
      <protection locked="0" hidden="0"/>
    </xf>
    <xf numFmtId="0" fontId="5" fillId="9" borderId="2" applyAlignment="1" pivotButton="0" quotePrefix="0" xfId="4">
      <alignment horizontal="center"/>
    </xf>
    <xf numFmtId="11" fontId="5" fillId="9" borderId="2" applyProtection="1" pivotButton="0" quotePrefix="0" xfId="4">
      <protection locked="0" hidden="0"/>
    </xf>
    <xf numFmtId="0" fontId="6" fillId="0" borderId="4" applyAlignment="1" pivotButton="0" quotePrefix="0" xfId="4">
      <alignment horizontal="center" wrapText="1"/>
    </xf>
    <xf numFmtId="43" fontId="6" fillId="0" borderId="4" applyAlignment="1" pivotButton="0" quotePrefix="0" xfId="1">
      <alignment horizontal="center" wrapText="1"/>
    </xf>
    <xf numFmtId="2" fontId="6" fillId="0" borderId="4" applyAlignment="1" pivotButton="0" quotePrefix="0" xfId="4">
      <alignment horizontal="center" wrapText="1"/>
    </xf>
    <xf numFmtId="0" fontId="8" fillId="0" borderId="0" pivotButton="0" quotePrefix="0" xfId="4"/>
    <xf numFmtId="0" fontId="5" fillId="2" borderId="2" applyAlignment="1" pivotButton="0" quotePrefix="0" xfId="4">
      <alignment horizontal="left"/>
    </xf>
    <xf numFmtId="0" fontId="5" fillId="0" borderId="3" applyAlignment="1" pivotButton="0" quotePrefix="0" xfId="4">
      <alignment horizontal="left"/>
    </xf>
    <xf numFmtId="0" fontId="5" fillId="3" borderId="2" applyAlignment="1" pivotButton="0" quotePrefix="0" xfId="4">
      <alignment horizontal="left"/>
    </xf>
    <xf numFmtId="0" fontId="5" fillId="4" borderId="2" applyAlignment="1" pivotButton="0" quotePrefix="0" xfId="4">
      <alignment horizontal="left"/>
    </xf>
    <xf numFmtId="0" fontId="5" fillId="5" borderId="2" applyAlignment="1" pivotButton="0" quotePrefix="0" xfId="4">
      <alignment horizontal="left"/>
    </xf>
    <xf numFmtId="0" fontId="5" fillId="6" borderId="2" applyAlignment="1" pivotButton="0" quotePrefix="0" xfId="4">
      <alignment horizontal="left"/>
    </xf>
    <xf numFmtId="0" fontId="5" fillId="7" borderId="2" applyAlignment="1" pivotButton="0" quotePrefix="0" xfId="4">
      <alignment horizontal="left"/>
    </xf>
    <xf numFmtId="0" fontId="5" fillId="8" borderId="2" applyAlignment="1" pivotButton="0" quotePrefix="0" xfId="4">
      <alignment horizontal="left"/>
    </xf>
    <xf numFmtId="0" fontId="5" fillId="9" borderId="2" applyAlignment="1" pivotButton="0" quotePrefix="0" xfId="4">
      <alignment horizontal="left"/>
    </xf>
    <xf numFmtId="0" fontId="3" fillId="0" borderId="0" pivotButton="0" quotePrefix="0" xfId="4"/>
    <xf numFmtId="164" fontId="5" fillId="3" borderId="2" applyProtection="1" pivotButton="0" quotePrefix="0" xfId="4">
      <protection locked="0" hidden="0"/>
    </xf>
    <xf numFmtId="0" fontId="1" fillId="0" borderId="0" pivotButton="0" quotePrefix="0" xfId="4"/>
    <xf numFmtId="0" fontId="1" fillId="0" borderId="0" applyAlignment="1" pivotButton="0" quotePrefix="0" xfId="4">
      <alignment horizontal="right"/>
    </xf>
    <xf numFmtId="0" fontId="1" fillId="2" borderId="0" pivotButton="0" quotePrefix="0" xfId="4"/>
    <xf numFmtId="165" fontId="14" fillId="2" borderId="0" pivotButton="0" quotePrefix="0" xfId="3"/>
    <xf numFmtId="165" fontId="1" fillId="0" borderId="0" pivotButton="0" quotePrefix="0" xfId="4"/>
    <xf numFmtId="0" fontId="10" fillId="0" borderId="0" applyAlignment="1" pivotButton="0" quotePrefix="0" xfId="4">
      <alignment horizontal="center"/>
    </xf>
    <xf numFmtId="18" fontId="5" fillId="0" borderId="3" applyAlignment="1" applyProtection="1" pivotButton="0" quotePrefix="1" xfId="4">
      <alignment horizontal="center"/>
      <protection locked="0" hidden="0"/>
    </xf>
    <xf numFmtId="18" fontId="5" fillId="3" borderId="2" applyAlignment="1" applyProtection="1" pivotButton="0" quotePrefix="0" xfId="4">
      <alignment horizontal="center"/>
      <protection locked="0" hidden="0"/>
    </xf>
    <xf numFmtId="18" fontId="5" fillId="0" borderId="3" applyAlignment="1" applyProtection="1" pivotButton="0" quotePrefix="0" xfId="4">
      <alignment horizontal="center"/>
      <protection locked="0" hidden="0"/>
    </xf>
    <xf numFmtId="18" fontId="5" fillId="4" borderId="2" applyAlignment="1" applyProtection="1" pivotButton="0" quotePrefix="0" xfId="4">
      <alignment horizontal="center"/>
      <protection locked="0" hidden="0"/>
    </xf>
    <xf numFmtId="18" fontId="5" fillId="5" borderId="2" applyAlignment="1" applyProtection="1" pivotButton="0" quotePrefix="0" xfId="4">
      <alignment horizontal="center"/>
      <protection locked="0" hidden="0"/>
    </xf>
    <xf numFmtId="18" fontId="5" fillId="6" borderId="2" applyAlignment="1" applyProtection="1" pivotButton="0" quotePrefix="0" xfId="4">
      <alignment horizontal="center"/>
      <protection locked="0" hidden="0"/>
    </xf>
    <xf numFmtId="18" fontId="5" fillId="7" borderId="2" applyAlignment="1" applyProtection="1" pivotButton="0" quotePrefix="0" xfId="4">
      <alignment horizontal="center"/>
      <protection locked="0" hidden="0"/>
    </xf>
    <xf numFmtId="18" fontId="5" fillId="8" borderId="2" applyAlignment="1" applyProtection="1" pivotButton="0" quotePrefix="0" xfId="4">
      <alignment horizontal="center"/>
      <protection locked="0" hidden="0"/>
    </xf>
    <xf numFmtId="18" fontId="5" fillId="9" borderId="2" applyAlignment="1" applyProtection="1" pivotButton="0" quotePrefix="0" xfId="4">
      <alignment horizontal="center"/>
      <protection locked="0" hidden="0"/>
    </xf>
    <xf numFmtId="0" fontId="1" fillId="0" borderId="0" applyAlignment="1" pivotButton="0" quotePrefix="0" xfId="4">
      <alignment horizontal="center"/>
    </xf>
    <xf numFmtId="0" fontId="2" fillId="0" borderId="0" applyAlignment="1" pivotButton="0" quotePrefix="0" xfId="4">
      <alignment horizontal="center"/>
    </xf>
    <xf numFmtId="164" fontId="5" fillId="16" borderId="2" applyProtection="1" pivotButton="0" quotePrefix="0" xfId="4">
      <protection locked="0" hidden="0"/>
    </xf>
    <xf numFmtId="164" fontId="5" fillId="17" borderId="2" applyProtection="1" pivotButton="0" quotePrefix="0" xfId="4">
      <protection locked="0" hidden="0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7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18" fontId="5" fillId="18" borderId="2" applyProtection="1" pivotButton="0" quotePrefix="0" xfId="4">
      <protection locked="0" hidden="0"/>
    </xf>
    <xf numFmtId="164" fontId="5" fillId="18" borderId="2" applyProtection="1" pivotButton="0" quotePrefix="0" xfId="4">
      <protection locked="0" hidden="0"/>
    </xf>
    <xf numFmtId="166" fontId="5" fillId="0" borderId="3" applyAlignment="1" applyProtection="1" pivotButton="0" quotePrefix="0" xfId="4">
      <alignment horizontal="right"/>
      <protection locked="0" hidden="0"/>
    </xf>
    <xf numFmtId="166" fontId="5" fillId="3" borderId="2" applyAlignment="1" applyProtection="1" pivotButton="0" quotePrefix="0" xfId="4">
      <alignment horizontal="right"/>
      <protection locked="0" hidden="0"/>
    </xf>
    <xf numFmtId="166" fontId="5" fillId="4" borderId="2" applyAlignment="1" applyProtection="1" pivotButton="0" quotePrefix="0" xfId="4">
      <alignment horizontal="right"/>
      <protection locked="0" hidden="0"/>
    </xf>
    <xf numFmtId="166" fontId="5" fillId="5" borderId="2" applyAlignment="1" applyProtection="1" pivotButton="0" quotePrefix="0" xfId="4">
      <alignment horizontal="right"/>
      <protection locked="0" hidden="0"/>
    </xf>
    <xf numFmtId="166" fontId="5" fillId="6" borderId="2" applyAlignment="1" applyProtection="1" pivotButton="0" quotePrefix="0" xfId="4">
      <alignment horizontal="right"/>
      <protection locked="0" hidden="0"/>
    </xf>
    <xf numFmtId="166" fontId="5" fillId="7" borderId="2" applyAlignment="1" applyProtection="1" pivotButton="0" quotePrefix="0" xfId="4">
      <alignment horizontal="right"/>
      <protection locked="0" hidden="0"/>
    </xf>
    <xf numFmtId="166" fontId="5" fillId="8" borderId="2" applyAlignment="1" applyProtection="1" pivotButton="0" quotePrefix="0" xfId="4">
      <alignment horizontal="right"/>
      <protection locked="0" hidden="0"/>
    </xf>
    <xf numFmtId="166" fontId="5" fillId="9" borderId="2" applyAlignment="1" applyProtection="1" pivotButton="0" quotePrefix="0" xfId="4">
      <alignment horizontal="right"/>
      <protection locked="0" hidden="0"/>
    </xf>
    <xf numFmtId="167" fontId="5" fillId="0" borderId="3" applyAlignment="1" pivotButton="0" quotePrefix="0" xfId="4">
      <alignment horizontal="right" wrapText="1"/>
    </xf>
    <xf numFmtId="167" fontId="5" fillId="0" borderId="3" applyAlignment="1" pivotButton="0" quotePrefix="0" xfId="4">
      <alignment horizontal="right"/>
    </xf>
    <xf numFmtId="167" fontId="5" fillId="8" borderId="2" applyAlignment="1" applyProtection="1" pivotButton="0" quotePrefix="0" xfId="4">
      <alignment horizontal="right"/>
      <protection locked="0" hidden="0"/>
    </xf>
    <xf numFmtId="167" fontId="5" fillId="3" borderId="2" applyAlignment="1" applyProtection="1" pivotButton="0" quotePrefix="0" xfId="4">
      <alignment horizontal="right"/>
      <protection locked="0" hidden="0"/>
    </xf>
    <xf numFmtId="167" fontId="5" fillId="4" borderId="2" applyAlignment="1" applyProtection="1" pivotButton="0" quotePrefix="0" xfId="4">
      <alignment horizontal="right"/>
      <protection locked="0" hidden="0"/>
    </xf>
    <xf numFmtId="167" fontId="5" fillId="5" borderId="2" applyAlignment="1" applyProtection="1" pivotButton="0" quotePrefix="0" xfId="4">
      <alignment horizontal="right"/>
      <protection locked="0" hidden="0"/>
    </xf>
    <xf numFmtId="167" fontId="5" fillId="6" borderId="2" applyAlignment="1" applyProtection="1" pivotButton="0" quotePrefix="0" xfId="4">
      <alignment horizontal="right"/>
      <protection locked="0" hidden="0"/>
    </xf>
    <xf numFmtId="167" fontId="5" fillId="7" borderId="2" applyAlignment="1" applyProtection="1" pivotButton="0" quotePrefix="0" xfId="4">
      <alignment horizontal="right"/>
      <protection locked="0" hidden="0"/>
    </xf>
    <xf numFmtId="167" fontId="5" fillId="9" borderId="2" applyAlignment="1" applyProtection="1" pivotButton="0" quotePrefix="0" xfId="4">
      <alignment horizontal="right"/>
      <protection locked="0" hidden="0"/>
    </xf>
    <xf numFmtId="167" fontId="5" fillId="3" borderId="2" applyAlignment="1" pivotButton="0" quotePrefix="0" xfId="4">
      <alignment horizontal="right"/>
    </xf>
    <xf numFmtId="167" fontId="5" fillId="4" borderId="2" applyAlignment="1" pivotButton="0" quotePrefix="0" xfId="4">
      <alignment horizontal="right"/>
    </xf>
    <xf numFmtId="167" fontId="5" fillId="5" borderId="2" applyAlignment="1" pivotButton="0" quotePrefix="0" xfId="4">
      <alignment horizontal="right"/>
    </xf>
    <xf numFmtId="167" fontId="5" fillId="6" borderId="2" applyAlignment="1" pivotButton="0" quotePrefix="0" xfId="4">
      <alignment horizontal="right"/>
    </xf>
    <xf numFmtId="167" fontId="5" fillId="7" borderId="2" applyAlignment="1" pivotButton="0" quotePrefix="0" xfId="4">
      <alignment horizontal="right"/>
    </xf>
    <xf numFmtId="167" fontId="5" fillId="8" borderId="2" applyAlignment="1" pivotButton="0" quotePrefix="0" xfId="4">
      <alignment horizontal="right"/>
    </xf>
    <xf numFmtId="167" fontId="5" fillId="9" borderId="2" applyAlignment="1" pivotButton="0" quotePrefix="0" xfId="4">
      <alignment horizontal="right"/>
    </xf>
    <xf numFmtId="0" fontId="17" fillId="0" borderId="0" pivotButton="0" quotePrefix="0" xfId="4"/>
    <xf numFmtId="0" fontId="1" fillId="2" borderId="0" applyAlignment="1" pivotButton="0" quotePrefix="0" xfId="4">
      <alignment horizontal="center"/>
    </xf>
    <xf numFmtId="0" fontId="13" fillId="10" borderId="0" pivotButton="0" quotePrefix="0" xfId="4"/>
    <xf numFmtId="165" fontId="13" fillId="10" borderId="0" pivotButton="0" quotePrefix="0" xfId="3"/>
    <xf numFmtId="0" fontId="9" fillId="10" borderId="3" applyAlignment="1" pivotButton="0" quotePrefix="0" xfId="4">
      <alignment horizontal="left"/>
    </xf>
    <xf numFmtId="0" fontId="6" fillId="0" borderId="4" applyAlignment="1" pivotButton="0" quotePrefix="0" xfId="4">
      <alignment horizontal="center"/>
    </xf>
    <xf numFmtId="0" fontId="7" fillId="10" borderId="3" applyProtection="1" pivotButton="0" quotePrefix="0" xfId="4">
      <protection locked="0" hidden="0"/>
    </xf>
    <xf numFmtId="0" fontId="7" fillId="10" borderId="3" pivotButton="0" quotePrefix="0" xfId="4"/>
    <xf numFmtId="0" fontId="9" fillId="10" borderId="3" pivotButton="0" quotePrefix="0" xfId="4"/>
    <xf numFmtId="0" fontId="7" fillId="10" borderId="3" applyAlignment="1" pivotButton="0" quotePrefix="0" xfId="4">
      <alignment horizontal="center"/>
    </xf>
    <xf numFmtId="43" fontId="7" fillId="10" borderId="3" pivotButton="0" quotePrefix="0" xfId="1"/>
    <xf numFmtId="167" fontId="7" fillId="10" borderId="3" applyAlignment="1" pivotButton="0" quotePrefix="0" xfId="1">
      <alignment horizontal="right"/>
    </xf>
    <xf numFmtId="0" fontId="2" fillId="0" borderId="0" applyAlignment="1" pivotButton="0" quotePrefix="0" xfId="4">
      <alignment horizontal="center"/>
    </xf>
    <xf numFmtId="0" fontId="3" fillId="0" borderId="0" applyAlignment="1" pivotButton="0" quotePrefix="0" xfId="4">
      <alignment horizontal="center"/>
    </xf>
    <xf numFmtId="0" fontId="3" fillId="0" borderId="0" applyAlignment="1" pivotButton="0" quotePrefix="0" xfId="4">
      <alignment horizontal="center" wrapText="1"/>
    </xf>
    <xf numFmtId="0" fontId="1" fillId="3" borderId="0" applyAlignment="1" pivotButton="0" quotePrefix="0" xfId="4">
      <alignment horizontal="center"/>
    </xf>
    <xf numFmtId="0" fontId="1" fillId="3" borderId="0" pivotButton="0" quotePrefix="0" xfId="4"/>
    <xf numFmtId="165" fontId="14" fillId="3" borderId="0" pivotButton="0" quotePrefix="0" xfId="5"/>
    <xf numFmtId="0" fontId="1" fillId="4" borderId="0" applyAlignment="1" pivotButton="0" quotePrefix="0" xfId="4">
      <alignment horizontal="center"/>
    </xf>
    <xf numFmtId="0" fontId="1" fillId="4" borderId="0" pivotButton="0" quotePrefix="0" xfId="4"/>
    <xf numFmtId="165" fontId="14" fillId="4" borderId="0" pivotButton="0" quotePrefix="0" xfId="5"/>
    <xf numFmtId="0" fontId="1" fillId="5" borderId="0" applyAlignment="1" pivotButton="0" quotePrefix="0" xfId="4">
      <alignment horizontal="center"/>
    </xf>
    <xf numFmtId="0" fontId="1" fillId="5" borderId="0" pivotButton="0" quotePrefix="0" xfId="4"/>
    <xf numFmtId="165" fontId="14" fillId="5" borderId="0" pivotButton="0" quotePrefix="0" xfId="5"/>
    <xf numFmtId="0" fontId="1" fillId="11" borderId="0" applyAlignment="1" pivotButton="0" quotePrefix="0" xfId="4">
      <alignment horizontal="center"/>
    </xf>
    <xf numFmtId="0" fontId="1" fillId="11" borderId="0" pivotButton="0" quotePrefix="0" xfId="4"/>
    <xf numFmtId="165" fontId="14" fillId="11" borderId="0" pivotButton="0" quotePrefix="0" xfId="5"/>
    <xf numFmtId="0" fontId="1" fillId="7" borderId="0" applyAlignment="1" pivotButton="0" quotePrefix="0" xfId="4">
      <alignment horizontal="center"/>
    </xf>
    <xf numFmtId="0" fontId="1" fillId="7" borderId="0" pivotButton="0" quotePrefix="0" xfId="4"/>
    <xf numFmtId="165" fontId="14" fillId="7" borderId="0" pivotButton="0" quotePrefix="0" xfId="5"/>
    <xf numFmtId="0" fontId="1" fillId="8" borderId="0" applyAlignment="1" pivotButton="0" quotePrefix="0" xfId="4">
      <alignment horizontal="center"/>
    </xf>
    <xf numFmtId="0" fontId="1" fillId="8" borderId="0" pivotButton="0" quotePrefix="0" xfId="4"/>
    <xf numFmtId="165" fontId="14" fillId="8" borderId="0" pivotButton="0" quotePrefix="0" xfId="5"/>
    <xf numFmtId="0" fontId="1" fillId="9" borderId="0" applyAlignment="1" pivotButton="0" quotePrefix="0" xfId="4">
      <alignment horizontal="center"/>
    </xf>
    <xf numFmtId="0" fontId="1" fillId="9" borderId="0" pivotButton="0" quotePrefix="0" xfId="4"/>
    <xf numFmtId="165" fontId="14" fillId="9" borderId="0" pivotButton="0" quotePrefix="0" xfId="5"/>
    <xf numFmtId="0" fontId="1" fillId="0" borderId="0" pivotButton="0" quotePrefix="0" xfId="4"/>
    <xf numFmtId="0" fontId="7" fillId="13" borderId="6" applyAlignment="1" pivotButton="0" quotePrefix="0" xfId="0">
      <alignment horizontal="center" vertical="center"/>
    </xf>
    <xf numFmtId="0" fontId="7" fillId="13" borderId="6" applyAlignment="1" pivotButton="0" quotePrefix="0" xfId="0">
      <alignment horizontal="center" vertical="center" shrinkToFit="1"/>
    </xf>
    <xf numFmtId="0" fontId="7" fillId="13" borderId="0" applyAlignment="1" pivotButton="0" quotePrefix="0" xfId="0">
      <alignment vertical="center"/>
    </xf>
    <xf numFmtId="2" fontId="16" fillId="12" borderId="5" applyAlignment="1" pivotButton="0" quotePrefix="1" xfId="0">
      <alignment horizontal="right" vertical="center"/>
    </xf>
    <xf numFmtId="0" fontId="19" fillId="8" borderId="2" applyAlignment="1" pivotButton="0" quotePrefix="0" xfId="6">
      <alignment horizontal="center"/>
    </xf>
    <xf numFmtId="0" fontId="20" fillId="0" borderId="4" applyAlignment="1" pivotButton="0" quotePrefix="0" xfId="4">
      <alignment horizontal="center" wrapText="1"/>
    </xf>
    <xf numFmtId="164" fontId="5" fillId="2" borderId="2" applyProtection="1" pivotButton="0" quotePrefix="0" xfId="4">
      <protection locked="0" hidden="0"/>
    </xf>
    <xf numFmtId="18" fontId="5" fillId="2" borderId="2" applyProtection="1" pivotButton="0" quotePrefix="0" xfId="4">
      <protection locked="0" hidden="0"/>
    </xf>
    <xf numFmtId="18" fontId="21" fillId="2" borderId="2" applyProtection="1" pivotButton="0" quotePrefix="0" xfId="0">
      <protection locked="0" hidden="0"/>
    </xf>
    <xf numFmtId="0" fontId="21" fillId="2" borderId="2" applyAlignment="1" pivotButton="0" quotePrefix="0" xfId="0">
      <alignment horizontal="left"/>
    </xf>
    <xf numFmtId="168" fontId="5" fillId="2" borderId="2" applyAlignment="1" applyProtection="1" pivotButton="0" quotePrefix="0" xfId="5">
      <alignment horizontal="center"/>
      <protection locked="0" hidden="0"/>
    </xf>
    <xf numFmtId="0" fontId="5" fillId="2" borderId="2" applyAlignment="1" applyProtection="1" pivotButton="0" quotePrefix="0" xfId="4">
      <alignment horizontal="right"/>
      <protection locked="0" hidden="0"/>
    </xf>
    <xf numFmtId="168" fontId="5" fillId="2" borderId="2" applyAlignment="1" pivotButton="0" quotePrefix="0" xfId="4">
      <alignment horizontal="right"/>
    </xf>
    <xf numFmtId="0" fontId="5" fillId="15" borderId="2" applyAlignment="1" pivotButton="0" quotePrefix="0" xfId="4">
      <alignment horizontal="center"/>
    </xf>
    <xf numFmtId="164" fontId="5" fillId="2" borderId="2" applyProtection="1" pivotButton="0" quotePrefix="1" xfId="4">
      <protection locked="0" hidden="0"/>
    </xf>
    <xf numFmtId="0" fontId="5" fillId="15" borderId="2" applyProtection="1" pivotButton="0" quotePrefix="0" xfId="4">
      <protection locked="0" hidden="0"/>
    </xf>
    <xf numFmtId="0" fontId="5" fillId="15" borderId="2" applyAlignment="1" pivotButton="0" quotePrefix="0" xfId="4">
      <alignment horizontal="left"/>
    </xf>
    <xf numFmtId="164" fontId="5" fillId="15" borderId="2" applyProtection="1" pivotButton="0" quotePrefix="0" xfId="4">
      <protection locked="0" hidden="0"/>
    </xf>
    <xf numFmtId="18" fontId="5" fillId="15" borderId="2" applyProtection="1" pivotButton="0" quotePrefix="0" xfId="4">
      <protection locked="0" hidden="0"/>
    </xf>
    <xf numFmtId="18" fontId="21" fillId="15" borderId="2" applyProtection="1" pivotButton="0" quotePrefix="0" xfId="0">
      <protection locked="0" hidden="0"/>
    </xf>
    <xf numFmtId="0" fontId="21" fillId="15" borderId="2" applyAlignment="1" pivotButton="0" quotePrefix="0" xfId="0">
      <alignment horizontal="left"/>
    </xf>
    <xf numFmtId="168" fontId="5" fillId="15" borderId="2" applyAlignment="1" applyProtection="1" pivotButton="0" quotePrefix="0" xfId="5">
      <alignment horizontal="center"/>
      <protection locked="0" hidden="0"/>
    </xf>
    <xf numFmtId="0" fontId="5" fillId="15" borderId="2" applyAlignment="1" applyProtection="1" pivotButton="0" quotePrefix="0" xfId="4">
      <alignment horizontal="right"/>
      <protection locked="0" hidden="0"/>
    </xf>
    <xf numFmtId="168" fontId="5" fillId="15" borderId="2" applyAlignment="1" pivotButton="0" quotePrefix="0" xfId="4">
      <alignment horizontal="right"/>
    </xf>
    <xf numFmtId="11" fontId="5" fillId="15" borderId="2" applyProtection="1" pivotButton="0" quotePrefix="0" xfId="4">
      <protection locked="0" hidden="0"/>
    </xf>
    <xf numFmtId="0" fontId="12" fillId="0" borderId="0" applyAlignment="1" pivotButton="0" quotePrefix="0" xfId="4">
      <alignment horizontal="center" vertical="top" wrapText="1"/>
    </xf>
    <xf numFmtId="0" fontId="2" fillId="0" borderId="0" applyAlignment="1" pivotButton="0" quotePrefix="0" xfId="4">
      <alignment horizontal="center" wrapText="1"/>
    </xf>
    <xf numFmtId="0" fontId="1" fillId="0" borderId="0" applyAlignment="1" pivotButton="0" quotePrefix="0" xfId="4">
      <alignment horizontal="center" vertical="top"/>
    </xf>
    <xf numFmtId="0" fontId="16" fillId="12" borderId="7" applyAlignment="1" pivotButton="0" quotePrefix="0" xfId="0">
      <alignment horizontal="left" vertical="center"/>
    </xf>
    <xf numFmtId="0" fontId="16" fillId="12" borderId="0" applyAlignment="1" pivotButton="0" quotePrefix="0" xfId="0">
      <alignment horizontal="left" vertical="center"/>
    </xf>
    <xf numFmtId="0" fontId="16" fillId="12" borderId="7" applyAlignment="1" pivotButton="0" quotePrefix="1" xfId="0">
      <alignment horizontal="left" vertical="center"/>
    </xf>
    <xf numFmtId="0" fontId="16" fillId="12" borderId="0" applyAlignment="1" pivotButton="0" quotePrefix="1" xfId="0">
      <alignment horizontal="left" vertical="center"/>
    </xf>
    <xf numFmtId="165" fontId="14" fillId="2" borderId="0" pivotButton="0" quotePrefix="0" xfId="3"/>
    <xf numFmtId="165" fontId="14" fillId="3" borderId="0" pivotButton="0" quotePrefix="0" xfId="5"/>
    <xf numFmtId="165" fontId="14" fillId="4" borderId="0" pivotButton="0" quotePrefix="0" xfId="5"/>
    <xf numFmtId="165" fontId="14" fillId="5" borderId="0" pivotButton="0" quotePrefix="0" xfId="5"/>
    <xf numFmtId="165" fontId="14" fillId="11" borderId="0" pivotButton="0" quotePrefix="0" xfId="5"/>
    <xf numFmtId="165" fontId="14" fillId="7" borderId="0" pivotButton="0" quotePrefix="0" xfId="5"/>
    <xf numFmtId="165" fontId="14" fillId="8" borderId="0" pivotButton="0" quotePrefix="0" xfId="5"/>
    <xf numFmtId="165" fontId="14" fillId="9" borderId="0" pivotButton="0" quotePrefix="0" xfId="5"/>
    <xf numFmtId="165" fontId="13" fillId="10" borderId="0" pivotButton="0" quotePrefix="0" xfId="3"/>
    <xf numFmtId="165" fontId="1" fillId="0" borderId="0" pivotButton="0" quotePrefix="0" xfId="4"/>
    <xf numFmtId="43" fontId="2" fillId="0" borderId="0" pivotButton="0" quotePrefix="0" xfId="1"/>
    <xf numFmtId="43" fontId="6" fillId="0" borderId="4" applyAlignment="1" pivotButton="0" quotePrefix="0" xfId="1">
      <alignment horizontal="center" wrapText="1"/>
    </xf>
    <xf numFmtId="164" fontId="5" fillId="15" borderId="2" applyProtection="1" pivotButton="0" quotePrefix="0" xfId="4">
      <protection locked="0" hidden="0"/>
    </xf>
    <xf numFmtId="168" fontId="5" fillId="15" borderId="2" applyAlignment="1" applyProtection="1" pivotButton="0" quotePrefix="0" xfId="5">
      <alignment horizontal="center"/>
      <protection locked="0" hidden="0"/>
    </xf>
    <xf numFmtId="168" fontId="5" fillId="15" borderId="2" applyAlignment="1" pivotButton="0" quotePrefix="0" xfId="4">
      <alignment horizontal="right"/>
    </xf>
    <xf numFmtId="164" fontId="5" fillId="2" borderId="2" applyProtection="1" pivotButton="0" quotePrefix="0" xfId="4">
      <protection locked="0" hidden="0"/>
    </xf>
    <xf numFmtId="168" fontId="5" fillId="2" borderId="2" applyAlignment="1" applyProtection="1" pivotButton="0" quotePrefix="0" xfId="5">
      <alignment horizontal="center"/>
      <protection locked="0" hidden="0"/>
    </xf>
    <xf numFmtId="168" fontId="5" fillId="2" borderId="2" applyAlignment="1" pivotButton="0" quotePrefix="0" xfId="4">
      <alignment horizontal="right"/>
    </xf>
    <xf numFmtId="164" fontId="5" fillId="2" borderId="2" applyProtection="1" pivotButton="0" quotePrefix="1" xfId="4">
      <protection locked="0" hidden="0"/>
    </xf>
    <xf numFmtId="43" fontId="5" fillId="0" borderId="3" applyProtection="1" pivotButton="0" quotePrefix="0" xfId="1">
      <protection locked="0" hidden="0"/>
    </xf>
    <xf numFmtId="166" fontId="5" fillId="0" borderId="3" applyAlignment="1" applyProtection="1" pivotButton="0" quotePrefix="0" xfId="4">
      <alignment horizontal="right"/>
      <protection locked="0" hidden="0"/>
    </xf>
    <xf numFmtId="167" fontId="5" fillId="0" borderId="3" applyAlignment="1" pivotButton="0" quotePrefix="0" xfId="4">
      <alignment horizontal="right" wrapText="1"/>
    </xf>
    <xf numFmtId="167" fontId="5" fillId="0" borderId="3" applyAlignment="1" pivotButton="0" quotePrefix="0" xfId="4">
      <alignment horizontal="right"/>
    </xf>
    <xf numFmtId="43" fontId="5" fillId="3" borderId="2" applyProtection="1" pivotButton="0" quotePrefix="0" xfId="1">
      <protection locked="0" hidden="0"/>
    </xf>
    <xf numFmtId="166" fontId="5" fillId="3" borderId="2" applyAlignment="1" applyProtection="1" pivotButton="0" quotePrefix="0" xfId="4">
      <alignment horizontal="right"/>
      <protection locked="0" hidden="0"/>
    </xf>
    <xf numFmtId="167" fontId="5" fillId="3" borderId="2" applyAlignment="1" applyProtection="1" pivotButton="0" quotePrefix="0" xfId="4">
      <alignment horizontal="right"/>
      <protection locked="0" hidden="0"/>
    </xf>
    <xf numFmtId="167" fontId="5" fillId="3" borderId="2" applyAlignment="1" pivotButton="0" quotePrefix="0" xfId="4">
      <alignment horizontal="right"/>
    </xf>
    <xf numFmtId="164" fontId="5" fillId="3" borderId="2" applyProtection="1" pivotButton="0" quotePrefix="0" xfId="4">
      <protection locked="0" hidden="0"/>
    </xf>
    <xf numFmtId="43" fontId="5" fillId="4" borderId="2" applyProtection="1" pivotButton="0" quotePrefix="0" xfId="1">
      <protection locked="0" hidden="0"/>
    </xf>
    <xf numFmtId="166" fontId="5" fillId="4" borderId="2" applyAlignment="1" applyProtection="1" pivotButton="0" quotePrefix="0" xfId="4">
      <alignment horizontal="right"/>
      <protection locked="0" hidden="0"/>
    </xf>
    <xf numFmtId="167" fontId="5" fillId="4" borderId="2" applyAlignment="1" applyProtection="1" pivotButton="0" quotePrefix="0" xfId="4">
      <alignment horizontal="right"/>
      <protection locked="0" hidden="0"/>
    </xf>
    <xf numFmtId="167" fontId="5" fillId="4" borderId="2" applyAlignment="1" pivotButton="0" quotePrefix="0" xfId="4">
      <alignment horizontal="right"/>
    </xf>
    <xf numFmtId="43" fontId="5" fillId="5" borderId="2" applyProtection="1" pivotButton="0" quotePrefix="0" xfId="1">
      <protection locked="0" hidden="0"/>
    </xf>
    <xf numFmtId="166" fontId="5" fillId="5" borderId="2" applyAlignment="1" applyProtection="1" pivotButton="0" quotePrefix="0" xfId="4">
      <alignment horizontal="right"/>
      <protection locked="0" hidden="0"/>
    </xf>
    <xf numFmtId="167" fontId="5" fillId="5" borderId="2" applyAlignment="1" applyProtection="1" pivotButton="0" quotePrefix="0" xfId="4">
      <alignment horizontal="right"/>
      <protection locked="0" hidden="0"/>
    </xf>
    <xf numFmtId="167" fontId="5" fillId="5" borderId="2" applyAlignment="1" pivotButton="0" quotePrefix="0" xfId="4">
      <alignment horizontal="right"/>
    </xf>
    <xf numFmtId="43" fontId="5" fillId="6" borderId="2" applyProtection="1" pivotButton="0" quotePrefix="0" xfId="1">
      <protection locked="0" hidden="0"/>
    </xf>
    <xf numFmtId="166" fontId="5" fillId="6" borderId="2" applyAlignment="1" applyProtection="1" pivotButton="0" quotePrefix="0" xfId="4">
      <alignment horizontal="right"/>
      <protection locked="0" hidden="0"/>
    </xf>
    <xf numFmtId="167" fontId="5" fillId="6" borderId="2" applyAlignment="1" applyProtection="1" pivotButton="0" quotePrefix="0" xfId="4">
      <alignment horizontal="right"/>
      <protection locked="0" hidden="0"/>
    </xf>
    <xf numFmtId="167" fontId="5" fillId="6" borderId="2" applyAlignment="1" pivotButton="0" quotePrefix="0" xfId="4">
      <alignment horizontal="right"/>
    </xf>
    <xf numFmtId="43" fontId="5" fillId="7" borderId="2" applyProtection="1" pivotButton="0" quotePrefix="0" xfId="1">
      <protection locked="0" hidden="0"/>
    </xf>
    <xf numFmtId="166" fontId="5" fillId="7" borderId="2" applyAlignment="1" applyProtection="1" pivotButton="0" quotePrefix="0" xfId="4">
      <alignment horizontal="right"/>
      <protection locked="0" hidden="0"/>
    </xf>
    <xf numFmtId="167" fontId="5" fillId="7" borderId="2" applyAlignment="1" applyProtection="1" pivotButton="0" quotePrefix="0" xfId="4">
      <alignment horizontal="right"/>
      <protection locked="0" hidden="0"/>
    </xf>
    <xf numFmtId="167" fontId="5" fillId="7" borderId="2" applyAlignment="1" pivotButton="0" quotePrefix="0" xfId="4">
      <alignment horizontal="right"/>
    </xf>
    <xf numFmtId="164" fontId="5" fillId="16" borderId="2" applyProtection="1" pivotButton="0" quotePrefix="0" xfId="4">
      <protection locked="0" hidden="0"/>
    </xf>
    <xf numFmtId="43" fontId="5" fillId="8" borderId="2" applyProtection="1" pivotButton="0" quotePrefix="0" xfId="1">
      <protection locked="0" hidden="0"/>
    </xf>
    <xf numFmtId="166" fontId="5" fillId="8" borderId="2" applyAlignment="1" applyProtection="1" pivotButton="0" quotePrefix="0" xfId="4">
      <alignment horizontal="right"/>
      <protection locked="0" hidden="0"/>
    </xf>
    <xf numFmtId="167" fontId="5" fillId="8" borderId="2" applyAlignment="1" applyProtection="1" pivotButton="0" quotePrefix="0" xfId="4">
      <alignment horizontal="right"/>
      <protection locked="0" hidden="0"/>
    </xf>
    <xf numFmtId="167" fontId="5" fillId="8" borderId="2" applyAlignment="1" pivotButton="0" quotePrefix="0" xfId="4">
      <alignment horizontal="right"/>
    </xf>
    <xf numFmtId="164" fontId="5" fillId="18" borderId="2" applyProtection="1" pivotButton="0" quotePrefix="0" xfId="4">
      <protection locked="0" hidden="0"/>
    </xf>
    <xf numFmtId="43" fontId="5" fillId="9" borderId="2" applyProtection="1" pivotButton="0" quotePrefix="0" xfId="1">
      <protection locked="0" hidden="0"/>
    </xf>
    <xf numFmtId="166" fontId="5" fillId="9" borderId="2" applyAlignment="1" applyProtection="1" pivotButton="0" quotePrefix="0" xfId="4">
      <alignment horizontal="right"/>
      <protection locked="0" hidden="0"/>
    </xf>
    <xf numFmtId="167" fontId="5" fillId="9" borderId="2" applyAlignment="1" applyProtection="1" pivotButton="0" quotePrefix="0" xfId="4">
      <alignment horizontal="right"/>
      <protection locked="0" hidden="0"/>
    </xf>
    <xf numFmtId="167" fontId="5" fillId="9" borderId="2" applyAlignment="1" pivotButton="0" quotePrefix="0" xfId="4">
      <alignment horizontal="right"/>
    </xf>
    <xf numFmtId="164" fontId="5" fillId="17" borderId="2" applyProtection="1" pivotButton="0" quotePrefix="0" xfId="4">
      <protection locked="0" hidden="0"/>
    </xf>
    <xf numFmtId="43" fontId="7" fillId="10" borderId="3" pivotButton="0" quotePrefix="0" xfId="1"/>
    <xf numFmtId="167" fontId="7" fillId="10" borderId="3" applyAlignment="1" pivotButton="0" quotePrefix="0" xfId="1">
      <alignment horizontal="right"/>
    </xf>
    <xf numFmtId="43" fontId="1" fillId="0" borderId="0" pivotButton="0" quotePrefix="0" xfId="1"/>
  </cellXfs>
  <cellStyles count="7">
    <cellStyle name="標準" xfId="0" builtinId="0"/>
    <cellStyle name="Comma 2" xfId="1"/>
    <cellStyle name="Cost_Green" xfId="2"/>
    <cellStyle name="Currency 2" xfId="3"/>
    <cellStyle name="Normal 2" xfId="4"/>
    <cellStyle name="通貨 [0.00]" xfId="5" builtinId="4"/>
    <cellStyle name="ハイパーリンク" xfId="6" builtinId="8"/>
  </cellStyles>
  <dxfs count="2">
    <dxf>
      <font>
        <condense val="0"/>
        <color indexed="9"/>
        <extend val="0"/>
      </font>
    </dxf>
    <dxf>
      <font>
        <condense val="0"/>
        <color indexed="9"/>
        <extend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>
        <manualLayout>
          <xMode val="edge"/>
          <yMode val="edge"/>
          <wMode val="factor"/>
          <hMode val="factor"/>
          <x val="0.4273654193802144"/>
          <y val="0.03287671232876712"/>
        </manualLayout>
      </layout>
      <overlay val="0"/>
      <spPr>
        <a:noFill/>
        <a:ln w="25400">
          <a:noFill/>
          <a:prstDash val="solid"/>
        </a:ln>
      </spPr>
      <txPr>
        <a:bodyPr/>
        <a:lstStyle/>
        <a:p>
          <a:pPr>
            <a:defRPr sz="120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/>
          </a:r>
          <a:endParaRPr lang="ja-JP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922563417890521"/>
          <y val="0.4624108481643501"/>
          <w val="0.3070761014686249"/>
          <h val="0.1987934487435524"/>
        </manualLayout>
      </layout>
      <pie3DChart>
        <varyColors val="1"/>
        <ser>
          <idx val="0"/>
          <order val="0"/>
          <tx>
            <strRef>
              <f>'Cost Summary'!$B$6</f>
              <strCache>
                <ptCount val="1"/>
                <pt idx="0">
                  <v>Area</v>
                </pt>
              </strCache>
            </strRef>
          </tx>
          <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CC99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4"/>
            <bubble3D val="0"/>
            <spPr>
              <a:solidFill>
                <a:srgbClr val="CC99FF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5"/>
            <bubble3D val="0"/>
            <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Pt>
            <idx val="7"/>
            <bubble3D val="0"/>
            <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spPr>
          </dPt>
          <dLbls>
            <numFmt formatCode="0%"/>
            <spPr>
              <a:noFill/>
              <a:ln w="25400">
                <a:noFill/>
                <a:prstDash val="solid"/>
              </a:ln>
            </spPr>
            <txPr>
              <a:bodyPr/>
              <a:lstStyle/>
              <a:p>
                <a:pPr>
                  <a:defRPr sz="12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/>
                </a:r>
                <a:endParaRPr lang="ja-JP"/>
              </a:p>
            </txPr>
            <showLegendKey val="0"/>
            <showVal val="1"/>
            <showCatName val="0"/>
            <showSerName val="0"/>
            <showPercent val="1"/>
            <showBubbleSize val="0"/>
            <showLeaderLines val="1"/>
          </dLbls>
          <cat>
            <strRef>
              <f>'Cost Summary'!$C$7:$C$14</f>
              <strCache>
                <ptCount val="8"/>
                <pt idx="0">
                  <v>Brake System</v>
                </pt>
                <pt idx="1">
                  <v>Engine &amp; Drivetrain</v>
                </pt>
                <pt idx="2">
                  <v>Frame &amp; Body</v>
                </pt>
                <pt idx="3">
                  <v>Electrical</v>
                </pt>
                <pt idx="4">
                  <v>Miscellaneous, Finish &amp; Assembly</v>
                </pt>
                <pt idx="5">
                  <v>Steering System</v>
                </pt>
                <pt idx="6">
                  <v>Suspension System</v>
                </pt>
                <pt idx="7">
                  <v>Wheels, Wheel Bearings and Tires</v>
                </pt>
              </strCache>
            </strRef>
          </cat>
          <val>
            <numRef>
              <f>'Cost Summary'!$H$7:$H$14</f>
              <numCache>
                <formatCode>_("$"* #,##0.00_);_("$"* \(#,##0.00\);_("$"* "-"??_);_(@_)</formatCode>
                <ptCount val="8"/>
                <pt idx="0">
                  <v>0</v>
                </pt>
                <pt idx="1">
                  <v>230.37</v>
                </pt>
                <pt idx="2">
                  <v>171.99</v>
                </pt>
                <pt idx="3">
                  <v>7</v>
                </pt>
                <pt idx="4">
                  <v>45</v>
                </pt>
                <pt idx="5">
                  <v>47.97</v>
                </pt>
                <pt idx="6">
                  <v>124.4486671512</v>
                </pt>
                <pt idx="7">
                  <v>340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</pie3DChart>
    </plotArea>
    <legend>
      <legendPos val="r"/>
      <layout>
        <manualLayout>
          <xMode val="edge"/>
          <yMode val="edge"/>
          <wMode val="factor"/>
          <hMode val="factor"/>
          <x val="0.6875804554835394"/>
          <y val="0.3135594031277423"/>
          <w val="0.2919336012108882"/>
          <h val="0.4427967246871495"/>
        </manualLayout>
      </layout>
      <overlay val="0"/>
      <spPr>
        <a:solidFill>
          <a:srgbClr val="FFFFFF"/>
        </a:solidFill>
        <a:ln w="3175">
          <a:solidFill>
            <a:srgbClr val="000000"/>
          </a:solidFill>
          <a:prstDash val="solid"/>
        </a:ln>
      </spPr>
      <txPr>
        <a:bodyPr/>
        <a:lstStyle/>
        <a:p>
          <a:pPr>
            <a:defRPr sz="75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t/>
          </a:r>
          <a:endParaRPr lang="ja-JP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266700</colOff>
      <row>20</row>
      <rowOff>0</rowOff>
    </from>
    <to>
      <col>8</col>
      <colOff>7620</colOff>
      <row>41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FSAEJ_FCA_Template_2020.xlsx" TargetMode="External" Id="rId1" /><Relationship Type="http://schemas.openxmlformats.org/officeDocument/2006/relationships/hyperlink" Target="FSAEJ_FCA_Template_2020.xlsx" TargetMode="External" Id="rId2" /><Relationship Type="http://schemas.openxmlformats.org/officeDocument/2006/relationships/hyperlink" Target="FSAEJ_FCA_Template_2020.xlsx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19"/>
  <sheetViews>
    <sheetView showGridLines="0" zoomScale="140" zoomScaleNormal="140" zoomScaleSheetLayoutView="145" workbookViewId="0">
      <selection activeCell="L23" sqref="L23"/>
    </sheetView>
  </sheetViews>
  <sheetFormatPr baseColWidth="10" defaultColWidth="9.1640625" defaultRowHeight="13"/>
  <cols>
    <col width="3.1640625" customWidth="1" style="150" min="1" max="1"/>
    <col width="11.6640625" customWidth="1" style="150" min="2" max="2"/>
    <col width="27.1640625" customWidth="1" style="150" min="3" max="3"/>
    <col width="9.6640625" customWidth="1" style="150" min="4" max="7"/>
    <col width="12.5" customWidth="1" style="150" min="8" max="8"/>
    <col width="3.5" customWidth="1" style="150" min="9" max="9"/>
    <col width="9.1640625" customWidth="1" style="150" min="10" max="16384"/>
  </cols>
  <sheetData>
    <row r="2" ht="20" customHeight="1">
      <c r="B2" s="176" t="inlineStr">
        <is>
          <t>Cost Summary Basics</t>
        </is>
      </c>
    </row>
    <row r="4">
      <c r="B4" s="64" t="inlineStr">
        <is>
          <t>for:</t>
        </is>
      </c>
      <c r="C4" s="177">
        <f>BOM!B1</f>
        <v/>
      </c>
    </row>
    <row r="5" ht="33" customHeight="1">
      <c r="C5" s="178">
        <f>CONCATENATE("Car # ",BOM!B4)</f>
        <v/>
      </c>
    </row>
    <row r="6">
      <c r="B6" s="126" t="inlineStr">
        <is>
          <t>Area</t>
        </is>
      </c>
      <c r="C6" s="126" t="inlineStr">
        <is>
          <t>System</t>
        </is>
      </c>
      <c r="D6" s="127" t="inlineStr">
        <is>
          <t>Materials</t>
        </is>
      </c>
      <c r="E6" s="128" t="inlineStr">
        <is>
          <t>Processes</t>
        </is>
      </c>
      <c r="F6" s="128" t="inlineStr">
        <is>
          <t>Fasteners</t>
        </is>
      </c>
      <c r="G6" s="128" t="inlineStr">
        <is>
          <t>Tooling</t>
        </is>
      </c>
      <c r="H6" s="128" t="inlineStr">
        <is>
          <t>Total</t>
        </is>
      </c>
    </row>
    <row r="7" ht="15" customHeight="1">
      <c r="B7" s="115" t="n">
        <v>1</v>
      </c>
      <c r="C7" s="65" t="inlineStr">
        <is>
          <t>Brake System</t>
        </is>
      </c>
      <c r="D7" s="183">
        <f>BOM!J36</f>
        <v/>
      </c>
      <c r="E7" s="183">
        <f>BOM!K36</f>
        <v/>
      </c>
      <c r="F7" s="183">
        <f>BOM!L36</f>
        <v/>
      </c>
      <c r="G7" s="183">
        <f>BOM!M36</f>
        <v/>
      </c>
      <c r="H7" s="183">
        <f>BOM!N36</f>
        <v/>
      </c>
    </row>
    <row r="8" ht="15" customHeight="1">
      <c r="B8" s="129" t="n">
        <v>2</v>
      </c>
      <c r="C8" s="130" t="inlineStr">
        <is>
          <t>Engine &amp; Drivetrain</t>
        </is>
      </c>
      <c r="D8" s="184">
        <f>BOM!J81</f>
        <v/>
      </c>
      <c r="E8" s="184">
        <f>BOM!K81</f>
        <v/>
      </c>
      <c r="F8" s="184">
        <f>BOM!L81</f>
        <v/>
      </c>
      <c r="G8" s="184">
        <f>BOM!M81</f>
        <v/>
      </c>
      <c r="H8" s="184">
        <f>BOM!N81</f>
        <v/>
      </c>
    </row>
    <row r="9" ht="15" customHeight="1">
      <c r="B9" s="132" t="n">
        <v>3</v>
      </c>
      <c r="C9" s="133" t="inlineStr">
        <is>
          <t>Frame &amp; Body</t>
        </is>
      </c>
      <c r="D9" s="185">
        <f>BOM!J97</f>
        <v/>
      </c>
      <c r="E9" s="185">
        <f>BOM!K97</f>
        <v/>
      </c>
      <c r="F9" s="185">
        <f>BOM!L97</f>
        <v/>
      </c>
      <c r="G9" s="185">
        <f>BOM!M97</f>
        <v/>
      </c>
      <c r="H9" s="185">
        <f>BOM!N97</f>
        <v/>
      </c>
    </row>
    <row r="10" ht="15" customHeight="1">
      <c r="B10" s="135" t="n">
        <v>4</v>
      </c>
      <c r="C10" s="136" t="inlineStr">
        <is>
          <t>Electrical</t>
        </is>
      </c>
      <c r="D10" s="186">
        <f>BOM!J111</f>
        <v/>
      </c>
      <c r="E10" s="186">
        <f>BOM!K111</f>
        <v/>
      </c>
      <c r="F10" s="186">
        <f>BOM!L111</f>
        <v/>
      </c>
      <c r="G10" s="186">
        <f>BOM!M111</f>
        <v/>
      </c>
      <c r="H10" s="186">
        <f>BOM!N111</f>
        <v/>
      </c>
    </row>
    <row r="11" ht="15" customHeight="1">
      <c r="B11" s="138" t="n">
        <v>5</v>
      </c>
      <c r="C11" s="139" t="inlineStr">
        <is>
          <t>Miscellaneous, Finish &amp; Assembly</t>
        </is>
      </c>
      <c r="D11" s="187">
        <f>BOM!J121</f>
        <v/>
      </c>
      <c r="E11" s="187">
        <f>BOM!K121</f>
        <v/>
      </c>
      <c r="F11" s="187">
        <f>BOM!L121</f>
        <v/>
      </c>
      <c r="G11" s="187">
        <f>BOM!M121</f>
        <v/>
      </c>
      <c r="H11" s="187">
        <f>BOM!N121</f>
        <v/>
      </c>
    </row>
    <row r="12" ht="15" customHeight="1">
      <c r="B12" s="141" t="n">
        <v>6</v>
      </c>
      <c r="C12" s="142" t="inlineStr">
        <is>
          <t>Steering System</t>
        </is>
      </c>
      <c r="D12" s="188">
        <f>BOM!J135</f>
        <v/>
      </c>
      <c r="E12" s="188">
        <f>BOM!K135</f>
        <v/>
      </c>
      <c r="F12" s="188">
        <f>BOM!L135</f>
        <v/>
      </c>
      <c r="G12" s="188">
        <f>BOM!M135</f>
        <v/>
      </c>
      <c r="H12" s="188">
        <f>BOM!N135</f>
        <v/>
      </c>
    </row>
    <row r="13" ht="15" customHeight="1">
      <c r="B13" s="144" t="n">
        <v>7</v>
      </c>
      <c r="C13" s="145" t="inlineStr">
        <is>
          <t>Suspension System</t>
        </is>
      </c>
      <c r="D13" s="189">
        <f>BOM!J167</f>
        <v/>
      </c>
      <c r="E13" s="189">
        <f>BOM!K167</f>
        <v/>
      </c>
      <c r="F13" s="189">
        <f>BOM!L167</f>
        <v/>
      </c>
      <c r="G13" s="189">
        <f>BOM!M167</f>
        <v/>
      </c>
      <c r="H13" s="189">
        <f>BOM!N167</f>
        <v/>
      </c>
    </row>
    <row r="14" ht="15" customHeight="1">
      <c r="B14" s="147" t="n">
        <v>8</v>
      </c>
      <c r="C14" s="148" t="inlineStr">
        <is>
          <t>Wheels, Wheel Bearings and Tires</t>
        </is>
      </c>
      <c r="D14" s="190">
        <f>BOM!J182</f>
        <v/>
      </c>
      <c r="E14" s="190">
        <f>BOM!K182</f>
        <v/>
      </c>
      <c r="F14" s="190">
        <f>BOM!L182</f>
        <v/>
      </c>
      <c r="G14" s="190">
        <f>BOM!M182</f>
        <v/>
      </c>
      <c r="H14" s="190">
        <f>BOM!N182</f>
        <v/>
      </c>
    </row>
    <row r="15">
      <c r="B15" s="150" t="n"/>
      <c r="C15" s="150" t="n"/>
      <c r="D15" s="150" t="n"/>
      <c r="E15" s="150" t="n"/>
      <c r="F15" s="150" t="n"/>
      <c r="G15" s="150" t="n"/>
      <c r="H15" s="150" t="n"/>
    </row>
    <row r="16">
      <c r="B16" s="116" t="n"/>
      <c r="C16" s="116" t="inlineStr">
        <is>
          <t>Total Vehicle</t>
        </is>
      </c>
      <c r="D16" s="191">
        <f>SUM(D7:D14)</f>
        <v/>
      </c>
      <c r="E16" s="191">
        <f>SUM(E7:E14)</f>
        <v/>
      </c>
      <c r="F16" s="191">
        <f>SUM(F7:F14)</f>
        <v/>
      </c>
      <c r="G16" s="191">
        <f>SUM(G7:G14)</f>
        <v/>
      </c>
      <c r="H16" s="191">
        <f>SUM(H7:H14)</f>
        <v/>
      </c>
      <c r="K16" s="192" t="n"/>
    </row>
    <row r="19">
      <c r="B19" s="150" t="inlineStr">
        <is>
          <t>Composition for total vehicle:</t>
        </is>
      </c>
    </row>
  </sheetData>
  <mergeCells count="3">
    <mergeCell ref="B2:H2"/>
    <mergeCell ref="C4:D4"/>
    <mergeCell ref="C5:D5"/>
  </mergeCells>
  <conditionalFormatting sqref="C4:D4">
    <cfRule type="cellIs" priority="2" operator="equal" dxfId="0" stopIfTrue="1">
      <formula>0</formula>
    </cfRule>
  </conditionalFormatting>
  <conditionalFormatting sqref="C5:D5">
    <cfRule type="expression" priority="1" dxfId="0" stopIfTrue="1">
      <formula>$C$4=0</formula>
    </cfRule>
  </conditionalFormatting>
  <pageMargins left="0.5118110236220472" right="0.5118110236220472" top="0.9448818897637796" bottom="0.7480314960629921" header="0.3149606299212598" footer="0.3149606299212598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86"/>
  <sheetViews>
    <sheetView showGridLines="0" tabSelected="1" zoomScaleNormal="100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 activeCell="I7" sqref="I7:M35"/>
    </sheetView>
  </sheetViews>
  <sheetFormatPr baseColWidth="10" defaultColWidth="9.1640625" defaultRowHeight="13"/>
  <cols>
    <col width="12.1640625" customWidth="1" style="5" min="1" max="1"/>
    <col width="16.5" customWidth="1" style="150" min="2" max="2"/>
    <col width="13" customWidth="1" style="5" min="3" max="3"/>
    <col width="10" bestFit="1" customWidth="1" style="126" min="4" max="4"/>
    <col width="30.5" customWidth="1" style="5" min="5" max="5"/>
    <col width="29.83203125" bestFit="1" customWidth="1" style="61" min="6" max="6"/>
    <col width="24.6640625" customWidth="1" style="5" min="7" max="7"/>
    <col width="11" bestFit="1" customWidth="1" style="5" min="8" max="8"/>
    <col width="5.6640625" customWidth="1" style="193" min="9" max="9"/>
    <col width="10.6640625" customWidth="1" style="193" min="10" max="13"/>
    <col width="10.6640625" customWidth="1" style="5" min="14" max="14"/>
    <col width="10.6640625" customWidth="1" style="150" min="15" max="15"/>
    <col width="9.1640625" customWidth="1" style="150" min="16" max="16384"/>
  </cols>
  <sheetData>
    <row r="1" ht="15" customHeight="1" thickBot="1">
      <c r="A1" s="151" t="inlineStr">
        <is>
          <t>University</t>
        </is>
      </c>
      <c r="B1" s="179" t="inlineStr">
        <is>
          <t>University of  SAEJ</t>
        </is>
      </c>
      <c r="D1" s="68" t="n"/>
      <c r="M1" s="153" t="inlineStr">
        <is>
          <t>Total Vehicle Cost</t>
        </is>
      </c>
      <c r="N1" s="153" t="n"/>
      <c r="O1" s="154">
        <f>N183</f>
        <v/>
      </c>
    </row>
    <row r="2" ht="16" customFormat="1" customHeight="1" s="87" thickBot="1" thickTop="1">
      <c r="A2" s="152" t="inlineStr">
        <is>
          <t>Competition Code</t>
        </is>
      </c>
      <c r="B2" s="179" t="inlineStr">
        <is>
          <t>FSAEJ</t>
        </is>
      </c>
      <c r="D2" s="86" t="n"/>
    </row>
    <row r="3" ht="16" customFormat="1" customHeight="1" s="87" thickBot="1" thickTop="1">
      <c r="A3" s="151" t="inlineStr">
        <is>
          <t>Year</t>
        </is>
      </c>
      <c r="B3" s="181" t="n">
        <v>2020</v>
      </c>
      <c r="D3" s="86" t="n"/>
    </row>
    <row r="4" ht="16" customFormat="1" customHeight="1" s="87" thickBot="1" thickTop="1">
      <c r="A4" s="151" t="inlineStr">
        <is>
          <t>Car #</t>
        </is>
      </c>
      <c r="B4" s="181" t="n">
        <v>999</v>
      </c>
      <c r="D4" s="114" t="inlineStr">
        <is>
          <t>The cost of assemblies on this chart should not include the cost of the parts in the assembly but only the materials, processes, fasteners and tooling in the assembly level.</t>
        </is>
      </c>
    </row>
    <row r="5" ht="15" customFormat="1" customHeight="1" s="87" thickTop="1">
      <c r="A5" s="84" t="n"/>
      <c r="B5" s="87" t="n"/>
      <c r="C5" s="87" t="n"/>
      <c r="D5" s="86" t="n"/>
    </row>
    <row r="6" ht="30" customFormat="1" customHeight="1" s="51">
      <c r="A6" s="119" t="inlineStr">
        <is>
          <t>Line Num.</t>
        </is>
      </c>
      <c r="B6" s="156" t="inlineStr">
        <is>
          <t>System Code</t>
        </is>
      </c>
      <c r="C6" s="48" t="inlineStr">
        <is>
          <t>Asm/Prt #</t>
        </is>
      </c>
      <c r="D6" s="48" t="inlineStr">
        <is>
          <t>Rev. Lvl.</t>
        </is>
      </c>
      <c r="E6" s="48" t="inlineStr">
        <is>
          <t>Asm</t>
        </is>
      </c>
      <c r="F6" s="48" t="inlineStr">
        <is>
          <t>Component</t>
        </is>
      </c>
      <c r="G6" s="48" t="inlineStr">
        <is>
          <t>Description</t>
        </is>
      </c>
      <c r="H6" s="194" t="inlineStr">
        <is>
          <t>Unit Cost</t>
        </is>
      </c>
      <c r="I6" s="48" t="inlineStr">
        <is>
          <t>Quantity</t>
        </is>
      </c>
      <c r="J6" s="48" t="inlineStr">
        <is>
          <t>Material Cost</t>
        </is>
      </c>
      <c r="K6" s="48" t="inlineStr">
        <is>
          <t>Process Cost</t>
        </is>
      </c>
      <c r="L6" s="48" t="inlineStr">
        <is>
          <t>Fastener Cost</t>
        </is>
      </c>
      <c r="M6" s="48" t="inlineStr">
        <is>
          <t>Tooling Cost</t>
        </is>
      </c>
      <c r="N6" s="50" t="inlineStr">
        <is>
          <t>Total Cost</t>
        </is>
      </c>
      <c r="O6" s="156" t="inlineStr">
        <is>
          <t>Link to FCA Sheet</t>
        </is>
      </c>
    </row>
    <row r="7" ht="14" customHeight="1">
      <c r="A7" s="166" t="n">
        <v>1</v>
      </c>
      <c r="B7" s="167" t="inlineStr">
        <is>
          <t>Brake System</t>
        </is>
      </c>
      <c r="C7" s="195" t="inlineStr">
        <is>
          <t>A1010</t>
        </is>
      </c>
      <c r="D7" s="169" t="inlineStr">
        <is>
          <t>AA</t>
        </is>
      </c>
      <c r="E7" s="170" t="n"/>
      <c r="F7" s="171" t="inlineStr">
        <is>
          <t>Brake Master Cylinder Asm</t>
        </is>
      </c>
      <c r="G7" s="169" t="n"/>
      <c r="H7" s="196">
        <f>SUM(J7:M7)</f>
        <v/>
      </c>
      <c r="I7" s="173" t="n">
        <v>1</v>
      </c>
      <c r="J7" s="196" t="n">
        <v>0</v>
      </c>
      <c r="K7" s="196" t="n">
        <v>3.375</v>
      </c>
      <c r="L7" s="196" t="n">
        <v>0.3758770677266474</v>
      </c>
      <c r="M7" s="196" t="n">
        <v>0</v>
      </c>
      <c r="N7" s="197">
        <f>H7*I7</f>
        <v/>
      </c>
      <c r="O7" s="164">
        <f>HYPERLINK("[fca_files/015_Kyoto University_FSAEJ_CR_FCA_BR-A1010-AA.xlsx]'Brake Master Cylinder Asm'!A1","A1010")</f>
        <v/>
      </c>
    </row>
    <row r="8" ht="14" customHeight="1">
      <c r="A8" s="166" t="n">
        <v>2</v>
      </c>
      <c r="B8" s="167" t="inlineStr">
        <is>
          <t>Brake System</t>
        </is>
      </c>
      <c r="C8" s="195" t="n">
        <v>101001</v>
      </c>
      <c r="D8" s="169" t="inlineStr">
        <is>
          <t>AA</t>
        </is>
      </c>
      <c r="E8" s="171" t="inlineStr">
        <is>
          <t>Brake Master Cylinder Asm</t>
        </is>
      </c>
      <c r="F8" s="171" t="inlineStr">
        <is>
          <t>Brake Master Cylinder Front</t>
        </is>
      </c>
      <c r="G8" s="169" t="n"/>
      <c r="H8" s="196">
        <f>SUM(J8:M8)</f>
        <v/>
      </c>
      <c r="I8" s="173" t="n">
        <v>1</v>
      </c>
      <c r="J8" s="196" t="n">
        <v>48.9400375</v>
      </c>
      <c r="K8" s="196" t="n">
        <v>1.875</v>
      </c>
      <c r="L8" s="196" t="n">
        <v>0</v>
      </c>
      <c r="M8" s="196" t="n">
        <v>0</v>
      </c>
      <c r="N8" s="197">
        <f>H8*I8</f>
        <v/>
      </c>
      <c r="O8" s="164">
        <f>HYPERLINK("[fca_files/015_Kyoto University_FSAEJ_CR_FCA_BR-A1010-AA.xlsx]'Brake Master Cylinder Front'!A1","101001")</f>
        <v/>
      </c>
    </row>
    <row r="9" ht="14" customHeight="1">
      <c r="A9" s="166" t="n">
        <v>3</v>
      </c>
      <c r="B9" s="167" t="inlineStr">
        <is>
          <t>Brake System</t>
        </is>
      </c>
      <c r="C9" s="195" t="n">
        <v>101001</v>
      </c>
      <c r="D9" s="169" t="inlineStr">
        <is>
          <t>AA</t>
        </is>
      </c>
      <c r="E9" s="171" t="inlineStr">
        <is>
          <t>Brake Master Cylinder Asm</t>
        </is>
      </c>
      <c r="F9" s="171" t="inlineStr">
        <is>
          <t>Brake Master Cylinder Rear</t>
        </is>
      </c>
      <c r="G9" s="169" t="n"/>
      <c r="H9" s="196">
        <f>SUM(J9:M9)</f>
        <v/>
      </c>
      <c r="I9" s="173" t="n">
        <v>1</v>
      </c>
      <c r="J9" s="196" t="n">
        <v>48.9400375</v>
      </c>
      <c r="K9" s="196" t="n">
        <v>1.875</v>
      </c>
      <c r="L9" s="196" t="n">
        <v>0</v>
      </c>
      <c r="M9" s="196" t="n">
        <v>0</v>
      </c>
      <c r="N9" s="197">
        <f>H9*I9</f>
        <v/>
      </c>
      <c r="O9" s="164">
        <f>HYPERLINK("[fca_files/015_Kyoto University_FSAEJ_CR_FCA_BR-A1010-AA.xlsx]'Brake Master Cylinder Rear'!A1","101001")</f>
        <v/>
      </c>
    </row>
    <row r="10" ht="14" customHeight="1">
      <c r="A10" s="166" t="n">
        <v>4</v>
      </c>
      <c r="B10" s="167" t="inlineStr">
        <is>
          <t>Brake System</t>
        </is>
      </c>
      <c r="C10" s="195" t="n">
        <v>101001</v>
      </c>
      <c r="D10" s="169" t="inlineStr">
        <is>
          <t>AA</t>
        </is>
      </c>
      <c r="E10" s="171" t="inlineStr">
        <is>
          <t>Brake Master Cylinder Asm</t>
        </is>
      </c>
      <c r="F10" s="171" t="inlineStr">
        <is>
          <t>Brake Reservoir Tank Front</t>
        </is>
      </c>
      <c r="G10" s="169" t="n"/>
      <c r="H10" s="196">
        <f>SUM(J10:M10)</f>
        <v/>
      </c>
      <c r="I10" s="173" t="n">
        <v>1</v>
      </c>
      <c r="J10" s="196" t="n">
        <v>5.59394546</v>
      </c>
      <c r="K10" s="196" t="n">
        <v>1</v>
      </c>
      <c r="L10" s="196" t="n">
        <v>0.14</v>
      </c>
      <c r="M10" s="196" t="n">
        <v>0</v>
      </c>
      <c r="N10" s="197">
        <f>H10*I10</f>
        <v/>
      </c>
      <c r="O10" s="164">
        <f>HYPERLINK("[fca_files/015_Kyoto University_FSAEJ_CR_FCA_BR-A1010-AA.xlsx]'Brake Reservoir Tank Front'!A1","101001")</f>
        <v/>
      </c>
    </row>
    <row r="11" ht="14" customFormat="1" customHeight="1" s="150">
      <c r="A11" s="166" t="n">
        <v>5</v>
      </c>
      <c r="B11" s="167" t="inlineStr">
        <is>
          <t>Brake System</t>
        </is>
      </c>
      <c r="C11" s="195" t="n">
        <v>101001</v>
      </c>
      <c r="D11" s="169" t="inlineStr">
        <is>
          <t>AA</t>
        </is>
      </c>
      <c r="E11" s="171" t="inlineStr">
        <is>
          <t>Brake Master Cylinder Asm</t>
        </is>
      </c>
      <c r="F11" s="171" t="inlineStr">
        <is>
          <t>Brake Reservoir Tank Rear</t>
        </is>
      </c>
      <c r="G11" s="169" t="n"/>
      <c r="H11" s="196">
        <f>SUM(J11:M11)</f>
        <v/>
      </c>
      <c r="I11" s="173" t="n">
        <v>1</v>
      </c>
      <c r="J11" s="196" t="n">
        <v>5.59394546</v>
      </c>
      <c r="K11" s="196" t="n">
        <v>1</v>
      </c>
      <c r="L11" s="196" t="n">
        <v>0.14</v>
      </c>
      <c r="M11" s="196" t="n">
        <v>0</v>
      </c>
      <c r="N11" s="197">
        <f>H11*I11</f>
        <v/>
      </c>
      <c r="O11" s="164">
        <f>HYPERLINK("[fca_files/015_Kyoto University_FSAEJ_CR_FCA_BR-A1010-AA.xlsx]'Brake Reservoir Tank Rear'!A1","101001")</f>
        <v/>
      </c>
    </row>
    <row r="12" ht="14" customHeight="1">
      <c r="A12" s="166" t="n">
        <v>6</v>
      </c>
      <c r="B12" s="167" t="inlineStr">
        <is>
          <t>Brake System</t>
        </is>
      </c>
      <c r="C12" s="195" t="n">
        <v>101001</v>
      </c>
      <c r="D12" s="169" t="inlineStr">
        <is>
          <t>AA</t>
        </is>
      </c>
      <c r="E12" s="171" t="inlineStr">
        <is>
          <t>Brake Master Cylinder Asm</t>
        </is>
      </c>
      <c r="F12" s="171" t="inlineStr">
        <is>
          <t>Brake Reservoir Tank Spacer</t>
        </is>
      </c>
      <c r="G12" s="175" t="n"/>
      <c r="H12" s="196">
        <f>SUM(J12:M12)</f>
        <v/>
      </c>
      <c r="I12" s="173" t="n">
        <v>2</v>
      </c>
      <c r="J12" s="196" t="n">
        <v>0.009690179708144644</v>
      </c>
      <c r="K12" s="196" t="n">
        <v>1.973687608608067</v>
      </c>
      <c r="L12" s="196" t="n">
        <v>0</v>
      </c>
      <c r="M12" s="196" t="n">
        <v>0</v>
      </c>
      <c r="N12" s="197">
        <f>H12*I12</f>
        <v/>
      </c>
      <c r="O12" s="164">
        <f>HYPERLINK("[fca_files/015_Kyoto University_FSAEJ_CR_FCA_BR-A1010-AA.xlsx]'Brake Reservoir Tank Spacer'!A1","101001")</f>
        <v/>
      </c>
    </row>
    <row r="13" ht="14" customHeight="1">
      <c r="A13" s="166" t="n">
        <v>7</v>
      </c>
      <c r="B13" s="167" t="inlineStr">
        <is>
          <t>Brake System</t>
        </is>
      </c>
      <c r="C13" s="195" t="n">
        <v>101001</v>
      </c>
      <c r="D13" s="169" t="inlineStr">
        <is>
          <t>AA</t>
        </is>
      </c>
      <c r="E13" s="171" t="inlineStr">
        <is>
          <t>Brake Master Cylinder Asm</t>
        </is>
      </c>
      <c r="F13" s="171" t="inlineStr">
        <is>
          <t>Brake Reservoir Tank Stay</t>
        </is>
      </c>
      <c r="G13" s="175" t="n"/>
      <c r="H13" s="196">
        <f>SUM(J13:M13)</f>
        <v/>
      </c>
      <c r="I13" s="173" t="n">
        <v>1</v>
      </c>
      <c r="J13" s="196" t="n">
        <v>0.06740159999999999</v>
      </c>
      <c r="K13" s="196" t="n">
        <v>2.756548667764616</v>
      </c>
      <c r="L13" s="196" t="n">
        <v>0</v>
      </c>
      <c r="M13" s="196" t="n">
        <v>0</v>
      </c>
      <c r="N13" s="197">
        <f>H13*I13</f>
        <v/>
      </c>
      <c r="O13" s="164">
        <f>HYPERLINK("[fca_files/015_Kyoto University_FSAEJ_CR_FCA_BR-A1010-AA.xlsx]'Brake Reservoir Tank Stay'!A1","101001")</f>
        <v/>
      </c>
    </row>
    <row r="14" ht="14" customHeight="1">
      <c r="A14" s="166" t="n">
        <v>8</v>
      </c>
      <c r="B14" s="167" t="inlineStr">
        <is>
          <t>Brake System</t>
        </is>
      </c>
      <c r="C14" s="195" t="n">
        <v>101001</v>
      </c>
      <c r="D14" s="169" t="inlineStr">
        <is>
          <t>AA</t>
        </is>
      </c>
      <c r="E14" s="171" t="inlineStr">
        <is>
          <t>Brake Master Cylinder Asm</t>
        </is>
      </c>
      <c r="F14" s="171" t="inlineStr">
        <is>
          <t>Brake Reservoir Tank Holder</t>
        </is>
      </c>
      <c r="G14" s="175" t="n"/>
      <c r="H14" s="196">
        <f>SUM(J14:M14)</f>
        <v/>
      </c>
      <c r="I14" s="173" t="n">
        <v>1</v>
      </c>
      <c r="J14" s="196" t="n">
        <v>0.09041590234426797</v>
      </c>
      <c r="K14" s="196" t="n">
        <v>6.955668240155399</v>
      </c>
      <c r="L14" s="196" t="n">
        <v>0</v>
      </c>
      <c r="M14" s="196" t="n">
        <v>0.6666666666666666</v>
      </c>
      <c r="N14" s="197">
        <f>H14*I14</f>
        <v/>
      </c>
      <c r="O14" s="164">
        <f>HYPERLINK("[fca_files/015_Kyoto University_FSAEJ_CR_FCA_BR-A1010-AA.xlsx]'Brake Reservoir Tank Holder'!A1","101001")</f>
        <v/>
      </c>
    </row>
    <row r="15" ht="14" customHeight="1">
      <c r="A15" s="166" t="n">
        <v>9</v>
      </c>
      <c r="B15" s="167" t="inlineStr">
        <is>
          <t>Brake System</t>
        </is>
      </c>
      <c r="C15" s="195" t="n">
        <v>101001</v>
      </c>
      <c r="D15" s="169" t="inlineStr">
        <is>
          <t>AA</t>
        </is>
      </c>
      <c r="E15" s="171" t="inlineStr">
        <is>
          <t>Brake Master Cylinder Asm</t>
        </is>
      </c>
      <c r="F15" s="171" t="inlineStr">
        <is>
          <t>Overtravel Switch Stay</t>
        </is>
      </c>
      <c r="G15" s="175" t="n"/>
      <c r="H15" s="196">
        <f>SUM(J15:M15)</f>
        <v/>
      </c>
      <c r="I15" s="173" t="n">
        <v>1</v>
      </c>
      <c r="J15" s="196" t="n">
        <v>0.0154224</v>
      </c>
      <c r="K15" s="196" t="n">
        <v>1.61189</v>
      </c>
      <c r="L15" s="196" t="n">
        <v>0</v>
      </c>
      <c r="M15" s="196" t="n">
        <v>0</v>
      </c>
      <c r="N15" s="197">
        <f>H15*I15</f>
        <v/>
      </c>
      <c r="O15" s="164">
        <f>HYPERLINK("[fca_files/015_Kyoto University_FSAEJ_CR_FCA_BR-A1010-AA.xlsx]'OverTravel Switch Stay'!A1","101001")</f>
        <v/>
      </c>
    </row>
    <row r="16" ht="14" customHeight="1">
      <c r="A16" s="166" t="n">
        <v>10</v>
      </c>
      <c r="B16" s="167" t="inlineStr">
        <is>
          <t>Brake System</t>
        </is>
      </c>
      <c r="C16" s="195" t="inlineStr">
        <is>
          <t>A1020</t>
        </is>
      </c>
      <c r="D16" s="169" t="inlineStr">
        <is>
          <t>AA</t>
        </is>
      </c>
      <c r="E16" s="170" t="n"/>
      <c r="F16" s="171" t="inlineStr">
        <is>
          <t>Balance Bar Asm</t>
        </is>
      </c>
      <c r="G16" s="175" t="n"/>
      <c r="H16" s="196">
        <f>SUM(J16:M16)</f>
        <v/>
      </c>
      <c r="I16" s="173" t="n">
        <v>1</v>
      </c>
      <c r="J16" s="196" t="n">
        <v>0</v>
      </c>
      <c r="K16" s="196" t="n">
        <v>1.625</v>
      </c>
      <c r="L16" s="196" t="n">
        <v>0</v>
      </c>
      <c r="M16" s="196" t="n">
        <v>0</v>
      </c>
      <c r="N16" s="197">
        <f>H16*I16</f>
        <v/>
      </c>
      <c r="O16" s="164">
        <f>HYPERLINK("[fca_files/015_Kyoto University_FSAEJ_CR_FCA_BR-A1020.xlsx]'Balance Bar Asm'!A1","A1020")</f>
        <v/>
      </c>
    </row>
    <row r="17" ht="14" customHeight="1">
      <c r="A17" s="166" t="n">
        <v>11</v>
      </c>
      <c r="B17" s="167" t="inlineStr">
        <is>
          <t>Brake System</t>
        </is>
      </c>
      <c r="C17" s="195" t="n">
        <v>10201</v>
      </c>
      <c r="D17" s="169" t="inlineStr">
        <is>
          <t>AA</t>
        </is>
      </c>
      <c r="E17" s="170" t="inlineStr">
        <is>
          <t>Balance Bar Asm</t>
        </is>
      </c>
      <c r="F17" s="171" t="inlineStr">
        <is>
          <t>Balance Bar</t>
        </is>
      </c>
      <c r="G17" s="175" t="n"/>
      <c r="H17" s="196">
        <f>SUM(J17:M17)</f>
        <v/>
      </c>
      <c r="I17" s="173" t="n">
        <v>1</v>
      </c>
      <c r="J17" s="196" t="n">
        <v>30</v>
      </c>
      <c r="K17" s="196" t="n">
        <v>0</v>
      </c>
      <c r="L17" s="196" t="n">
        <v>0</v>
      </c>
      <c r="M17" s="196" t="n">
        <v>0</v>
      </c>
      <c r="N17" s="197">
        <f>H17*I17</f>
        <v/>
      </c>
      <c r="O17" s="164">
        <f>HYPERLINK("[fca_files/015_Kyoto University_FSAEJ_CR_FCA_BR-A1020.xlsx]'Balance Bar'!A1","10201")</f>
        <v/>
      </c>
    </row>
    <row r="18" ht="14" customHeight="1">
      <c r="A18" s="166" t="n">
        <v>12</v>
      </c>
      <c r="B18" s="167" t="inlineStr">
        <is>
          <t>Brake System</t>
        </is>
      </c>
      <c r="C18" s="195" t="n">
        <v>10201</v>
      </c>
      <c r="D18" s="169" t="inlineStr">
        <is>
          <t>AA</t>
        </is>
      </c>
      <c r="E18" s="170" t="inlineStr">
        <is>
          <t>Balance Bar Asm</t>
        </is>
      </c>
      <c r="F18" s="171" t="inlineStr">
        <is>
          <t>Balance Bar Cable Adjuster</t>
        </is>
      </c>
      <c r="G18" s="175" t="n"/>
      <c r="H18" s="196">
        <f>SUM(J18:M18)</f>
        <v/>
      </c>
      <c r="I18" s="173" t="n">
        <v>1</v>
      </c>
      <c r="J18" s="196" t="n">
        <v>26</v>
      </c>
      <c r="K18" s="196" t="n">
        <v>0</v>
      </c>
      <c r="L18" s="196" t="n">
        <v>0</v>
      </c>
      <c r="M18" s="196" t="n">
        <v>0</v>
      </c>
      <c r="N18" s="197">
        <f>H18*I18</f>
        <v/>
      </c>
      <c r="O18" s="164">
        <f>HYPERLINK("[fca_files/015_Kyoto University_FSAEJ_CR_FCA_BR-A1020.xlsx]'Balance Bar Cable Adjuster'!A1","10201")</f>
        <v/>
      </c>
    </row>
    <row r="19" ht="14" customHeight="1">
      <c r="A19" s="166" t="n">
        <v>13</v>
      </c>
      <c r="B19" s="167" t="inlineStr">
        <is>
          <t>Brake System</t>
        </is>
      </c>
      <c r="C19" s="195" t="inlineStr">
        <is>
          <t>A1030</t>
        </is>
      </c>
      <c r="D19" s="169" t="inlineStr">
        <is>
          <t>AA</t>
        </is>
      </c>
      <c r="E19" s="170" t="n"/>
      <c r="F19" s="171" t="inlineStr">
        <is>
          <t>Proportioning Valve Asm</t>
        </is>
      </c>
      <c r="G19" s="175" t="n"/>
      <c r="H19" s="196">
        <f>SUM(J19:M19)</f>
        <v/>
      </c>
      <c r="I19" s="173" t="n">
        <v>1</v>
      </c>
      <c r="J19" s="196" t="n">
        <v>0</v>
      </c>
      <c r="K19" s="196" t="n">
        <v>0</v>
      </c>
      <c r="L19" s="196" t="n">
        <v>0</v>
      </c>
      <c r="M19" s="196" t="n">
        <v>0</v>
      </c>
      <c r="N19" s="197">
        <f>H19*I19</f>
        <v/>
      </c>
      <c r="O19" s="164">
        <f>HYPERLINK("[fca_files/015_Kyoto University_FSAEJ_CR_FCA_BR-A1050.xlsx]'Proportioning Valve Asm'!A1","A1030")</f>
        <v/>
      </c>
    </row>
    <row r="20" ht="14" customHeight="1">
      <c r="A20" s="166" t="n">
        <v>14</v>
      </c>
      <c r="B20" s="167" t="inlineStr">
        <is>
          <t>Brake System</t>
        </is>
      </c>
      <c r="C20" s="195" t="n">
        <v>10301</v>
      </c>
      <c r="D20" s="169" t="inlineStr">
        <is>
          <t>AA</t>
        </is>
      </c>
      <c r="E20" s="171" t="inlineStr">
        <is>
          <t>Proportioning Valve Asm</t>
        </is>
      </c>
      <c r="F20" s="171" t="inlineStr">
        <is>
          <t>Proportioning Valve</t>
        </is>
      </c>
      <c r="G20" s="175" t="n"/>
      <c r="H20" s="196">
        <f>SUM(J20:M20)</f>
        <v/>
      </c>
      <c r="I20" s="173" t="n">
        <v>1</v>
      </c>
      <c r="J20" s="196" t="n">
        <v>53.0115714375</v>
      </c>
      <c r="K20" s="196" t="n">
        <v>3.875</v>
      </c>
      <c r="L20" s="196" t="n">
        <v>0</v>
      </c>
      <c r="M20" s="196" t="n">
        <v>0</v>
      </c>
      <c r="N20" s="197">
        <f>H20*I20</f>
        <v/>
      </c>
      <c r="O20" s="164">
        <f>HYPERLINK("[fca_files/015_Kyoto University_FSAEJ_CR_FCA_BR-A1050.xlsx]'Proportioning Valve'!A1","10301")</f>
        <v/>
      </c>
    </row>
    <row r="21" ht="14" customHeight="1">
      <c r="A21" s="166" t="n">
        <v>15</v>
      </c>
      <c r="B21" s="52" t="inlineStr">
        <is>
          <t>Brake System</t>
        </is>
      </c>
      <c r="C21" s="198" t="inlineStr">
        <is>
          <t>A1040</t>
        </is>
      </c>
      <c r="D21" s="158" t="inlineStr">
        <is>
          <t>AA</t>
        </is>
      </c>
      <c r="E21" s="159" t="n"/>
      <c r="F21" s="160" t="inlineStr">
        <is>
          <t>Brake Discs</t>
        </is>
      </c>
      <c r="G21" s="158" t="n"/>
      <c r="H21" s="199">
        <f>SUM(J21:M21)</f>
        <v/>
      </c>
      <c r="I21" s="162" t="n">
        <v>2</v>
      </c>
      <c r="J21" s="199" t="n">
        <v>0</v>
      </c>
      <c r="K21" s="199" t="n">
        <v>0</v>
      </c>
      <c r="L21" s="199" t="n">
        <v>0.8752804999999999</v>
      </c>
      <c r="M21" s="199" t="n">
        <v>0</v>
      </c>
      <c r="N21" s="200">
        <f>H21*I21</f>
        <v/>
      </c>
      <c r="O21" s="164">
        <f>HYPERLINK("[fca_files/015_Kyoto University_FSAEJ_CR_FCA_BR-A1040.xlsx]'Brake Discs'!A1","A1040")</f>
        <v/>
      </c>
    </row>
    <row r="22" ht="14" customHeight="1">
      <c r="A22" s="166" t="n">
        <v>16</v>
      </c>
      <c r="B22" s="52" t="inlineStr">
        <is>
          <t>Brake System</t>
        </is>
      </c>
      <c r="C22" s="201" t="n">
        <v>10401</v>
      </c>
      <c r="D22" s="158" t="inlineStr">
        <is>
          <t>AA</t>
        </is>
      </c>
      <c r="E22" s="159" t="inlineStr">
        <is>
          <t>Brake Discs</t>
        </is>
      </c>
      <c r="F22" s="160" t="inlineStr">
        <is>
          <t>Front Brake Disc</t>
        </is>
      </c>
      <c r="G22" s="158" t="n"/>
      <c r="H22" s="199">
        <f>SUM(J22:M22)</f>
        <v/>
      </c>
      <c r="I22" s="162" t="n">
        <v>1</v>
      </c>
      <c r="J22" s="199" t="n">
        <v>1.2780288</v>
      </c>
      <c r="K22" s="199" t="n">
        <v>11.47132831853072</v>
      </c>
      <c r="L22" s="199" t="n">
        <v>0</v>
      </c>
      <c r="M22" s="199" t="n">
        <v>0</v>
      </c>
      <c r="N22" s="200">
        <f>H22*I22</f>
        <v/>
      </c>
      <c r="O22" s="164">
        <f>HYPERLINK("[fca_files/015_Kyoto University_FSAEJ_CR_FCA_BR-A1040.xlsx]'Front Brake Disc'!A1","10401")</f>
        <v/>
      </c>
    </row>
    <row r="23" ht="14" customHeight="1">
      <c r="A23" s="166" t="n">
        <v>17</v>
      </c>
      <c r="B23" s="167" t="inlineStr">
        <is>
          <t>Brake System</t>
        </is>
      </c>
      <c r="C23" s="201" t="n">
        <v>10401</v>
      </c>
      <c r="D23" s="169" t="inlineStr">
        <is>
          <t>AA</t>
        </is>
      </c>
      <c r="E23" s="170" t="inlineStr">
        <is>
          <t>Brake Discs</t>
        </is>
      </c>
      <c r="F23" s="171" t="inlineStr">
        <is>
          <t>Rear Brake Disc</t>
        </is>
      </c>
      <c r="G23" s="169" t="n"/>
      <c r="H23" s="196">
        <f>SUM(J23:M23)</f>
        <v/>
      </c>
      <c r="I23" s="173" t="n">
        <v>1</v>
      </c>
      <c r="J23" s="196" t="n">
        <v>3.468582</v>
      </c>
      <c r="K23" s="196" t="n"/>
      <c r="L23" s="196" t="n">
        <v>0</v>
      </c>
      <c r="M23" s="196" t="n">
        <v>0</v>
      </c>
      <c r="N23" s="197">
        <f>H23*I23</f>
        <v/>
      </c>
      <c r="O23" s="164">
        <f>HYPERLINK("[fca_files/015_Kyoto University_FSAEJ_CR_FCA_BR-A1040.xlsx]'Rear Brake Disc'!A1","10401")</f>
        <v/>
      </c>
    </row>
    <row r="24" ht="14" customHeight="1">
      <c r="A24" s="166" t="n">
        <v>18</v>
      </c>
      <c r="B24" s="167" t="inlineStr">
        <is>
          <t>Brake System</t>
        </is>
      </c>
      <c r="C24" s="201" t="n">
        <v>10401</v>
      </c>
      <c r="D24" s="169" t="inlineStr">
        <is>
          <t>AA</t>
        </is>
      </c>
      <c r="E24" s="170" t="inlineStr">
        <is>
          <t>Brake Discs</t>
        </is>
      </c>
      <c r="F24" s="171" t="inlineStr">
        <is>
          <t>Floating Pin</t>
        </is>
      </c>
      <c r="G24" s="169" t="n"/>
      <c r="H24" s="196">
        <f>SUM(J24:M24)</f>
        <v/>
      </c>
      <c r="I24" s="173" t="n">
        <v>12</v>
      </c>
      <c r="J24" s="196" t="n">
        <v>0.05341442392456176</v>
      </c>
      <c r="K24" s="196" t="n">
        <v>2.092111276525608</v>
      </c>
      <c r="L24" s="196" t="n">
        <v>0</v>
      </c>
      <c r="M24" s="196" t="n">
        <v>0</v>
      </c>
      <c r="N24" s="197">
        <f>H24*I24</f>
        <v/>
      </c>
      <c r="O24" s="164">
        <f>HYPERLINK("[fca_files/015_Kyoto University_FSAEJ_CR_FCA_BR-A1040.xlsx]'Floating Pin'!A1","10401")</f>
        <v/>
      </c>
    </row>
    <row r="25" ht="14" customHeight="1">
      <c r="A25" s="166" t="n">
        <v>19</v>
      </c>
      <c r="B25" s="167" t="inlineStr">
        <is>
          <t>Brake System</t>
        </is>
      </c>
      <c r="C25" s="195" t="inlineStr">
        <is>
          <t>A1050</t>
        </is>
      </c>
      <c r="D25" s="169" t="inlineStr">
        <is>
          <t>AA</t>
        </is>
      </c>
      <c r="E25" s="170" t="n"/>
      <c r="F25" s="171" t="inlineStr">
        <is>
          <t>Brake Caliper Asm</t>
        </is>
      </c>
      <c r="G25" s="175" t="n"/>
      <c r="H25" s="196">
        <f>SUM(J25:M25)</f>
        <v/>
      </c>
      <c r="I25" s="173" t="n"/>
      <c r="J25" s="196" t="n"/>
      <c r="K25" s="196" t="n"/>
      <c r="L25" s="196" t="n"/>
      <c r="M25" s="196" t="n"/>
      <c r="N25" s="197">
        <f>H25*I25</f>
        <v/>
      </c>
      <c r="O25" s="164" t="n"/>
    </row>
    <row r="26" ht="14" customHeight="1">
      <c r="A26" s="166" t="n">
        <v>20</v>
      </c>
      <c r="B26" s="167" t="inlineStr">
        <is>
          <t>Brake System</t>
        </is>
      </c>
      <c r="C26" s="195" t="n">
        <v>10501</v>
      </c>
      <c r="D26" s="169" t="inlineStr">
        <is>
          <t>AA</t>
        </is>
      </c>
      <c r="E26" s="170" t="inlineStr">
        <is>
          <t>Brake Caliper Asm</t>
        </is>
      </c>
      <c r="F26" s="171" t="inlineStr">
        <is>
          <t>Front Brake Caliper</t>
        </is>
      </c>
      <c r="G26" s="175" t="n"/>
      <c r="H26" s="196">
        <f>SUM(J26:M26)</f>
        <v/>
      </c>
      <c r="I26" s="173" t="n">
        <v>1</v>
      </c>
      <c r="J26" s="196" t="n">
        <v>151.08125</v>
      </c>
      <c r="K26" s="196" t="n">
        <v>5.470910987238591</v>
      </c>
      <c r="L26" s="196" t="n">
        <v>0</v>
      </c>
      <c r="M26" s="196" t="n">
        <v>0</v>
      </c>
      <c r="N26" s="197">
        <f>H26*I26</f>
        <v/>
      </c>
      <c r="O26" s="164">
        <f>HYPERLINK("[fca_files/015_Kyoto University_FSAEJ_CR_FCA_BR-A1050 (1).xlsx]'Front Brake Caliper'!A1","10501")</f>
        <v/>
      </c>
    </row>
    <row r="27" ht="14" customHeight="1">
      <c r="A27" s="166" t="n">
        <v>21</v>
      </c>
      <c r="B27" s="167" t="inlineStr">
        <is>
          <t>Brake System</t>
        </is>
      </c>
      <c r="C27" s="195" t="n">
        <v>10501</v>
      </c>
      <c r="D27" s="169" t="inlineStr">
        <is>
          <t>AA</t>
        </is>
      </c>
      <c r="E27" s="170" t="inlineStr">
        <is>
          <t>Brake Caliper Asm</t>
        </is>
      </c>
      <c r="F27" s="171" t="inlineStr">
        <is>
          <t>Rear Brake Caliper</t>
        </is>
      </c>
      <c r="G27" s="175" t="n"/>
      <c r="H27" s="196">
        <f>SUM(J27:M27)</f>
        <v/>
      </c>
      <c r="I27" s="173" t="n">
        <v>1</v>
      </c>
      <c r="J27" s="196" t="n">
        <v>48.4400375</v>
      </c>
      <c r="K27" s="196" t="n">
        <v>1.875</v>
      </c>
      <c r="L27" s="196" t="n">
        <v>0</v>
      </c>
      <c r="M27" s="196" t="n">
        <v>0</v>
      </c>
      <c r="N27" s="197">
        <f>H27*I27</f>
        <v/>
      </c>
      <c r="O27" s="164">
        <f>HYPERLINK("[fca_files/015_Kyoto University_FSAEJ_CR_FCA_BR-A1050 (1).xlsx]'Rear Brake Caliper'!A1","10501")</f>
        <v/>
      </c>
    </row>
    <row r="28" ht="14" customHeight="1">
      <c r="A28" s="166" t="n">
        <v>22</v>
      </c>
      <c r="B28" s="167" t="inlineStr">
        <is>
          <t>Brake System</t>
        </is>
      </c>
      <c r="C28" s="195" t="inlineStr">
        <is>
          <t>A1060</t>
        </is>
      </c>
      <c r="D28" s="169" t="inlineStr">
        <is>
          <t>AA</t>
        </is>
      </c>
      <c r="E28" s="171" t="n"/>
      <c r="F28" s="171" t="inlineStr">
        <is>
          <t>Brake Pads</t>
        </is>
      </c>
      <c r="G28" s="175" t="n"/>
      <c r="H28" s="196">
        <f>SUM(J28:M28)</f>
        <v/>
      </c>
      <c r="I28" s="173" t="n">
        <v>2</v>
      </c>
      <c r="J28" s="196" t="n">
        <v>0</v>
      </c>
      <c r="K28" s="196" t="n">
        <v>0</v>
      </c>
      <c r="L28" s="196" t="n">
        <v>0</v>
      </c>
      <c r="M28" s="196" t="n">
        <v>0</v>
      </c>
      <c r="N28" s="197">
        <f>H28*I28</f>
        <v/>
      </c>
      <c r="O28" s="164">
        <f>HYPERLINK("[fca_files/015_KyotoUniversity_FSAEJ_CR_FCA_BR-A1060.xlsx]'Brake Pads'!A1","A1060")</f>
        <v/>
      </c>
    </row>
    <row r="29" ht="14" customHeight="1">
      <c r="A29" s="166" t="n">
        <v>23</v>
      </c>
      <c r="B29" s="167" t="inlineStr">
        <is>
          <t>Brake System</t>
        </is>
      </c>
      <c r="C29" s="195" t="n">
        <v>10601</v>
      </c>
      <c r="D29" s="169" t="inlineStr">
        <is>
          <t>AA</t>
        </is>
      </c>
      <c r="E29" s="171" t="inlineStr">
        <is>
          <t>Brake Pad Asm</t>
        </is>
      </c>
      <c r="F29" s="171" t="inlineStr">
        <is>
          <t>Front Brake Pad</t>
        </is>
      </c>
      <c r="G29" s="175" t="n"/>
      <c r="H29" s="196">
        <f>SUM(J29:M29)</f>
        <v/>
      </c>
      <c r="I29" s="173" t="n">
        <v>2</v>
      </c>
      <c r="J29" s="196" t="n">
        <v>0.24432</v>
      </c>
      <c r="K29" s="196" t="n">
        <v>0</v>
      </c>
      <c r="L29" s="196" t="n">
        <v>0</v>
      </c>
      <c r="M29" s="196" t="n">
        <v>0</v>
      </c>
      <c r="N29" s="197">
        <f>H29*I29</f>
        <v/>
      </c>
      <c r="O29" s="164">
        <f>HYPERLINK("[fca_files/015_KyotoUniversity_FSAEJ_CR_FCA_BR-A1060.xlsx]'Front Brake Pad'!A1","10601")</f>
        <v/>
      </c>
    </row>
    <row r="30" ht="14" customHeight="1">
      <c r="A30" s="166" t="n">
        <v>24</v>
      </c>
      <c r="B30" s="167" t="inlineStr">
        <is>
          <t>Brake System</t>
        </is>
      </c>
      <c r="C30" s="195" t="n">
        <v>10601</v>
      </c>
      <c r="D30" s="169" t="inlineStr">
        <is>
          <t>AA</t>
        </is>
      </c>
      <c r="E30" s="171" t="inlineStr">
        <is>
          <t>Brake Pad Asm</t>
        </is>
      </c>
      <c r="F30" s="171" t="inlineStr">
        <is>
          <t>Rear Brake Pad</t>
        </is>
      </c>
      <c r="G30" s="175" t="n"/>
      <c r="H30" s="196">
        <f>SUM(J30:M30)</f>
        <v/>
      </c>
      <c r="I30" s="173" t="n">
        <v>2</v>
      </c>
      <c r="J30" s="196" t="n">
        <v>0.26456</v>
      </c>
      <c r="K30" s="196" t="n">
        <v>0</v>
      </c>
      <c r="L30" s="196" t="n">
        <v>0</v>
      </c>
      <c r="M30" s="196" t="n">
        <v>0</v>
      </c>
      <c r="N30" s="197">
        <f>H30*I30</f>
        <v/>
      </c>
      <c r="O30" s="164">
        <f>HYPERLINK("[fca_files/015_KyotoUniversity_FSAEJ_CR_FCA_BR-A1060.xlsx]'Rear Brake Pad'!A1","10601")</f>
        <v/>
      </c>
    </row>
    <row r="31" ht="14" customHeight="1">
      <c r="A31" s="166" t="n">
        <v>25</v>
      </c>
      <c r="B31" s="167" t="inlineStr">
        <is>
          <t>Brake System</t>
        </is>
      </c>
      <c r="C31" s="195" t="inlineStr">
        <is>
          <t>A1070</t>
        </is>
      </c>
      <c r="D31" s="169" t="inlineStr">
        <is>
          <t>AA</t>
        </is>
      </c>
      <c r="E31" s="171" t="n"/>
      <c r="F31" s="171" t="inlineStr">
        <is>
          <t>Brake Fluid</t>
        </is>
      </c>
      <c r="G31" s="169" t="n"/>
      <c r="H31" s="196">
        <f>SUM(J31:M31)</f>
        <v/>
      </c>
      <c r="I31" s="173" t="n">
        <v>1</v>
      </c>
      <c r="J31" s="196" t="n">
        <v>0.27</v>
      </c>
      <c r="K31" s="196" t="n">
        <v>0</v>
      </c>
      <c r="L31" s="196" t="n">
        <v>0</v>
      </c>
      <c r="M31" s="196" t="n">
        <v>0</v>
      </c>
      <c r="N31" s="197">
        <f>H31*I31</f>
        <v/>
      </c>
      <c r="O31" s="164">
        <f>HYPERLINK("[fca_files/015_KyotoUniversity_FSAEJ_CR_FCA_BR-A1070.xlsx]'Brake Fluid'!A1","A1070")</f>
        <v/>
      </c>
    </row>
    <row r="32" ht="14" customHeight="1">
      <c r="A32" s="166" t="n">
        <v>26</v>
      </c>
      <c r="B32" s="167" t="inlineStr">
        <is>
          <t>Brake System</t>
        </is>
      </c>
      <c r="C32" s="195" t="inlineStr">
        <is>
          <t>A1080</t>
        </is>
      </c>
      <c r="D32" s="169" t="inlineStr">
        <is>
          <t>AA</t>
        </is>
      </c>
      <c r="E32" s="170" t="n"/>
      <c r="F32" s="171" t="inlineStr">
        <is>
          <t>Brake Lines</t>
        </is>
      </c>
      <c r="G32" s="169" t="n"/>
      <c r="H32" s="196">
        <f>SUM(J32:M32)</f>
        <v/>
      </c>
      <c r="I32" s="173" t="n">
        <v>1</v>
      </c>
      <c r="J32" s="196" t="n">
        <v>0</v>
      </c>
      <c r="K32" s="196" t="n">
        <v>0</v>
      </c>
      <c r="L32" s="196" t="n">
        <v>0</v>
      </c>
      <c r="M32" s="196" t="n">
        <v>0</v>
      </c>
      <c r="N32" s="197">
        <f>H32*I32</f>
        <v/>
      </c>
      <c r="O32" s="164">
        <f>HYPERLINK("[fca_files/015_KyotoUniversity_FSAEJ_CR_FCA_BR-A1080.xlsx]'Brake Lines'!A1","A1080")</f>
        <v/>
      </c>
    </row>
    <row r="33" ht="14" customHeight="1">
      <c r="A33" s="166" t="n">
        <v>27</v>
      </c>
      <c r="B33" s="167" t="inlineStr">
        <is>
          <t>Brake System</t>
        </is>
      </c>
      <c r="C33" s="195" t="n">
        <v>10801</v>
      </c>
      <c r="D33" s="169" t="inlineStr">
        <is>
          <t>AA</t>
        </is>
      </c>
      <c r="E33" s="171" t="inlineStr">
        <is>
          <t>Brake Lines</t>
        </is>
      </c>
      <c r="F33" s="171" t="inlineStr">
        <is>
          <t>Brake Line1</t>
        </is>
      </c>
      <c r="G33" s="169" t="n"/>
      <c r="H33" s="196">
        <f>SUM(J33:M33)</f>
        <v/>
      </c>
      <c r="I33" s="173" t="n">
        <v>1</v>
      </c>
      <c r="J33" s="196" t="n">
        <v>253.032831875</v>
      </c>
      <c r="K33" s="196" t="n">
        <v>19.125</v>
      </c>
      <c r="L33" s="196" t="n">
        <v>0</v>
      </c>
      <c r="M33" s="196" t="n">
        <v>0</v>
      </c>
      <c r="N33" s="197">
        <f>H33*I33</f>
        <v/>
      </c>
      <c r="O33" s="164">
        <f>HYPERLINK("[fca_files/015_KyotoUniversity_FSAEJ_CR_FCA_BR-A1080.xlsx]'Brake Line 1'!A1","10801")</f>
        <v/>
      </c>
    </row>
    <row r="34" ht="14" customHeight="1">
      <c r="A34" s="166" t="n">
        <v>28</v>
      </c>
      <c r="B34" s="167" t="inlineStr">
        <is>
          <t>Brake System</t>
        </is>
      </c>
      <c r="C34" s="195" t="n">
        <v>10801</v>
      </c>
      <c r="D34" s="169" t="inlineStr">
        <is>
          <t>AA</t>
        </is>
      </c>
      <c r="E34" s="171" t="inlineStr">
        <is>
          <t>Brake Lines</t>
        </is>
      </c>
      <c r="F34" s="171" t="inlineStr">
        <is>
          <t>Brake Line2</t>
        </is>
      </c>
      <c r="G34" s="169" t="n"/>
      <c r="H34" s="196">
        <f>SUM(J34:M34)</f>
        <v/>
      </c>
      <c r="I34" s="173" t="n">
        <v>1</v>
      </c>
      <c r="J34" s="196" t="n">
        <v>27.879956875</v>
      </c>
      <c r="K34" s="196" t="n">
        <v>3.875</v>
      </c>
      <c r="L34" s="196" t="n">
        <v>0</v>
      </c>
      <c r="M34" s="196" t="n">
        <v>0</v>
      </c>
      <c r="N34" s="197">
        <f>H34*I34</f>
        <v/>
      </c>
      <c r="O34" s="164">
        <f>HYPERLINK("[fca_files/015_KyotoUniversity_FSAEJ_CR_FCA_BR-A1080.xlsx]'Brake Line 2'!A1","10801")</f>
        <v/>
      </c>
    </row>
    <row r="35" ht="15" customHeight="1" thickBot="1">
      <c r="A35" s="166" t="n">
        <v>29</v>
      </c>
      <c r="B35" s="167" t="inlineStr">
        <is>
          <t>Brake System</t>
        </is>
      </c>
      <c r="C35" s="195" t="n">
        <v>10801</v>
      </c>
      <c r="D35" s="169" t="inlineStr">
        <is>
          <t>AA</t>
        </is>
      </c>
      <c r="E35" s="171" t="inlineStr">
        <is>
          <t>Brake Lines</t>
        </is>
      </c>
      <c r="F35" s="171" t="inlineStr">
        <is>
          <t>Brake Line3</t>
        </is>
      </c>
      <c r="G35" s="169" t="n"/>
      <c r="H35" s="196">
        <f>SUM(J35:M35)</f>
        <v/>
      </c>
      <c r="I35" s="173" t="n">
        <v>1</v>
      </c>
      <c r="J35" s="196" t="n">
        <v>403.49106943125</v>
      </c>
      <c r="K35" s="196" t="n">
        <v>24.875</v>
      </c>
      <c r="L35" s="196" t="n">
        <v>0</v>
      </c>
      <c r="M35" s="196" t="n">
        <v>0</v>
      </c>
      <c r="N35" s="197">
        <f>H35*I35</f>
        <v/>
      </c>
      <c r="O35" s="164">
        <f>HYPERLINK("[fca_files/015_KyotoUniversity_FSAEJ_CR_FCA_BR-A1080.xlsx]'Brake Line 3'!A1","10801")</f>
        <v/>
      </c>
    </row>
    <row r="36" ht="16" customHeight="1" thickBot="1" thickTop="1">
      <c r="A36" s="9" t="n"/>
      <c r="B36" s="53" t="inlineStr">
        <is>
          <t>Brake System</t>
        </is>
      </c>
      <c r="C36" s="10" t="n"/>
      <c r="D36" s="69" t="n"/>
      <c r="E36" s="10" t="n"/>
      <c r="F36" s="53" t="inlineStr">
        <is>
          <t>Area Total</t>
        </is>
      </c>
      <c r="G36" s="10" t="n"/>
      <c r="H36" s="202" t="n"/>
      <c r="I36" s="203" t="n"/>
      <c r="J36" s="204">
        <f>SUMPRODUCT(I7:I35,J7:J35)</f>
        <v/>
      </c>
      <c r="K36" s="204">
        <f>SUMPRODUCT(I7:I35,K7:K35)</f>
        <v/>
      </c>
      <c r="L36" s="204">
        <f>SUMPRODUCT(I7:I35,L7:L35)</f>
        <v/>
      </c>
      <c r="M36" s="204">
        <f>SUMPRODUCT(I7:I35,M7:M35)</f>
        <v/>
      </c>
      <c r="N36" s="205">
        <f>SUM(N7:N35)</f>
        <v/>
      </c>
      <c r="O36" s="12" t="n"/>
    </row>
    <row r="37" ht="15" customHeight="1" thickTop="1">
      <c r="A37" s="13" t="n">
        <v>10</v>
      </c>
      <c r="B37" s="16" t="inlineStr">
        <is>
          <t>EN-EN</t>
        </is>
      </c>
      <c r="C37" s="14" t="inlineStr">
        <is>
          <t>A2010</t>
        </is>
      </c>
      <c r="D37" s="70" t="inlineStr">
        <is>
          <t>AA</t>
        </is>
      </c>
      <c r="E37" s="14" t="n"/>
      <c r="F37" s="54" t="inlineStr">
        <is>
          <t>Engine</t>
        </is>
      </c>
      <c r="G37" s="14" t="n"/>
      <c r="H37" s="206">
        <f>SUM(J37:M37)</f>
        <v/>
      </c>
      <c r="I37" s="207" t="n"/>
      <c r="J37" s="208" t="n"/>
      <c r="K37" s="208" t="n"/>
      <c r="L37" s="208" t="n"/>
      <c r="M37" s="208" t="n"/>
      <c r="N37" s="209">
        <f>H37*I37</f>
        <v/>
      </c>
      <c r="O37" s="16" t="n"/>
    </row>
    <row r="38" ht="14" customHeight="1">
      <c r="A38" s="13" t="n">
        <v>20</v>
      </c>
      <c r="B38" s="16" t="inlineStr">
        <is>
          <t>EN-EN</t>
        </is>
      </c>
      <c r="C38" s="14" t="inlineStr">
        <is>
          <t>A2020</t>
        </is>
      </c>
      <c r="D38" s="70" t="inlineStr">
        <is>
          <t>AA</t>
        </is>
      </c>
      <c r="E38" s="14" t="n"/>
      <c r="F38" s="54" t="inlineStr">
        <is>
          <t>Engine Mount</t>
        </is>
      </c>
      <c r="G38" s="14" t="n"/>
      <c r="H38" s="206">
        <f>SUM(J38:M38)</f>
        <v/>
      </c>
      <c r="I38" s="207" t="n"/>
      <c r="J38" s="208" t="n"/>
      <c r="K38" s="208" t="n"/>
      <c r="L38" s="208" t="n"/>
      <c r="M38" s="208" t="n"/>
      <c r="N38" s="209">
        <f>H38*I38</f>
        <v/>
      </c>
      <c r="O38" s="16" t="n"/>
    </row>
    <row r="39" ht="14" customHeight="1">
      <c r="A39" s="13" t="n">
        <v>30</v>
      </c>
      <c r="B39" s="16" t="inlineStr">
        <is>
          <t>EN-EN</t>
        </is>
      </c>
      <c r="C39" s="14" t="inlineStr">
        <is>
          <t>A2030</t>
        </is>
      </c>
      <c r="D39" s="70" t="inlineStr">
        <is>
          <t>AA</t>
        </is>
      </c>
      <c r="E39" s="14" t="n"/>
      <c r="F39" s="54" t="inlineStr">
        <is>
          <t>Engine Oil</t>
        </is>
      </c>
      <c r="G39" s="14" t="n"/>
      <c r="H39" s="206">
        <f>SUM(J39:M39)</f>
        <v/>
      </c>
      <c r="I39" s="207" t="n"/>
      <c r="J39" s="208" t="n"/>
      <c r="K39" s="208" t="n"/>
      <c r="L39" s="208" t="n"/>
      <c r="M39" s="208" t="n"/>
      <c r="N39" s="209">
        <f>H39*I39</f>
        <v/>
      </c>
      <c r="O39" s="16" t="n"/>
    </row>
    <row r="40" ht="14" customHeight="1">
      <c r="A40" s="13" t="n">
        <v>40</v>
      </c>
      <c r="B40" s="16" t="inlineStr">
        <is>
          <t>EN-IE</t>
        </is>
      </c>
      <c r="C40" s="14" t="inlineStr">
        <is>
          <t>A2040</t>
        </is>
      </c>
      <c r="D40" s="70" t="inlineStr">
        <is>
          <t>AA</t>
        </is>
      </c>
      <c r="E40" s="14" t="n"/>
      <c r="F40" s="54" t="inlineStr">
        <is>
          <t>Intake Manifold</t>
        </is>
      </c>
      <c r="G40" s="14" t="n"/>
      <c r="H40" s="206">
        <f>SUM(J40:M40)</f>
        <v/>
      </c>
      <c r="I40" s="207" t="n"/>
      <c r="J40" s="208" t="n"/>
      <c r="K40" s="208" t="n"/>
      <c r="L40" s="208" t="n"/>
      <c r="M40" s="208" t="n"/>
      <c r="N40" s="209">
        <f>H40*I40</f>
        <v/>
      </c>
      <c r="O40" s="16" t="n"/>
    </row>
    <row r="41" ht="14" customHeight="1">
      <c r="A41" s="13" t="n">
        <v>50</v>
      </c>
      <c r="B41" s="16" t="inlineStr">
        <is>
          <t>EN-IE</t>
        </is>
      </c>
      <c r="C41" s="14" t="inlineStr">
        <is>
          <t>A2050</t>
        </is>
      </c>
      <c r="D41" s="70" t="inlineStr">
        <is>
          <t>AA</t>
        </is>
      </c>
      <c r="E41" s="14" t="n"/>
      <c r="F41" s="54" t="inlineStr">
        <is>
          <t>Restrictor</t>
        </is>
      </c>
      <c r="G41" s="14" t="n"/>
      <c r="H41" s="206">
        <f>SUM(J41:M41)</f>
        <v/>
      </c>
      <c r="I41" s="207" t="n"/>
      <c r="J41" s="208" t="n"/>
      <c r="K41" s="208" t="n"/>
      <c r="L41" s="208" t="n"/>
      <c r="M41" s="208" t="n"/>
      <c r="N41" s="209">
        <f>H41*I41</f>
        <v/>
      </c>
      <c r="O41" s="16" t="n"/>
    </row>
    <row r="42" ht="14" customHeight="1">
      <c r="A42" s="13" t="n">
        <v>60</v>
      </c>
      <c r="B42" s="16" t="inlineStr">
        <is>
          <t>EN-IE</t>
        </is>
      </c>
      <c r="C42" s="14" t="inlineStr">
        <is>
          <t>A2060</t>
        </is>
      </c>
      <c r="D42" s="70" t="inlineStr">
        <is>
          <t>AA</t>
        </is>
      </c>
      <c r="E42" s="14" t="n"/>
      <c r="F42" s="54" t="inlineStr">
        <is>
          <t>Air Filter</t>
        </is>
      </c>
      <c r="G42" s="14" t="n"/>
      <c r="H42" s="206">
        <f>SUM(J42:M42)</f>
        <v/>
      </c>
      <c r="I42" s="207" t="n"/>
      <c r="J42" s="208" t="n"/>
      <c r="K42" s="208" t="n"/>
      <c r="L42" s="208" t="n"/>
      <c r="M42" s="208" t="n"/>
      <c r="N42" s="209">
        <f>H42*I42</f>
        <v/>
      </c>
      <c r="O42" s="16" t="n"/>
    </row>
    <row r="43" ht="14" customHeight="1">
      <c r="A43" s="13" t="n">
        <v>70</v>
      </c>
      <c r="B43" s="16" t="inlineStr">
        <is>
          <t>EN-IE</t>
        </is>
      </c>
      <c r="C43" s="14" t="inlineStr">
        <is>
          <t>A2070</t>
        </is>
      </c>
      <c r="D43" s="70" t="inlineStr">
        <is>
          <t>AA</t>
        </is>
      </c>
      <c r="E43" s="14" t="n"/>
      <c r="F43" s="54" t="inlineStr">
        <is>
          <t>Turbocharger</t>
        </is>
      </c>
      <c r="G43" s="14" t="n"/>
      <c r="H43" s="206">
        <f>SUM(J43:M43)</f>
        <v/>
      </c>
      <c r="I43" s="207" t="n"/>
      <c r="J43" s="208" t="n"/>
      <c r="K43" s="208" t="n"/>
      <c r="L43" s="208" t="n"/>
      <c r="M43" s="208" t="n"/>
      <c r="N43" s="209">
        <f>H43*I43</f>
        <v/>
      </c>
      <c r="O43" s="16" t="n"/>
    </row>
    <row r="44" ht="14" customHeight="1">
      <c r="A44" s="13" t="n">
        <v>80</v>
      </c>
      <c r="B44" s="16" t="inlineStr">
        <is>
          <t>EN-IE</t>
        </is>
      </c>
      <c r="C44" s="14" t="inlineStr">
        <is>
          <t>A2080</t>
        </is>
      </c>
      <c r="D44" s="70" t="inlineStr">
        <is>
          <t>AA</t>
        </is>
      </c>
      <c r="E44" s="14" t="n"/>
      <c r="F44" s="54" t="inlineStr">
        <is>
          <t>Throttle Body</t>
        </is>
      </c>
      <c r="G44" s="14" t="n"/>
      <c r="H44" s="206">
        <f>SUM(J44:M44)</f>
        <v/>
      </c>
      <c r="I44" s="207" t="n"/>
      <c r="J44" s="208" t="n"/>
      <c r="K44" s="208" t="n"/>
      <c r="L44" s="208" t="n"/>
      <c r="M44" s="208" t="n"/>
      <c r="N44" s="209">
        <f>H44*I44</f>
        <v/>
      </c>
      <c r="O44" s="16" t="n"/>
    </row>
    <row r="45" ht="14" customHeight="1">
      <c r="A45" s="13" t="n">
        <v>90</v>
      </c>
      <c r="B45" s="16" t="inlineStr">
        <is>
          <t>EN-IE</t>
        </is>
      </c>
      <c r="C45" s="14" t="inlineStr">
        <is>
          <t>A2090</t>
        </is>
      </c>
      <c r="D45" s="70" t="inlineStr">
        <is>
          <t>AA</t>
        </is>
      </c>
      <c r="E45" s="14" t="n"/>
      <c r="F45" s="54" t="inlineStr">
        <is>
          <t>Exhaust Manifold</t>
        </is>
      </c>
      <c r="G45" s="14" t="n"/>
      <c r="H45" s="206">
        <f>SUM(J45:M45)</f>
        <v/>
      </c>
      <c r="I45" s="207" t="n"/>
      <c r="J45" s="208" t="n"/>
      <c r="K45" s="208" t="n"/>
      <c r="L45" s="208" t="n"/>
      <c r="M45" s="208" t="n"/>
      <c r="N45" s="209">
        <f>H45*I45</f>
        <v/>
      </c>
      <c r="O45" s="16" t="n"/>
    </row>
    <row r="46" ht="14" customHeight="1">
      <c r="A46" s="13" t="n">
        <v>100</v>
      </c>
      <c r="B46" s="16" t="inlineStr">
        <is>
          <t>EN-IE</t>
        </is>
      </c>
      <c r="C46" s="14" t="inlineStr">
        <is>
          <t>A2100</t>
        </is>
      </c>
      <c r="D46" s="70" t="inlineStr">
        <is>
          <t>AA</t>
        </is>
      </c>
      <c r="E46" s="14" t="n"/>
      <c r="F46" s="54" t="inlineStr">
        <is>
          <t>Muffler</t>
        </is>
      </c>
      <c r="G46" s="14" t="n"/>
      <c r="H46" s="206">
        <f>SUM(J46:M46)</f>
        <v/>
      </c>
      <c r="I46" s="207" t="n">
        <v>1</v>
      </c>
      <c r="J46" s="208" t="n">
        <v>12.23</v>
      </c>
      <c r="K46" s="208" t="n">
        <v>193.48</v>
      </c>
      <c r="L46" s="208" t="n"/>
      <c r="M46" s="208" t="n">
        <v>24.66</v>
      </c>
      <c r="N46" s="209">
        <f>H46*I46</f>
        <v/>
      </c>
      <c r="O46" s="16" t="n"/>
    </row>
    <row r="47" ht="14" customHeight="1">
      <c r="A47" s="13" t="n">
        <v>110</v>
      </c>
      <c r="B47" s="16" t="inlineStr">
        <is>
          <t>EN-FU</t>
        </is>
      </c>
      <c r="C47" s="14" t="inlineStr">
        <is>
          <t>A2110</t>
        </is>
      </c>
      <c r="D47" s="70" t="inlineStr">
        <is>
          <t>AA</t>
        </is>
      </c>
      <c r="E47" s="14" t="n"/>
      <c r="F47" s="54" t="inlineStr">
        <is>
          <t>Fuel Tank</t>
        </is>
      </c>
      <c r="G47" s="14" t="n"/>
      <c r="H47" s="206">
        <f>SUM(J47:M47)</f>
        <v/>
      </c>
      <c r="I47" s="207" t="n"/>
      <c r="J47" s="208" t="n"/>
      <c r="K47" s="208" t="n"/>
      <c r="L47" s="208" t="n"/>
      <c r="M47" s="208" t="n"/>
      <c r="N47" s="209">
        <f>H47*I47</f>
        <v/>
      </c>
      <c r="O47" s="16" t="n"/>
    </row>
    <row r="48" ht="14" customHeight="1">
      <c r="A48" s="13" t="n">
        <v>120</v>
      </c>
      <c r="B48" s="16" t="inlineStr">
        <is>
          <t>EN-FU</t>
        </is>
      </c>
      <c r="C48" s="14" t="inlineStr">
        <is>
          <t>A2120</t>
        </is>
      </c>
      <c r="D48" s="70" t="inlineStr">
        <is>
          <t>AA</t>
        </is>
      </c>
      <c r="E48" s="14" t="n"/>
      <c r="F48" s="54" t="inlineStr">
        <is>
          <t>Fuel Vent</t>
        </is>
      </c>
      <c r="G48" s="14" t="n"/>
      <c r="H48" s="206">
        <f>SUM(J48:M48)</f>
        <v/>
      </c>
      <c r="I48" s="207" t="n"/>
      <c r="J48" s="208" t="n"/>
      <c r="K48" s="208" t="n"/>
      <c r="L48" s="208" t="n"/>
      <c r="M48" s="208" t="n"/>
      <c r="N48" s="209">
        <f>H48*I48</f>
        <v/>
      </c>
      <c r="O48" s="16" t="n"/>
    </row>
    <row r="49" ht="14" customHeight="1">
      <c r="A49" s="13" t="n">
        <v>130</v>
      </c>
      <c r="B49" s="16" t="inlineStr">
        <is>
          <t>EN-FU</t>
        </is>
      </c>
      <c r="C49" s="14" t="inlineStr">
        <is>
          <t>A2130</t>
        </is>
      </c>
      <c r="D49" s="70" t="inlineStr">
        <is>
          <t>AA</t>
        </is>
      </c>
      <c r="E49" s="14" t="n"/>
      <c r="F49" s="54" t="inlineStr">
        <is>
          <t>Fuel Pump</t>
        </is>
      </c>
      <c r="G49" s="14" t="n"/>
      <c r="H49" s="206">
        <f>SUM(J49:M49)</f>
        <v/>
      </c>
      <c r="I49" s="207" t="n"/>
      <c r="J49" s="208" t="n"/>
      <c r="K49" s="208" t="n"/>
      <c r="L49" s="208" t="n"/>
      <c r="M49" s="208" t="n"/>
      <c r="N49" s="209">
        <f>H49*I49</f>
        <v/>
      </c>
      <c r="O49" s="16" t="n"/>
    </row>
    <row r="50" ht="14" customHeight="1">
      <c r="A50" s="13" t="n">
        <v>140</v>
      </c>
      <c r="B50" s="16" t="inlineStr">
        <is>
          <t>EN-FU</t>
        </is>
      </c>
      <c r="C50" s="14" t="inlineStr">
        <is>
          <t>A2140</t>
        </is>
      </c>
      <c r="D50" s="70" t="inlineStr">
        <is>
          <t>AA</t>
        </is>
      </c>
      <c r="E50" s="14" t="n"/>
      <c r="F50" s="54" t="inlineStr">
        <is>
          <t>Fuel Filter</t>
        </is>
      </c>
      <c r="G50" s="14" t="n"/>
      <c r="H50" s="206">
        <f>SUM(J50:M50)</f>
        <v/>
      </c>
      <c r="I50" s="207" t="n"/>
      <c r="J50" s="208" t="n"/>
      <c r="K50" s="208" t="n"/>
      <c r="L50" s="208" t="n"/>
      <c r="M50" s="208" t="n"/>
      <c r="N50" s="209">
        <f>H50*I50</f>
        <v/>
      </c>
      <c r="O50" s="16" t="n"/>
    </row>
    <row r="51" ht="14" customFormat="1" customHeight="1" s="150">
      <c r="A51" s="13" t="n">
        <v>150</v>
      </c>
      <c r="B51" s="16" t="inlineStr">
        <is>
          <t>EN-FU</t>
        </is>
      </c>
      <c r="C51" s="210" t="n">
        <v>21401</v>
      </c>
      <c r="D51" s="70" t="inlineStr">
        <is>
          <t>AA</t>
        </is>
      </c>
      <c r="E51" s="54" t="inlineStr">
        <is>
          <t>Fuel Filter</t>
        </is>
      </c>
      <c r="F51" s="54" t="inlineStr">
        <is>
          <t>Filter</t>
        </is>
      </c>
      <c r="G51" s="14" t="n"/>
      <c r="H51" s="206">
        <f>SUM(J51:M51)</f>
        <v/>
      </c>
      <c r="I51" s="207" t="n"/>
      <c r="J51" s="208" t="n"/>
      <c r="K51" s="208" t="n"/>
      <c r="L51" s="208" t="n"/>
      <c r="M51" s="208" t="n"/>
      <c r="N51" s="209">
        <f>H51*I51</f>
        <v/>
      </c>
      <c r="O51" s="16" t="n"/>
    </row>
    <row r="52" ht="14" customHeight="1">
      <c r="A52" s="13" t="n">
        <v>160</v>
      </c>
      <c r="B52" s="16" t="inlineStr">
        <is>
          <t>EN-FU</t>
        </is>
      </c>
      <c r="C52" s="210" t="n">
        <v>21402</v>
      </c>
      <c r="D52" s="70" t="inlineStr">
        <is>
          <t>AA</t>
        </is>
      </c>
      <c r="E52" s="54" t="inlineStr">
        <is>
          <t>Fuel Filter</t>
        </is>
      </c>
      <c r="F52" s="54" t="inlineStr">
        <is>
          <t>Filter Mount</t>
        </is>
      </c>
      <c r="G52" s="14" t="n"/>
      <c r="H52" s="206">
        <f>SUM(J52:M52)</f>
        <v/>
      </c>
      <c r="I52" s="207" t="n"/>
      <c r="J52" s="208" t="n"/>
      <c r="K52" s="208" t="n"/>
      <c r="L52" s="208" t="n"/>
      <c r="M52" s="208" t="n"/>
      <c r="N52" s="209">
        <f>H52*I52</f>
        <v/>
      </c>
      <c r="O52" s="16" t="n"/>
    </row>
    <row r="53" ht="14" customHeight="1">
      <c r="A53" s="13" t="n">
        <v>170</v>
      </c>
      <c r="B53" s="16" t="inlineStr">
        <is>
          <t>EN-FU</t>
        </is>
      </c>
      <c r="C53" s="210" t="n">
        <v>21403</v>
      </c>
      <c r="D53" s="70" t="inlineStr">
        <is>
          <t>AA</t>
        </is>
      </c>
      <c r="E53" s="54" t="inlineStr">
        <is>
          <t>Fuel Filter</t>
        </is>
      </c>
      <c r="F53" s="54" t="inlineStr">
        <is>
          <t>Fitting</t>
        </is>
      </c>
      <c r="G53" s="14" t="n"/>
      <c r="H53" s="206">
        <f>SUM(J53:M53)</f>
        <v/>
      </c>
      <c r="I53" s="207" t="n"/>
      <c r="J53" s="208" t="n"/>
      <c r="K53" s="208" t="n"/>
      <c r="L53" s="208" t="n"/>
      <c r="M53" s="208" t="n"/>
      <c r="N53" s="209">
        <f>H53*I53</f>
        <v/>
      </c>
      <c r="O53" s="16" t="n"/>
    </row>
    <row r="54" ht="14" customHeight="1">
      <c r="A54" s="13" t="n">
        <v>180</v>
      </c>
      <c r="B54" s="16" t="inlineStr">
        <is>
          <t>EN-FU</t>
        </is>
      </c>
      <c r="C54" s="14" t="inlineStr">
        <is>
          <t>A2150</t>
        </is>
      </c>
      <c r="D54" s="70" t="inlineStr">
        <is>
          <t>AA</t>
        </is>
      </c>
      <c r="E54" s="14" t="n"/>
      <c r="F54" s="54" t="inlineStr">
        <is>
          <t>Fuel Injector</t>
        </is>
      </c>
      <c r="G54" s="14" t="n"/>
      <c r="H54" s="206">
        <f>SUM(J54:M54)</f>
        <v/>
      </c>
      <c r="I54" s="207" t="n"/>
      <c r="J54" s="208" t="n"/>
      <c r="K54" s="208" t="n"/>
      <c r="L54" s="208" t="n"/>
      <c r="M54" s="208" t="n"/>
      <c r="N54" s="209">
        <f>H54*I54</f>
        <v/>
      </c>
      <c r="O54" s="16" t="n"/>
    </row>
    <row r="55" ht="14" customHeight="1">
      <c r="A55" s="13" t="n">
        <v>190</v>
      </c>
      <c r="B55" s="16" t="inlineStr">
        <is>
          <t>EN-FU</t>
        </is>
      </c>
      <c r="C55" s="14" t="inlineStr">
        <is>
          <t>A2160</t>
        </is>
      </c>
      <c r="D55" s="70" t="inlineStr">
        <is>
          <t>AA</t>
        </is>
      </c>
      <c r="E55" s="14" t="n"/>
      <c r="F55" s="54" t="inlineStr">
        <is>
          <t>Fuel Pressure Regulator</t>
        </is>
      </c>
      <c r="G55" s="14" t="n"/>
      <c r="H55" s="206">
        <f>SUM(J55:M55)</f>
        <v/>
      </c>
      <c r="I55" s="207" t="n"/>
      <c r="J55" s="208" t="n"/>
      <c r="K55" s="208" t="n"/>
      <c r="L55" s="208" t="n"/>
      <c r="M55" s="208" t="n"/>
      <c r="N55" s="209">
        <f>H55*I55</f>
        <v/>
      </c>
      <c r="O55" s="16" t="n"/>
    </row>
    <row r="56" ht="14" customHeight="1">
      <c r="A56" s="13" t="n">
        <v>200</v>
      </c>
      <c r="B56" s="16" t="inlineStr">
        <is>
          <t>EN-FU</t>
        </is>
      </c>
      <c r="C56" s="14" t="inlineStr">
        <is>
          <t>A2170</t>
        </is>
      </c>
      <c r="D56" s="70" t="inlineStr">
        <is>
          <t>AA</t>
        </is>
      </c>
      <c r="E56" s="54" t="n"/>
      <c r="F56" s="54" t="inlineStr">
        <is>
          <t>Fuel Line</t>
        </is>
      </c>
      <c r="G56" s="14" t="n"/>
      <c r="H56" s="206">
        <f>SUM(J56:M56)</f>
        <v/>
      </c>
      <c r="I56" s="207" t="n"/>
      <c r="J56" s="208" t="n"/>
      <c r="K56" s="208" t="n"/>
      <c r="L56" s="208" t="n"/>
      <c r="M56" s="208" t="n"/>
      <c r="N56" s="209">
        <f>H56*I56</f>
        <v/>
      </c>
      <c r="O56" s="16" t="n"/>
    </row>
    <row r="57" ht="14" customHeight="1">
      <c r="A57" s="13" t="n">
        <v>210</v>
      </c>
      <c r="B57" s="16" t="inlineStr">
        <is>
          <t>EN-CO</t>
        </is>
      </c>
      <c r="C57" s="14" t="inlineStr">
        <is>
          <t>A2180</t>
        </is>
      </c>
      <c r="D57" s="70" t="inlineStr">
        <is>
          <t>AA</t>
        </is>
      </c>
      <c r="E57" s="54" t="n"/>
      <c r="F57" s="54" t="inlineStr">
        <is>
          <t>Radiator</t>
        </is>
      </c>
      <c r="G57" s="14" t="n"/>
      <c r="H57" s="206">
        <f>SUM(J57:M57)</f>
        <v/>
      </c>
      <c r="I57" s="207" t="n"/>
      <c r="J57" s="208" t="n"/>
      <c r="K57" s="208" t="n"/>
      <c r="L57" s="208" t="n"/>
      <c r="M57" s="208" t="n"/>
      <c r="N57" s="209">
        <f>H57*I57</f>
        <v/>
      </c>
      <c r="O57" s="16" t="n"/>
    </row>
    <row r="58" ht="14" customHeight="1">
      <c r="A58" s="13" t="n">
        <v>220</v>
      </c>
      <c r="B58" s="16" t="inlineStr">
        <is>
          <t>EN-CO</t>
        </is>
      </c>
      <c r="C58" s="14" t="inlineStr">
        <is>
          <t>A2190</t>
        </is>
      </c>
      <c r="D58" s="70" t="inlineStr">
        <is>
          <t>AA</t>
        </is>
      </c>
      <c r="E58" s="54" t="n"/>
      <c r="F58" s="54" t="inlineStr">
        <is>
          <t>Radiator Fan</t>
        </is>
      </c>
      <c r="G58" s="14" t="n"/>
      <c r="H58" s="206">
        <f>SUM(J58:M58)</f>
        <v/>
      </c>
      <c r="I58" s="207" t="n"/>
      <c r="J58" s="208" t="n"/>
      <c r="K58" s="208" t="n"/>
      <c r="L58" s="208" t="n"/>
      <c r="M58" s="208" t="n"/>
      <c r="N58" s="209">
        <f>H58*I58</f>
        <v/>
      </c>
      <c r="O58" s="16" t="n"/>
    </row>
    <row r="59" ht="14" customHeight="1">
      <c r="A59" s="13" t="n">
        <v>230</v>
      </c>
      <c r="B59" s="16" t="inlineStr">
        <is>
          <t>EN-CO</t>
        </is>
      </c>
      <c r="C59" s="14" t="inlineStr">
        <is>
          <t>A2200</t>
        </is>
      </c>
      <c r="D59" s="70" t="inlineStr">
        <is>
          <t>AA</t>
        </is>
      </c>
      <c r="E59" s="14" t="n"/>
      <c r="F59" s="54" t="inlineStr">
        <is>
          <t>Overflow Bottle</t>
        </is>
      </c>
      <c r="G59" s="17" t="n"/>
      <c r="H59" s="206">
        <f>SUM(J59:M59)</f>
        <v/>
      </c>
      <c r="I59" s="207" t="n"/>
      <c r="J59" s="208" t="n"/>
      <c r="K59" s="208" t="n"/>
      <c r="L59" s="208" t="n"/>
      <c r="M59" s="208" t="n"/>
      <c r="N59" s="209">
        <f>H59*I59</f>
        <v/>
      </c>
      <c r="O59" s="16" t="n"/>
    </row>
    <row r="60" ht="14" customHeight="1">
      <c r="A60" s="13" t="n">
        <v>240</v>
      </c>
      <c r="B60" s="16" t="inlineStr">
        <is>
          <t>EN-CO</t>
        </is>
      </c>
      <c r="C60" s="14" t="inlineStr">
        <is>
          <t>A2210</t>
        </is>
      </c>
      <c r="D60" s="70" t="inlineStr">
        <is>
          <t>AA</t>
        </is>
      </c>
      <c r="E60" s="14" t="n"/>
      <c r="F60" s="54" t="inlineStr">
        <is>
          <t>Coolant Line</t>
        </is>
      </c>
      <c r="G60" s="14" t="n"/>
      <c r="H60" s="206">
        <f>SUM(J60:M60)</f>
        <v/>
      </c>
      <c r="I60" s="207" t="n"/>
      <c r="J60" s="208" t="n"/>
      <c r="K60" s="208" t="n"/>
      <c r="L60" s="208" t="n"/>
      <c r="M60" s="208" t="n"/>
      <c r="N60" s="209">
        <f>H60*I60</f>
        <v/>
      </c>
      <c r="O60" s="16" t="n"/>
    </row>
    <row r="61" ht="14" customHeight="1">
      <c r="A61" s="13" t="n">
        <v>250</v>
      </c>
      <c r="B61" s="16" t="inlineStr">
        <is>
          <t>EN-CO</t>
        </is>
      </c>
      <c r="C61" s="14" t="inlineStr">
        <is>
          <t>A2220</t>
        </is>
      </c>
      <c r="D61" s="70" t="inlineStr">
        <is>
          <t>AA</t>
        </is>
      </c>
      <c r="E61" s="14" t="n"/>
      <c r="F61" s="54" t="inlineStr">
        <is>
          <t>Coolant</t>
        </is>
      </c>
      <c r="G61" s="14" t="n"/>
      <c r="H61" s="206">
        <f>SUM(J61:M61)</f>
        <v/>
      </c>
      <c r="I61" s="207" t="n"/>
      <c r="J61" s="208" t="n"/>
      <c r="K61" s="208" t="n"/>
      <c r="L61" s="208" t="n"/>
      <c r="M61" s="208" t="n"/>
      <c r="N61" s="209">
        <f>H61*I61</f>
        <v/>
      </c>
      <c r="O61" s="16" t="n"/>
    </row>
    <row r="62" ht="14" customHeight="1">
      <c r="A62" s="13" t="n">
        <v>260</v>
      </c>
      <c r="B62" s="16" t="inlineStr">
        <is>
          <t>EN-CO</t>
        </is>
      </c>
      <c r="C62" s="14" t="inlineStr">
        <is>
          <t>A2230</t>
        </is>
      </c>
      <c r="D62" s="70" t="inlineStr">
        <is>
          <t>AA</t>
        </is>
      </c>
      <c r="E62" s="14" t="n"/>
      <c r="F62" s="54" t="inlineStr">
        <is>
          <t>Hose Clamp</t>
        </is>
      </c>
      <c r="G62" s="14" t="n"/>
      <c r="H62" s="206">
        <f>SUM(J62:M62)</f>
        <v/>
      </c>
      <c r="I62" s="207" t="n"/>
      <c r="J62" s="208" t="n"/>
      <c r="K62" s="208" t="n"/>
      <c r="L62" s="208" t="n"/>
      <c r="M62" s="208" t="n"/>
      <c r="N62" s="209">
        <f>H62*I62</f>
        <v/>
      </c>
      <c r="O62" s="16" t="n"/>
    </row>
    <row r="63" ht="14" customHeight="1">
      <c r="A63" s="13" t="n">
        <v>270</v>
      </c>
      <c r="B63" s="16" t="inlineStr">
        <is>
          <t>EN-CO</t>
        </is>
      </c>
      <c r="C63" s="14" t="inlineStr">
        <is>
          <t>A2240</t>
        </is>
      </c>
      <c r="D63" s="70" t="inlineStr">
        <is>
          <t>AA</t>
        </is>
      </c>
      <c r="E63" s="14" t="n"/>
      <c r="F63" s="54" t="inlineStr">
        <is>
          <t>Oil Cooler</t>
        </is>
      </c>
      <c r="G63" s="14" t="n"/>
      <c r="H63" s="206">
        <f>SUM(J63:M63)</f>
        <v/>
      </c>
      <c r="I63" s="207" t="n"/>
      <c r="J63" s="208" t="n"/>
      <c r="K63" s="208" t="n"/>
      <c r="L63" s="208" t="n"/>
      <c r="M63" s="208" t="n"/>
      <c r="N63" s="209">
        <f>H63*I63</f>
        <v/>
      </c>
      <c r="O63" s="16" t="n"/>
    </row>
    <row r="64" ht="14" customHeight="1">
      <c r="A64" s="13" t="n">
        <v>280</v>
      </c>
      <c r="B64" s="16" t="inlineStr">
        <is>
          <t>EN-DT</t>
        </is>
      </c>
      <c r="C64" s="14" t="inlineStr">
        <is>
          <t>A2250</t>
        </is>
      </c>
      <c r="D64" s="70" t="inlineStr">
        <is>
          <t>AA</t>
        </is>
      </c>
      <c r="E64" s="14" t="n"/>
      <c r="F64" s="54" t="inlineStr">
        <is>
          <t>Sprocket</t>
        </is>
      </c>
      <c r="G64" s="14" t="n"/>
      <c r="H64" s="206">
        <f>SUM(J64:M64)</f>
        <v/>
      </c>
      <c r="I64" s="207" t="n"/>
      <c r="J64" s="208" t="n"/>
      <c r="K64" s="208" t="n"/>
      <c r="L64" s="208" t="n"/>
      <c r="M64" s="208" t="n"/>
      <c r="N64" s="209">
        <f>H64*I64</f>
        <v/>
      </c>
      <c r="O64" s="16" t="n"/>
    </row>
    <row r="65" ht="14" customHeight="1">
      <c r="A65" s="13" t="n">
        <v>290</v>
      </c>
      <c r="B65" s="16" t="inlineStr">
        <is>
          <t>EN-DT</t>
        </is>
      </c>
      <c r="C65" s="14" t="inlineStr">
        <is>
          <t>A2260</t>
        </is>
      </c>
      <c r="D65" s="70" t="inlineStr">
        <is>
          <t>AA</t>
        </is>
      </c>
      <c r="E65" s="14" t="n"/>
      <c r="F65" s="54" t="inlineStr">
        <is>
          <t>Chain</t>
        </is>
      </c>
      <c r="G65" s="17" t="n"/>
      <c r="H65" s="206">
        <f>SUM(J65:M65)</f>
        <v/>
      </c>
      <c r="I65" s="207" t="n"/>
      <c r="J65" s="208" t="n"/>
      <c r="K65" s="208" t="n"/>
      <c r="L65" s="208" t="n"/>
      <c r="M65" s="208" t="n"/>
      <c r="N65" s="209">
        <f>H65*I65</f>
        <v/>
      </c>
      <c r="O65" s="16" t="n"/>
    </row>
    <row r="66" ht="14" customHeight="1">
      <c r="A66" s="13" t="n">
        <v>300</v>
      </c>
      <c r="B66" s="16" t="inlineStr">
        <is>
          <t>EN-DT</t>
        </is>
      </c>
      <c r="C66" s="14" t="inlineStr">
        <is>
          <t>A2270</t>
        </is>
      </c>
      <c r="D66" s="70" t="inlineStr">
        <is>
          <t>AA</t>
        </is>
      </c>
      <c r="E66" s="14" t="n"/>
      <c r="F66" s="54" t="inlineStr">
        <is>
          <t>Shield</t>
        </is>
      </c>
      <c r="G66" s="14" t="n"/>
      <c r="H66" s="206">
        <f>SUM(J66:M66)</f>
        <v/>
      </c>
      <c r="I66" s="207" t="n"/>
      <c r="J66" s="208" t="n"/>
      <c r="K66" s="208" t="n"/>
      <c r="L66" s="208" t="n"/>
      <c r="M66" s="208" t="n"/>
      <c r="N66" s="209">
        <f>H66*I66</f>
        <v/>
      </c>
      <c r="O66" s="16" t="n"/>
    </row>
    <row r="67" ht="14" customFormat="1" customHeight="1" s="150">
      <c r="A67" s="13" t="n">
        <v>310</v>
      </c>
      <c r="B67" s="16" t="inlineStr">
        <is>
          <t>EN-DT</t>
        </is>
      </c>
      <c r="C67" s="14" t="inlineStr">
        <is>
          <t>A2280</t>
        </is>
      </c>
      <c r="D67" s="70" t="inlineStr">
        <is>
          <t>AA</t>
        </is>
      </c>
      <c r="E67" s="14" t="n"/>
      <c r="F67" s="54" t="inlineStr">
        <is>
          <t>Differential</t>
        </is>
      </c>
      <c r="G67" s="14" t="n"/>
      <c r="H67" s="206">
        <f>SUM(J67:M67)</f>
        <v/>
      </c>
      <c r="I67" s="207" t="n"/>
      <c r="J67" s="208" t="n"/>
      <c r="K67" s="208" t="n"/>
      <c r="L67" s="208" t="n"/>
      <c r="M67" s="208" t="n"/>
      <c r="N67" s="209">
        <f>H67*I67</f>
        <v/>
      </c>
      <c r="O67" s="16" t="n"/>
    </row>
    <row r="68" ht="14" customHeight="1">
      <c r="A68" s="13" t="n">
        <v>320</v>
      </c>
      <c r="B68" s="16" t="inlineStr">
        <is>
          <t>EN-DT</t>
        </is>
      </c>
      <c r="C68" s="210" t="n">
        <v>22801</v>
      </c>
      <c r="D68" s="70" t="inlineStr">
        <is>
          <t>AA</t>
        </is>
      </c>
      <c r="E68" s="54" t="inlineStr">
        <is>
          <t>Differential</t>
        </is>
      </c>
      <c r="F68" s="54" t="inlineStr">
        <is>
          <t>Differential Housing</t>
        </is>
      </c>
      <c r="G68" s="14" t="n"/>
      <c r="H68" s="206">
        <f>SUM(J68:M68)</f>
        <v/>
      </c>
      <c r="I68" s="207" t="n"/>
      <c r="J68" s="208" t="n"/>
      <c r="K68" s="208" t="n"/>
      <c r="L68" s="208" t="n"/>
      <c r="M68" s="208" t="n"/>
      <c r="N68" s="209">
        <f>H68*I68</f>
        <v/>
      </c>
      <c r="O68" s="16" t="n"/>
    </row>
    <row r="69" ht="14" customHeight="1">
      <c r="A69" s="13" t="n">
        <v>330</v>
      </c>
      <c r="B69" s="16" t="inlineStr">
        <is>
          <t>EN-DT</t>
        </is>
      </c>
      <c r="C69" s="210" t="n">
        <v>22802</v>
      </c>
      <c r="D69" s="70" t="inlineStr">
        <is>
          <t>AA</t>
        </is>
      </c>
      <c r="E69" s="54" t="inlineStr">
        <is>
          <t>Differential</t>
        </is>
      </c>
      <c r="F69" s="54" t="inlineStr">
        <is>
          <t>Differential Internal</t>
        </is>
      </c>
      <c r="G69" s="14" t="n"/>
      <c r="H69" s="206">
        <f>SUM(J69:M69)</f>
        <v/>
      </c>
      <c r="I69" s="207" t="n"/>
      <c r="J69" s="208" t="n"/>
      <c r="K69" s="208" t="n"/>
      <c r="L69" s="208" t="n"/>
      <c r="M69" s="208" t="n"/>
      <c r="N69" s="209">
        <f>H69*I69</f>
        <v/>
      </c>
      <c r="O69" s="16" t="n"/>
    </row>
    <row r="70" ht="14" customHeight="1">
      <c r="A70" s="13" t="n">
        <v>340</v>
      </c>
      <c r="B70" s="16" t="inlineStr">
        <is>
          <t>EN-DT</t>
        </is>
      </c>
      <c r="C70" s="210" t="n">
        <v>22803</v>
      </c>
      <c r="D70" s="70" t="inlineStr">
        <is>
          <t>AA</t>
        </is>
      </c>
      <c r="E70" s="54" t="inlineStr">
        <is>
          <t>Differential</t>
        </is>
      </c>
      <c r="F70" s="54" t="inlineStr">
        <is>
          <t>Differential Bearing</t>
        </is>
      </c>
      <c r="G70" s="14" t="n"/>
      <c r="H70" s="206">
        <f>SUM(J70:M70)</f>
        <v/>
      </c>
      <c r="I70" s="207" t="n"/>
      <c r="J70" s="208" t="n"/>
      <c r="K70" s="208" t="n"/>
      <c r="L70" s="208" t="n"/>
      <c r="M70" s="208" t="n"/>
      <c r="N70" s="209">
        <f>H70*I70</f>
        <v/>
      </c>
      <c r="O70" s="16" t="n"/>
    </row>
    <row r="71" ht="14" customHeight="1">
      <c r="A71" s="13" t="n">
        <v>350</v>
      </c>
      <c r="B71" s="16" t="inlineStr">
        <is>
          <t>EN-DT</t>
        </is>
      </c>
      <c r="C71" s="210" t="n">
        <v>22804</v>
      </c>
      <c r="D71" s="70" t="inlineStr">
        <is>
          <t>AA</t>
        </is>
      </c>
      <c r="E71" s="54" t="inlineStr">
        <is>
          <t>Differential</t>
        </is>
      </c>
      <c r="F71" s="54" t="inlineStr">
        <is>
          <t>Differential End Cap - LH</t>
        </is>
      </c>
      <c r="G71" s="14" t="n"/>
      <c r="H71" s="206">
        <f>SUM(J71:M71)</f>
        <v/>
      </c>
      <c r="I71" s="207" t="n"/>
      <c r="J71" s="208" t="n"/>
      <c r="K71" s="208" t="n"/>
      <c r="L71" s="208" t="n"/>
      <c r="M71" s="208" t="n"/>
      <c r="N71" s="209">
        <f>H71*I71</f>
        <v/>
      </c>
      <c r="O71" s="16" t="n"/>
    </row>
    <row r="72" ht="14" customHeight="1">
      <c r="A72" s="13" t="n">
        <v>360</v>
      </c>
      <c r="B72" s="16" t="inlineStr">
        <is>
          <t>EN-DT</t>
        </is>
      </c>
      <c r="C72" s="210" t="n">
        <v>22805</v>
      </c>
      <c r="D72" s="70" t="inlineStr">
        <is>
          <t>AA</t>
        </is>
      </c>
      <c r="E72" s="54" t="inlineStr">
        <is>
          <t>Differential</t>
        </is>
      </c>
      <c r="F72" s="54" t="inlineStr">
        <is>
          <t>Differential End Cap - RH</t>
        </is>
      </c>
      <c r="G72" s="14" t="n"/>
      <c r="H72" s="206">
        <f>SUM(J72:M72)</f>
        <v/>
      </c>
      <c r="I72" s="207" t="n"/>
      <c r="J72" s="208" t="n"/>
      <c r="K72" s="208" t="n"/>
      <c r="L72" s="208" t="n"/>
      <c r="M72" s="208" t="n"/>
      <c r="N72" s="209">
        <f>H72*I72</f>
        <v/>
      </c>
      <c r="O72" s="16" t="n"/>
    </row>
    <row r="73" ht="14" customHeight="1">
      <c r="A73" s="13" t="n">
        <v>370</v>
      </c>
      <c r="B73" s="16" t="inlineStr">
        <is>
          <t>EN-DT</t>
        </is>
      </c>
      <c r="C73" s="14" t="inlineStr">
        <is>
          <t>A2290</t>
        </is>
      </c>
      <c r="D73" s="70" t="inlineStr">
        <is>
          <t>AA</t>
        </is>
      </c>
      <c r="E73" s="54" t="n"/>
      <c r="F73" s="54" t="inlineStr">
        <is>
          <t>Differential Mount</t>
        </is>
      </c>
      <c r="G73" s="14" t="n"/>
      <c r="H73" s="206">
        <f>SUM(J73:M73)</f>
        <v/>
      </c>
      <c r="I73" s="207" t="n"/>
      <c r="J73" s="208" t="n"/>
      <c r="K73" s="208" t="n"/>
      <c r="L73" s="208" t="n"/>
      <c r="M73" s="208" t="n"/>
      <c r="N73" s="209">
        <f>H73*I73</f>
        <v/>
      </c>
      <c r="O73" s="16" t="n"/>
    </row>
    <row r="74" ht="14" customHeight="1">
      <c r="A74" s="13" t="n">
        <v>380</v>
      </c>
      <c r="B74" s="16" t="inlineStr">
        <is>
          <t>EN-DT</t>
        </is>
      </c>
      <c r="C74" s="14" t="inlineStr">
        <is>
          <t>A2300</t>
        </is>
      </c>
      <c r="D74" s="70" t="inlineStr">
        <is>
          <t>AA</t>
        </is>
      </c>
      <c r="E74" s="54" t="n"/>
      <c r="F74" s="54" t="inlineStr">
        <is>
          <t>Differential Oil</t>
        </is>
      </c>
      <c r="G74" s="14" t="n"/>
      <c r="H74" s="206">
        <f>SUM(J74:M74)</f>
        <v/>
      </c>
      <c r="I74" s="207" t="n"/>
      <c r="J74" s="208" t="n"/>
      <c r="K74" s="208" t="n"/>
      <c r="L74" s="208" t="n"/>
      <c r="M74" s="208" t="n"/>
      <c r="N74" s="209">
        <f>H74*I74</f>
        <v/>
      </c>
      <c r="O74" s="16" t="n"/>
    </row>
    <row r="75" ht="14" customHeight="1">
      <c r="A75" s="13" t="n">
        <v>390</v>
      </c>
      <c r="B75" s="16" t="inlineStr">
        <is>
          <t>EN-DT</t>
        </is>
      </c>
      <c r="C75" s="14" t="inlineStr">
        <is>
          <t>A2310</t>
        </is>
      </c>
      <c r="D75" s="70" t="inlineStr">
        <is>
          <t>AA</t>
        </is>
      </c>
      <c r="E75" s="14" t="n"/>
      <c r="F75" s="54" t="inlineStr">
        <is>
          <t>CV Joint</t>
        </is>
      </c>
      <c r="G75" s="14" t="n"/>
      <c r="H75" s="206">
        <f>SUM(J75:M75)</f>
        <v/>
      </c>
      <c r="I75" s="207" t="n"/>
      <c r="J75" s="208" t="n"/>
      <c r="K75" s="208" t="n"/>
      <c r="L75" s="208" t="n"/>
      <c r="M75" s="208" t="n"/>
      <c r="N75" s="209">
        <f>H75*I75</f>
        <v/>
      </c>
      <c r="O75" s="16" t="n"/>
    </row>
    <row r="76" ht="14" customHeight="1">
      <c r="A76" s="13" t="n">
        <v>400</v>
      </c>
      <c r="B76" s="16" t="inlineStr">
        <is>
          <t>EN-DT</t>
        </is>
      </c>
      <c r="C76" s="210" t="n">
        <v>23101</v>
      </c>
      <c r="D76" s="70" t="inlineStr">
        <is>
          <t>AA</t>
        </is>
      </c>
      <c r="E76" s="54" t="inlineStr">
        <is>
          <t>CV Joint</t>
        </is>
      </c>
      <c r="F76" s="54" t="inlineStr">
        <is>
          <t>Housing - CV Joint</t>
        </is>
      </c>
      <c r="G76" s="14" t="n"/>
      <c r="H76" s="206">
        <f>SUM(J76:M76)</f>
        <v/>
      </c>
      <c r="I76" s="207" t="n"/>
      <c r="J76" s="208" t="n"/>
      <c r="K76" s="208" t="n"/>
      <c r="L76" s="208" t="n"/>
      <c r="M76" s="208" t="n"/>
      <c r="N76" s="209">
        <f>H76*I76</f>
        <v/>
      </c>
      <c r="O76" s="16" t="n"/>
    </row>
    <row r="77" ht="14" customHeight="1">
      <c r="A77" s="13" t="n">
        <v>410</v>
      </c>
      <c r="B77" s="16" t="inlineStr">
        <is>
          <t>EN-DT</t>
        </is>
      </c>
      <c r="C77" s="210" t="n">
        <v>23102</v>
      </c>
      <c r="D77" s="70" t="inlineStr">
        <is>
          <t>AA</t>
        </is>
      </c>
      <c r="E77" s="54" t="inlineStr">
        <is>
          <t>CV Joint</t>
        </is>
      </c>
      <c r="F77" s="54" t="inlineStr">
        <is>
          <t>Stub-shaft - CV Joint</t>
        </is>
      </c>
      <c r="G77" s="14" t="n"/>
      <c r="H77" s="206">
        <f>SUM(J77:M77)</f>
        <v/>
      </c>
      <c r="I77" s="207" t="n"/>
      <c r="J77" s="208" t="n"/>
      <c r="K77" s="208" t="n"/>
      <c r="L77" s="208" t="n"/>
      <c r="M77" s="208" t="n"/>
      <c r="N77" s="209">
        <f>H77*I77</f>
        <v/>
      </c>
      <c r="O77" s="16" t="n"/>
    </row>
    <row r="78" ht="14" customHeight="1">
      <c r="A78" s="13" t="n">
        <v>420</v>
      </c>
      <c r="B78" s="16" t="inlineStr">
        <is>
          <t>EN-DT</t>
        </is>
      </c>
      <c r="C78" s="210" t="n">
        <v>23103</v>
      </c>
      <c r="D78" s="70" t="inlineStr">
        <is>
          <t>AA</t>
        </is>
      </c>
      <c r="E78" s="54" t="inlineStr">
        <is>
          <t>CV Joint</t>
        </is>
      </c>
      <c r="F78" s="54" t="inlineStr">
        <is>
          <t>Tripod - CV Joint</t>
        </is>
      </c>
      <c r="G78" s="14" t="n"/>
      <c r="H78" s="206">
        <f>SUM(J78:M78)</f>
        <v/>
      </c>
      <c r="I78" s="207" t="n"/>
      <c r="J78" s="208" t="n"/>
      <c r="K78" s="208" t="n"/>
      <c r="L78" s="208" t="n"/>
      <c r="M78" s="208" t="n"/>
      <c r="N78" s="209">
        <f>H78*I78</f>
        <v/>
      </c>
      <c r="O78" s="16" t="n"/>
    </row>
    <row r="79" ht="14" customHeight="1">
      <c r="A79" s="13" t="n">
        <v>430</v>
      </c>
      <c r="B79" s="16" t="inlineStr">
        <is>
          <t>EN-DT</t>
        </is>
      </c>
      <c r="C79" s="210" t="n">
        <v>23104</v>
      </c>
      <c r="D79" s="70" t="inlineStr">
        <is>
          <t>AA</t>
        </is>
      </c>
      <c r="E79" s="54" t="inlineStr">
        <is>
          <t>CV Joint</t>
        </is>
      </c>
      <c r="F79" s="54" t="inlineStr">
        <is>
          <t>Boot - CV Joint</t>
        </is>
      </c>
      <c r="G79" s="14" t="n"/>
      <c r="H79" s="206">
        <f>SUM(J79:M79)</f>
        <v/>
      </c>
      <c r="I79" s="207" t="n"/>
      <c r="J79" s="208" t="n"/>
      <c r="K79" s="208" t="n"/>
      <c r="L79" s="208" t="n"/>
      <c r="M79" s="208" t="n"/>
      <c r="N79" s="209">
        <f>H79*I79</f>
        <v/>
      </c>
      <c r="O79" s="16" t="n"/>
    </row>
    <row r="80" ht="15" customHeight="1" thickBot="1">
      <c r="A80" s="13" t="n">
        <v>440</v>
      </c>
      <c r="B80" s="16" t="inlineStr">
        <is>
          <t>EN-DT</t>
        </is>
      </c>
      <c r="C80" s="210" t="n">
        <v>23105</v>
      </c>
      <c r="D80" s="70" t="inlineStr">
        <is>
          <t>AA</t>
        </is>
      </c>
      <c r="E80" s="54" t="inlineStr">
        <is>
          <t>CV Joint</t>
        </is>
      </c>
      <c r="F80" s="54" t="inlineStr">
        <is>
          <t>Boot Band</t>
        </is>
      </c>
      <c r="G80" s="14" t="n"/>
      <c r="H80" s="206">
        <f>SUM(J80:M80)</f>
        <v/>
      </c>
      <c r="I80" s="207" t="n"/>
      <c r="J80" s="208" t="n"/>
      <c r="K80" s="208" t="n"/>
      <c r="L80" s="208" t="n"/>
      <c r="M80" s="208" t="n"/>
      <c r="N80" s="209">
        <f>H80*I80</f>
        <v/>
      </c>
      <c r="O80" s="16" t="n"/>
    </row>
    <row r="81" ht="16" customFormat="1" customHeight="1" s="150" thickBot="1" thickTop="1">
      <c r="A81" s="9" t="n"/>
      <c r="B81" s="53" t="inlineStr">
        <is>
          <t>Engine &amp; Drivetrain</t>
        </is>
      </c>
      <c r="C81" s="18" t="n"/>
      <c r="D81" s="71" t="n"/>
      <c r="E81" s="18" t="n"/>
      <c r="F81" s="53" t="inlineStr">
        <is>
          <t>Area Total</t>
        </is>
      </c>
      <c r="G81" s="18" t="n"/>
      <c r="H81" s="202" t="n"/>
      <c r="I81" s="203" t="n"/>
      <c r="J81" s="205">
        <f>SUMPRODUCT($I37:$I80,J37:J80)</f>
        <v/>
      </c>
      <c r="K81" s="205">
        <f>SUMPRODUCT($I37:$I80,K37:K80)</f>
        <v/>
      </c>
      <c r="L81" s="205">
        <f>SUMPRODUCT($I37:$I80,L37:L80)</f>
        <v/>
      </c>
      <c r="M81" s="205">
        <f>SUMPRODUCT($I37:$I80,M37:M80)</f>
        <v/>
      </c>
      <c r="N81" s="205">
        <f>SUM(N37:N80)</f>
        <v/>
      </c>
      <c r="O81" s="12" t="n"/>
    </row>
    <row r="82" ht="15" customHeight="1" thickTop="1">
      <c r="A82" s="19" t="n">
        <v>10</v>
      </c>
      <c r="B82" s="22" t="inlineStr">
        <is>
          <t>FR-FR</t>
        </is>
      </c>
      <c r="C82" s="20" t="inlineStr">
        <is>
          <t>A3010</t>
        </is>
      </c>
      <c r="D82" s="72" t="inlineStr">
        <is>
          <t>AA</t>
        </is>
      </c>
      <c r="E82" s="20" t="n"/>
      <c r="F82" s="55" t="inlineStr">
        <is>
          <t>Frame Assembly</t>
        </is>
      </c>
      <c r="G82" s="20" t="n"/>
      <c r="H82" s="211">
        <f>SUM(J82:M82)</f>
        <v/>
      </c>
      <c r="I82" s="212" t="n"/>
      <c r="J82" s="213" t="n"/>
      <c r="K82" s="213" t="n"/>
      <c r="L82" s="213" t="n"/>
      <c r="M82" s="213" t="n"/>
      <c r="N82" s="214">
        <f>H82*I82</f>
        <v/>
      </c>
      <c r="O82" s="22" t="n"/>
    </row>
    <row r="83" ht="14" customHeight="1">
      <c r="A83" s="19" t="n">
        <v>20</v>
      </c>
      <c r="B83" s="22" t="inlineStr">
        <is>
          <t>FR-CA</t>
        </is>
      </c>
      <c r="C83" s="20" t="inlineStr">
        <is>
          <t>A3020</t>
        </is>
      </c>
      <c r="D83" s="72" t="inlineStr">
        <is>
          <t>AA</t>
        </is>
      </c>
      <c r="E83" s="20" t="n"/>
      <c r="F83" s="55" t="inlineStr">
        <is>
          <t>Front Cowl</t>
        </is>
      </c>
      <c r="G83" s="20" t="n"/>
      <c r="H83" s="211">
        <f>SUM(J83:M83)</f>
        <v/>
      </c>
      <c r="I83" s="212" t="n"/>
      <c r="J83" s="213" t="n"/>
      <c r="K83" s="213" t="n"/>
      <c r="L83" s="213" t="n"/>
      <c r="M83" s="213" t="n"/>
      <c r="N83" s="214">
        <f>H83*I83</f>
        <v/>
      </c>
      <c r="O83" s="22" t="n"/>
    </row>
    <row r="84" ht="14" customHeight="1">
      <c r="A84" s="19" t="n">
        <v>30</v>
      </c>
      <c r="B84" s="22" t="inlineStr">
        <is>
          <t>FR-CA</t>
        </is>
      </c>
      <c r="C84" s="20" t="inlineStr">
        <is>
          <t>A3030</t>
        </is>
      </c>
      <c r="D84" s="72" t="inlineStr">
        <is>
          <t>AA</t>
        </is>
      </c>
      <c r="E84" s="20" t="n"/>
      <c r="F84" s="55" t="inlineStr">
        <is>
          <t>Side Cowl - Right</t>
        </is>
      </c>
      <c r="G84" s="20" t="n"/>
      <c r="H84" s="211">
        <f>SUM(J84:M84)</f>
        <v/>
      </c>
      <c r="I84" s="212" t="n">
        <v>1</v>
      </c>
      <c r="J84" s="213" t="n">
        <v>92.40000000000001</v>
      </c>
      <c r="K84" s="213" t="n">
        <v>75.14</v>
      </c>
      <c r="L84" s="213" t="n"/>
      <c r="M84" s="213" t="n">
        <v>4.45</v>
      </c>
      <c r="N84" s="214">
        <f>H84*I84</f>
        <v/>
      </c>
      <c r="O84" s="22" t="n"/>
    </row>
    <row r="85" ht="14" customHeight="1">
      <c r="A85" s="19" t="n">
        <v>40</v>
      </c>
      <c r="B85" s="22" t="inlineStr">
        <is>
          <t>FR-CA</t>
        </is>
      </c>
      <c r="C85" s="20" t="inlineStr">
        <is>
          <t>A3040</t>
        </is>
      </c>
      <c r="D85" s="72" t="inlineStr">
        <is>
          <t>AA</t>
        </is>
      </c>
      <c r="E85" s="20" t="n"/>
      <c r="F85" s="55" t="inlineStr">
        <is>
          <t>Side Cowl - Left</t>
        </is>
      </c>
      <c r="G85" s="20" t="n"/>
      <c r="H85" s="211">
        <f>SUM(J85:M85)</f>
        <v/>
      </c>
      <c r="I85" s="212" t="n"/>
      <c r="J85" s="213" t="n"/>
      <c r="K85" s="213" t="n"/>
      <c r="L85" s="213" t="n"/>
      <c r="M85" s="213" t="n"/>
      <c r="N85" s="214">
        <f>H85*I85</f>
        <v/>
      </c>
      <c r="O85" s="22" t="n"/>
    </row>
    <row r="86" ht="14" customHeight="1">
      <c r="A86" s="19" t="n">
        <v>50</v>
      </c>
      <c r="B86" s="22" t="inlineStr">
        <is>
          <t>FR-CA</t>
        </is>
      </c>
      <c r="C86" s="20" t="inlineStr">
        <is>
          <t>A3050</t>
        </is>
      </c>
      <c r="D86" s="72" t="inlineStr">
        <is>
          <t>AA</t>
        </is>
      </c>
      <c r="E86" s="20" t="n"/>
      <c r="F86" s="55" t="inlineStr">
        <is>
          <t>Floor Pan</t>
        </is>
      </c>
      <c r="G86" s="20" t="n"/>
      <c r="H86" s="211">
        <f>SUM(J86:M86)</f>
        <v/>
      </c>
      <c r="I86" s="212" t="n"/>
      <c r="J86" s="213" t="n"/>
      <c r="K86" s="213" t="n"/>
      <c r="L86" s="213" t="n"/>
      <c r="M86" s="213" t="n"/>
      <c r="N86" s="214">
        <f>H86*I86</f>
        <v/>
      </c>
      <c r="O86" s="22" t="n"/>
    </row>
    <row r="87" ht="14" customHeight="1">
      <c r="A87" s="19" t="n">
        <v>60</v>
      </c>
      <c r="B87" s="22" t="inlineStr">
        <is>
          <t>FR-CA</t>
        </is>
      </c>
      <c r="C87" s="20" t="inlineStr">
        <is>
          <t>A3060</t>
        </is>
      </c>
      <c r="D87" s="72" t="inlineStr">
        <is>
          <t>AA</t>
        </is>
      </c>
      <c r="E87" s="20" t="n"/>
      <c r="F87" s="55" t="inlineStr">
        <is>
          <t>Front Wing</t>
        </is>
      </c>
      <c r="G87" s="20" t="n"/>
      <c r="H87" s="211">
        <f>SUM(J87:M87)</f>
        <v/>
      </c>
      <c r="I87" s="212" t="n"/>
      <c r="J87" s="213" t="n"/>
      <c r="K87" s="213" t="n"/>
      <c r="L87" s="213" t="n"/>
      <c r="M87" s="213" t="n"/>
      <c r="N87" s="214">
        <f>H87*I87</f>
        <v/>
      </c>
      <c r="O87" s="22" t="n"/>
    </row>
    <row r="88" ht="14" customHeight="1">
      <c r="A88" s="19" t="n">
        <v>70</v>
      </c>
      <c r="B88" s="22" t="inlineStr">
        <is>
          <t>FR-CA</t>
        </is>
      </c>
      <c r="C88" s="20" t="inlineStr">
        <is>
          <t>A3070</t>
        </is>
      </c>
      <c r="D88" s="72" t="inlineStr">
        <is>
          <t>AA</t>
        </is>
      </c>
      <c r="E88" s="20" t="n"/>
      <c r="F88" s="55" t="inlineStr">
        <is>
          <t>Rear Wing</t>
        </is>
      </c>
      <c r="G88" s="23" t="n"/>
      <c r="H88" s="211">
        <f>SUM(J88:M88)</f>
        <v/>
      </c>
      <c r="I88" s="212" t="n"/>
      <c r="J88" s="213" t="n"/>
      <c r="K88" s="213" t="n"/>
      <c r="L88" s="213" t="n"/>
      <c r="M88" s="213" t="n"/>
      <c r="N88" s="214">
        <f>H88*I88</f>
        <v/>
      </c>
      <c r="O88" s="22" t="n"/>
    </row>
    <row r="89" ht="14" customHeight="1">
      <c r="A89" s="19" t="n">
        <v>80</v>
      </c>
      <c r="B89" s="22" t="inlineStr">
        <is>
          <t>FR-PS</t>
        </is>
      </c>
      <c r="C89" s="20" t="inlineStr">
        <is>
          <t>A3080</t>
        </is>
      </c>
      <c r="D89" s="72" t="inlineStr">
        <is>
          <t>AA</t>
        </is>
      </c>
      <c r="E89" s="20" t="n"/>
      <c r="F89" s="55" t="inlineStr">
        <is>
          <t>Shifter</t>
        </is>
      </c>
      <c r="G89" s="20" t="n"/>
      <c r="H89" s="211">
        <f>SUM(J89:M89)</f>
        <v/>
      </c>
      <c r="I89" s="212" t="n"/>
      <c r="J89" s="213" t="n"/>
      <c r="K89" s="213" t="n"/>
      <c r="L89" s="213" t="n"/>
      <c r="M89" s="213" t="n"/>
      <c r="N89" s="214">
        <f>H89*I89</f>
        <v/>
      </c>
      <c r="O89" s="22" t="n"/>
    </row>
    <row r="90" ht="14" customHeight="1">
      <c r="A90" s="19" t="n">
        <v>90</v>
      </c>
      <c r="B90" s="22" t="inlineStr">
        <is>
          <t>FR-PS</t>
        </is>
      </c>
      <c r="C90" s="20" t="inlineStr">
        <is>
          <t>A3090</t>
        </is>
      </c>
      <c r="D90" s="72" t="inlineStr">
        <is>
          <t>AA</t>
        </is>
      </c>
      <c r="E90" s="20" t="n"/>
      <c r="F90" s="55" t="inlineStr">
        <is>
          <t>Shifter Cable</t>
        </is>
      </c>
      <c r="G90" s="20" t="n"/>
      <c r="H90" s="211">
        <f>SUM(J90:M90)</f>
        <v/>
      </c>
      <c r="I90" s="212" t="n"/>
      <c r="J90" s="213" t="n"/>
      <c r="K90" s="213" t="n"/>
      <c r="L90" s="213" t="n"/>
      <c r="M90" s="213" t="n"/>
      <c r="N90" s="214">
        <f>H90*I90</f>
        <v/>
      </c>
      <c r="O90" s="22" t="n"/>
    </row>
    <row r="91" ht="14" customFormat="1" customHeight="1" s="150">
      <c r="A91" s="19" t="n">
        <v>100</v>
      </c>
      <c r="B91" s="22" t="inlineStr">
        <is>
          <t>FR-PS</t>
        </is>
      </c>
      <c r="C91" s="20" t="inlineStr">
        <is>
          <t>A3100</t>
        </is>
      </c>
      <c r="D91" s="72" t="inlineStr">
        <is>
          <t>AA</t>
        </is>
      </c>
      <c r="E91" s="20" t="n"/>
      <c r="F91" s="55" t="inlineStr">
        <is>
          <t>Accelerator Pedal</t>
        </is>
      </c>
      <c r="G91" s="20" t="n"/>
      <c r="H91" s="211">
        <f>SUM(J91:M91)</f>
        <v/>
      </c>
      <c r="I91" s="212" t="n"/>
      <c r="J91" s="213" t="n"/>
      <c r="K91" s="213" t="n"/>
      <c r="L91" s="213" t="n"/>
      <c r="M91" s="213" t="n"/>
      <c r="N91" s="214">
        <f>H91*I91</f>
        <v/>
      </c>
      <c r="O91" s="22" t="n"/>
    </row>
    <row r="92" ht="14" customHeight="1">
      <c r="A92" s="19" t="n">
        <v>110</v>
      </c>
      <c r="B92" s="22" t="inlineStr">
        <is>
          <t>FR-PS</t>
        </is>
      </c>
      <c r="C92" s="20" t="inlineStr">
        <is>
          <t>A3110</t>
        </is>
      </c>
      <c r="D92" s="72" t="inlineStr">
        <is>
          <t>AA</t>
        </is>
      </c>
      <c r="E92" s="20" t="n"/>
      <c r="F92" s="55" t="inlineStr">
        <is>
          <t>Brake Pedal</t>
        </is>
      </c>
      <c r="G92" s="20" t="n"/>
      <c r="H92" s="211">
        <f>SUM(J92:M92)</f>
        <v/>
      </c>
      <c r="I92" s="212" t="n"/>
      <c r="J92" s="213" t="n"/>
      <c r="K92" s="213" t="n"/>
      <c r="L92" s="213" t="n"/>
      <c r="M92" s="213" t="n"/>
      <c r="N92" s="214">
        <f>H92*I92</f>
        <v/>
      </c>
      <c r="O92" s="22" t="n"/>
    </row>
    <row r="93" ht="14" customHeight="1">
      <c r="A93" s="19" t="n">
        <v>120</v>
      </c>
      <c r="B93" s="22" t="inlineStr">
        <is>
          <t>FR-PS</t>
        </is>
      </c>
      <c r="C93" s="20" t="inlineStr">
        <is>
          <t>A3120</t>
        </is>
      </c>
      <c r="D93" s="72" t="inlineStr">
        <is>
          <t>AA</t>
        </is>
      </c>
      <c r="E93" s="20" t="n"/>
      <c r="F93" s="55" t="inlineStr">
        <is>
          <t>Clutch Pedal</t>
        </is>
      </c>
      <c r="G93" s="20" t="n"/>
      <c r="H93" s="211">
        <f>SUM(J93:M93)</f>
        <v/>
      </c>
      <c r="I93" s="212" t="n"/>
      <c r="J93" s="213" t="n"/>
      <c r="K93" s="213" t="n"/>
      <c r="L93" s="213" t="n"/>
      <c r="M93" s="213" t="n"/>
      <c r="N93" s="214">
        <f>H93*I93</f>
        <v/>
      </c>
      <c r="O93" s="22" t="n"/>
    </row>
    <row r="94" ht="14" customHeight="1">
      <c r="A94" s="19" t="n">
        <v>130</v>
      </c>
      <c r="B94" s="22" t="inlineStr">
        <is>
          <t>FR-PS</t>
        </is>
      </c>
      <c r="C94" s="20" t="inlineStr">
        <is>
          <t>A3130</t>
        </is>
      </c>
      <c r="D94" s="72" t="inlineStr">
        <is>
          <t>AA</t>
        </is>
      </c>
      <c r="E94" s="20" t="n"/>
      <c r="F94" s="55" t="inlineStr">
        <is>
          <t>Shifter</t>
        </is>
      </c>
      <c r="G94" s="20" t="n"/>
      <c r="H94" s="211">
        <f>SUM(J94:M94)</f>
        <v/>
      </c>
      <c r="I94" s="212" t="n"/>
      <c r="J94" s="213" t="n"/>
      <c r="K94" s="213" t="n"/>
      <c r="L94" s="213" t="n"/>
      <c r="M94" s="213" t="n"/>
      <c r="N94" s="214">
        <f>H94*I94</f>
        <v/>
      </c>
      <c r="O94" s="22" t="n"/>
    </row>
    <row r="95" ht="14" customHeight="1">
      <c r="A95" s="19" t="n">
        <v>140</v>
      </c>
      <c r="B95" s="22" t="inlineStr">
        <is>
          <t>FR-PS</t>
        </is>
      </c>
      <c r="C95" s="20" t="inlineStr">
        <is>
          <t>A3140</t>
        </is>
      </c>
      <c r="D95" s="72" t="inlineStr">
        <is>
          <t>AA</t>
        </is>
      </c>
      <c r="E95" s="20" t="n"/>
      <c r="F95" s="55" t="inlineStr">
        <is>
          <t>Shifter Cable</t>
        </is>
      </c>
      <c r="G95" s="20" t="n"/>
      <c r="H95" s="211">
        <f>SUM(J95:M95)</f>
        <v/>
      </c>
      <c r="I95" s="212" t="n"/>
      <c r="J95" s="213" t="n"/>
      <c r="K95" s="213" t="n"/>
      <c r="L95" s="213" t="n"/>
      <c r="M95" s="213" t="n"/>
      <c r="N95" s="214">
        <f>H95*I95</f>
        <v/>
      </c>
      <c r="O95" s="22" t="n"/>
    </row>
    <row r="96" ht="15" customHeight="1" thickBot="1">
      <c r="A96" s="19" t="n">
        <v>150</v>
      </c>
      <c r="B96" s="22" t="inlineStr">
        <is>
          <t>FR-FA</t>
        </is>
      </c>
      <c r="C96" s="20" t="inlineStr">
        <is>
          <t>A3150</t>
        </is>
      </c>
      <c r="D96" s="72" t="inlineStr">
        <is>
          <t>AA</t>
        </is>
      </c>
      <c r="E96" s="20" t="n"/>
      <c r="F96" s="55" t="inlineStr">
        <is>
          <t>Final Assembly</t>
        </is>
      </c>
      <c r="G96" s="20" t="n"/>
      <c r="H96" s="211">
        <f>SUM(J96:M96)</f>
        <v/>
      </c>
      <c r="I96" s="212" t="n"/>
      <c r="J96" s="213" t="n"/>
      <c r="K96" s="213" t="n"/>
      <c r="L96" s="213" t="n"/>
      <c r="M96" s="213" t="n"/>
      <c r="N96" s="214">
        <f>H96*I96</f>
        <v/>
      </c>
      <c r="O96" s="22" t="n"/>
    </row>
    <row r="97" ht="16" customHeight="1" thickBot="1" thickTop="1">
      <c r="A97" s="9" t="n"/>
      <c r="B97" s="53" t="inlineStr">
        <is>
          <t>Frame &amp; Body</t>
        </is>
      </c>
      <c r="C97" s="18" t="n"/>
      <c r="D97" s="71" t="n"/>
      <c r="E97" s="18" t="n"/>
      <c r="F97" s="53" t="inlineStr">
        <is>
          <t>Area Total</t>
        </is>
      </c>
      <c r="G97" s="18" t="n"/>
      <c r="H97" s="202" t="n"/>
      <c r="I97" s="203" t="n"/>
      <c r="J97" s="205">
        <f>SUMPRODUCT($I82:$I96,J82:J96)</f>
        <v/>
      </c>
      <c r="K97" s="205">
        <f>SUMPRODUCT($I82:$I96,K82:K96)</f>
        <v/>
      </c>
      <c r="L97" s="205">
        <f>SUMPRODUCT($I82:$I96,L82:L96)</f>
        <v/>
      </c>
      <c r="M97" s="205">
        <f>SUMPRODUCT($I82:$I96,M82:M96)</f>
        <v/>
      </c>
      <c r="N97" s="205">
        <f>SUM(N82:N96)</f>
        <v/>
      </c>
      <c r="O97" s="12" t="n"/>
    </row>
    <row r="98" ht="15" customHeight="1" thickTop="1">
      <c r="A98" s="24" t="n">
        <v>10</v>
      </c>
      <c r="B98" s="27" t="inlineStr">
        <is>
          <t>EL-WH</t>
        </is>
      </c>
      <c r="C98" s="25" t="inlineStr">
        <is>
          <t>A4010</t>
        </is>
      </c>
      <c r="D98" s="73" t="inlineStr">
        <is>
          <t>AA</t>
        </is>
      </c>
      <c r="E98" s="25" t="n"/>
      <c r="F98" s="56" t="inlineStr">
        <is>
          <t>Wire Harness</t>
        </is>
      </c>
      <c r="G98" s="28" t="n"/>
      <c r="H98" s="215">
        <f>SUM(J98:M98)</f>
        <v/>
      </c>
      <c r="I98" s="216" t="n"/>
      <c r="J98" s="217" t="n"/>
      <c r="K98" s="217" t="n"/>
      <c r="L98" s="217" t="n"/>
      <c r="M98" s="217" t="n"/>
      <c r="N98" s="218">
        <f>H98*I98</f>
        <v/>
      </c>
      <c r="O98" s="27" t="n"/>
    </row>
    <row r="99" ht="14" customHeight="1">
      <c r="A99" s="24" t="n">
        <v>20</v>
      </c>
      <c r="B99" s="27" t="inlineStr">
        <is>
          <t>EL-DP</t>
        </is>
      </c>
      <c r="C99" s="25" t="inlineStr">
        <is>
          <t>A4020</t>
        </is>
      </c>
      <c r="D99" s="73" t="inlineStr">
        <is>
          <t>AA</t>
        </is>
      </c>
      <c r="E99" s="25" t="n"/>
      <c r="F99" s="56" t="inlineStr">
        <is>
          <t>Dash Panel</t>
        </is>
      </c>
      <c r="G99" s="28" t="n"/>
      <c r="H99" s="215">
        <f>SUM(J99:M99)</f>
        <v/>
      </c>
      <c r="I99" s="216" t="n"/>
      <c r="J99" s="217" t="n"/>
      <c r="K99" s="217" t="n"/>
      <c r="L99" s="217" t="n"/>
      <c r="M99" s="217" t="n"/>
      <c r="N99" s="218">
        <f>H99*I99</f>
        <v/>
      </c>
      <c r="O99" s="27" t="n"/>
    </row>
    <row r="100" ht="14" customHeight="1">
      <c r="A100" s="24" t="n">
        <v>30</v>
      </c>
      <c r="B100" s="27" t="inlineStr">
        <is>
          <t>EL-DP</t>
        </is>
      </c>
      <c r="C100" s="25" t="inlineStr">
        <is>
          <t>A4030</t>
        </is>
      </c>
      <c r="D100" s="73" t="inlineStr">
        <is>
          <t>AA</t>
        </is>
      </c>
      <c r="E100" s="25" t="n"/>
      <c r="F100" s="56" t="inlineStr">
        <is>
          <t>Display</t>
        </is>
      </c>
      <c r="G100" s="28" t="n"/>
      <c r="H100" s="215">
        <f>SUM(J100:M100)</f>
        <v/>
      </c>
      <c r="I100" s="216" t="n"/>
      <c r="J100" s="217" t="n"/>
      <c r="K100" s="217" t="n"/>
      <c r="L100" s="217" t="n"/>
      <c r="M100" s="217" t="n"/>
      <c r="N100" s="218">
        <f>H100*I100</f>
        <v/>
      </c>
      <c r="O100" s="27" t="n"/>
    </row>
    <row r="101" ht="14" customHeight="1">
      <c r="A101" s="24" t="n">
        <v>40</v>
      </c>
      <c r="B101" s="27" t="inlineStr">
        <is>
          <t>EL-DP</t>
        </is>
      </c>
      <c r="C101" s="25" t="inlineStr">
        <is>
          <t>A4040</t>
        </is>
      </c>
      <c r="D101" s="73" t="inlineStr">
        <is>
          <t>AA</t>
        </is>
      </c>
      <c r="E101" s="25" t="n"/>
      <c r="F101" s="56" t="inlineStr">
        <is>
          <t>ECU</t>
        </is>
      </c>
      <c r="G101" s="28" t="n"/>
      <c r="H101" s="215">
        <f>SUM(J101:M101)</f>
        <v/>
      </c>
      <c r="I101" s="216" t="n"/>
      <c r="J101" s="217" t="n"/>
      <c r="K101" s="217" t="n"/>
      <c r="L101" s="217" t="n"/>
      <c r="M101" s="217" t="n"/>
      <c r="N101" s="218">
        <f>H101*I101</f>
        <v/>
      </c>
      <c r="O101" s="27" t="n"/>
    </row>
    <row r="102" ht="14" customHeight="1">
      <c r="A102" s="24" t="n">
        <v>50</v>
      </c>
      <c r="B102" s="27" t="inlineStr">
        <is>
          <t>EL-DP</t>
        </is>
      </c>
      <c r="C102" s="25" t="inlineStr">
        <is>
          <t>A4050</t>
        </is>
      </c>
      <c r="D102" s="73" t="inlineStr">
        <is>
          <t>AA</t>
        </is>
      </c>
      <c r="E102" s="25" t="n"/>
      <c r="F102" s="56" t="inlineStr">
        <is>
          <t>CCM</t>
        </is>
      </c>
      <c r="G102" s="28" t="n"/>
      <c r="H102" s="215">
        <f>SUM(J102:M102)</f>
        <v/>
      </c>
      <c r="I102" s="216" t="n"/>
      <c r="J102" s="217" t="n"/>
      <c r="K102" s="217" t="n"/>
      <c r="L102" s="217" t="n"/>
      <c r="M102" s="217" t="n"/>
      <c r="N102" s="218">
        <f>H102*I102</f>
        <v/>
      </c>
      <c r="O102" s="27" t="n"/>
    </row>
    <row r="103" ht="14" customHeight="1">
      <c r="A103" s="24" t="n">
        <v>60</v>
      </c>
      <c r="B103" s="27" t="inlineStr">
        <is>
          <t>EL-DP</t>
        </is>
      </c>
      <c r="C103" s="25" t="inlineStr">
        <is>
          <t>A4060</t>
        </is>
      </c>
      <c r="D103" s="73" t="inlineStr">
        <is>
          <t>AA</t>
        </is>
      </c>
      <c r="E103" s="25" t="n"/>
      <c r="F103" s="56" t="inlineStr">
        <is>
          <t>Data Logger</t>
        </is>
      </c>
      <c r="G103" s="28" t="n"/>
      <c r="H103" s="215">
        <f>SUM(J103:M103)</f>
        <v/>
      </c>
      <c r="I103" s="216" t="n"/>
      <c r="J103" s="217" t="n"/>
      <c r="K103" s="217" t="n"/>
      <c r="L103" s="217" t="n"/>
      <c r="M103" s="217" t="n"/>
      <c r="N103" s="218">
        <f>H103*I103</f>
        <v/>
      </c>
      <c r="O103" s="27" t="n"/>
    </row>
    <row r="104" ht="14" customHeight="1">
      <c r="A104" s="24" t="n">
        <v>70</v>
      </c>
      <c r="B104" s="27" t="inlineStr">
        <is>
          <t>EL-DP</t>
        </is>
      </c>
      <c r="C104" s="25" t="inlineStr">
        <is>
          <t>A4070</t>
        </is>
      </c>
      <c r="D104" s="73" t="inlineStr">
        <is>
          <t>AA</t>
        </is>
      </c>
      <c r="E104" s="25" t="n"/>
      <c r="F104" s="56" t="inlineStr">
        <is>
          <t>Starter Button</t>
        </is>
      </c>
      <c r="G104" s="28" t="n"/>
      <c r="H104" s="215">
        <f>SUM(J104:M104)</f>
        <v/>
      </c>
      <c r="I104" s="216" t="n"/>
      <c r="J104" s="217" t="n"/>
      <c r="K104" s="217" t="n"/>
      <c r="L104" s="217" t="n"/>
      <c r="M104" s="217" t="n"/>
      <c r="N104" s="218">
        <f>H104*I104</f>
        <v/>
      </c>
      <c r="O104" s="27" t="n"/>
    </row>
    <row r="105" ht="14" customFormat="1" customHeight="1" s="150">
      <c r="A105" s="24" t="n">
        <v>80</v>
      </c>
      <c r="B105" s="27" t="inlineStr">
        <is>
          <t>EL-DP</t>
        </is>
      </c>
      <c r="C105" s="25" t="inlineStr">
        <is>
          <t>A4080</t>
        </is>
      </c>
      <c r="D105" s="73" t="inlineStr">
        <is>
          <t>AA</t>
        </is>
      </c>
      <c r="E105" s="25" t="n"/>
      <c r="F105" s="56" t="inlineStr">
        <is>
          <t>Kill Switch</t>
        </is>
      </c>
      <c r="G105" s="28" t="n"/>
      <c r="H105" s="215">
        <f>SUM(J105:M105)</f>
        <v/>
      </c>
      <c r="I105" s="216" t="n">
        <v>1</v>
      </c>
      <c r="J105" s="217" t="n">
        <v>3</v>
      </c>
      <c r="K105" s="217" t="n"/>
      <c r="L105" s="217" t="n"/>
      <c r="M105" s="217" t="n"/>
      <c r="N105" s="218">
        <f>H105*I105</f>
        <v/>
      </c>
      <c r="O105" s="27" t="n"/>
    </row>
    <row r="106" ht="14" customHeight="1">
      <c r="A106" s="24" t="n">
        <v>90</v>
      </c>
      <c r="B106" s="27" t="inlineStr">
        <is>
          <t>EL-BO</t>
        </is>
      </c>
      <c r="C106" s="25" t="inlineStr">
        <is>
          <t>A4090</t>
        </is>
      </c>
      <c r="D106" s="73" t="inlineStr">
        <is>
          <t>AA</t>
        </is>
      </c>
      <c r="E106" s="25" t="n"/>
      <c r="F106" s="56" t="inlineStr">
        <is>
          <t>Battery</t>
        </is>
      </c>
      <c r="G106" s="28" t="n"/>
      <c r="H106" s="215">
        <f>SUM(J106:M106)</f>
        <v/>
      </c>
      <c r="I106" s="216" t="n"/>
      <c r="J106" s="217" t="n"/>
      <c r="K106" s="217" t="n"/>
      <c r="L106" s="217" t="n"/>
      <c r="M106" s="217" t="n"/>
      <c r="N106" s="218">
        <f>H106*I106</f>
        <v/>
      </c>
      <c r="O106" s="27" t="n"/>
    </row>
    <row r="107" ht="14" customHeight="1">
      <c r="A107" s="24" t="n">
        <v>100</v>
      </c>
      <c r="B107" s="27" t="inlineStr">
        <is>
          <t>EL-BO</t>
        </is>
      </c>
      <c r="C107" s="25" t="inlineStr">
        <is>
          <t>A4100</t>
        </is>
      </c>
      <c r="D107" s="73" t="inlineStr">
        <is>
          <t>AA</t>
        </is>
      </c>
      <c r="E107" s="25" t="n"/>
      <c r="F107" s="56" t="inlineStr">
        <is>
          <t>Brake Light</t>
        </is>
      </c>
      <c r="G107" s="25" t="n"/>
      <c r="H107" s="215">
        <f>SUM(J107:M107)</f>
        <v/>
      </c>
      <c r="I107" s="216" t="n">
        <v>1</v>
      </c>
      <c r="J107" s="217" t="n">
        <v>4</v>
      </c>
      <c r="K107" s="217" t="n"/>
      <c r="L107" s="217" t="n"/>
      <c r="M107" s="217" t="n"/>
      <c r="N107" s="218">
        <f>H107*I107</f>
        <v/>
      </c>
      <c r="O107" s="27" t="n"/>
    </row>
    <row r="108" ht="14" customHeight="1">
      <c r="A108" s="24" t="n">
        <v>110</v>
      </c>
      <c r="B108" s="27" t="inlineStr">
        <is>
          <t>EL-BO</t>
        </is>
      </c>
      <c r="C108" s="25" t="inlineStr">
        <is>
          <t>A4110</t>
        </is>
      </c>
      <c r="D108" s="73" t="inlineStr">
        <is>
          <t>AA</t>
        </is>
      </c>
      <c r="E108" s="25" t="n"/>
      <c r="F108" s="56" t="inlineStr">
        <is>
          <t>Fuse</t>
        </is>
      </c>
      <c r="G108" s="28" t="n"/>
      <c r="H108" s="215">
        <f>SUM(J108:M108)</f>
        <v/>
      </c>
      <c r="I108" s="216" t="n"/>
      <c r="J108" s="217" t="n"/>
      <c r="K108" s="217" t="n"/>
      <c r="L108" s="217" t="n"/>
      <c r="M108" s="217" t="n"/>
      <c r="N108" s="218">
        <f>H108*I108</f>
        <v/>
      </c>
      <c r="O108" s="27" t="n"/>
    </row>
    <row r="109" ht="14" customHeight="1">
      <c r="A109" s="24" t="n">
        <v>120</v>
      </c>
      <c r="B109" s="27" t="inlineStr">
        <is>
          <t>EL-BO</t>
        </is>
      </c>
      <c r="C109" s="25" t="inlineStr">
        <is>
          <t>A4120</t>
        </is>
      </c>
      <c r="D109" s="73" t="inlineStr">
        <is>
          <t>AA</t>
        </is>
      </c>
      <c r="E109" s="25" t="n"/>
      <c r="F109" s="56" t="inlineStr">
        <is>
          <t>Relay</t>
        </is>
      </c>
      <c r="G109" s="25" t="n"/>
      <c r="H109" s="215">
        <f>SUM(J109:M109)</f>
        <v/>
      </c>
      <c r="I109" s="216" t="n"/>
      <c r="J109" s="217" t="n"/>
      <c r="K109" s="217" t="n"/>
      <c r="L109" s="217" t="n"/>
      <c r="M109" s="217" t="n"/>
      <c r="N109" s="218">
        <f>H109*I109</f>
        <v/>
      </c>
      <c r="O109" s="27" t="n"/>
    </row>
    <row r="110" ht="15" customHeight="1" thickBot="1">
      <c r="A110" s="24" t="n">
        <v>130</v>
      </c>
      <c r="B110" s="27" t="inlineStr">
        <is>
          <t>EL-BO</t>
        </is>
      </c>
      <c r="C110" s="25" t="inlineStr">
        <is>
          <t>A4130</t>
        </is>
      </c>
      <c r="D110" s="73" t="inlineStr">
        <is>
          <t>AA</t>
        </is>
      </c>
      <c r="E110" s="25" t="n"/>
      <c r="F110" s="56" t="inlineStr">
        <is>
          <t>Oil Pressure Gage</t>
        </is>
      </c>
      <c r="G110" s="25" t="n"/>
      <c r="H110" s="215">
        <f>SUM(J110:M110)</f>
        <v/>
      </c>
      <c r="I110" s="216" t="n"/>
      <c r="J110" s="217" t="n"/>
      <c r="K110" s="217" t="n"/>
      <c r="L110" s="217" t="n"/>
      <c r="M110" s="217" t="n"/>
      <c r="N110" s="218">
        <f>H110*I110</f>
        <v/>
      </c>
      <c r="O110" s="27" t="n"/>
    </row>
    <row r="111" ht="16" customHeight="1" thickBot="1" thickTop="1">
      <c r="A111" s="9" t="n"/>
      <c r="B111" s="53" t="inlineStr">
        <is>
          <t>Electrical</t>
        </is>
      </c>
      <c r="C111" s="18" t="n"/>
      <c r="D111" s="71" t="n"/>
      <c r="E111" s="18" t="n"/>
      <c r="F111" s="53" t="inlineStr">
        <is>
          <t>Area Total</t>
        </is>
      </c>
      <c r="G111" s="18" t="n"/>
      <c r="H111" s="202" t="n"/>
      <c r="I111" s="203" t="n"/>
      <c r="J111" s="205">
        <f>SUMPRODUCT($I98:$I110,J98:J110)</f>
        <v/>
      </c>
      <c r="K111" s="205">
        <f>SUMPRODUCT($I98:$I110,K98:K110)</f>
        <v/>
      </c>
      <c r="L111" s="205">
        <f>SUMPRODUCT($I98:$I110,L98:L110)</f>
        <v/>
      </c>
      <c r="M111" s="205">
        <f>SUMPRODUCT($I98:$I110,M98:M110)</f>
        <v/>
      </c>
      <c r="N111" s="205">
        <f>SUM(N98:N110)</f>
        <v/>
      </c>
      <c r="O111" s="12" t="n"/>
    </row>
    <row r="112" ht="15" customHeight="1" thickTop="1">
      <c r="A112" s="29" t="n">
        <v>10</v>
      </c>
      <c r="B112" s="32" t="inlineStr">
        <is>
          <t>MS</t>
        </is>
      </c>
      <c r="C112" s="30" t="inlineStr">
        <is>
          <t>A5010</t>
        </is>
      </c>
      <c r="D112" s="74" t="inlineStr">
        <is>
          <t>AA</t>
        </is>
      </c>
      <c r="E112" s="30" t="n"/>
      <c r="F112" s="57" t="inlineStr">
        <is>
          <t>Seat</t>
        </is>
      </c>
      <c r="G112" s="30" t="n"/>
      <c r="H112" s="219">
        <f>SUM(J112:M112)</f>
        <v/>
      </c>
      <c r="I112" s="220" t="n"/>
      <c r="J112" s="221" t="n"/>
      <c r="K112" s="221" t="n"/>
      <c r="L112" s="221" t="n"/>
      <c r="M112" s="221" t="n"/>
      <c r="N112" s="222">
        <f>H112*I112</f>
        <v/>
      </c>
      <c r="O112" s="32" t="n"/>
    </row>
    <row r="113" ht="14" customHeight="1">
      <c r="A113" s="29" t="n">
        <v>20</v>
      </c>
      <c r="B113" s="32" t="inlineStr">
        <is>
          <t>MS</t>
        </is>
      </c>
      <c r="C113" s="30" t="inlineStr">
        <is>
          <t>A5020</t>
        </is>
      </c>
      <c r="D113" s="74" t="inlineStr">
        <is>
          <t>AA</t>
        </is>
      </c>
      <c r="E113" s="30" t="n"/>
      <c r="F113" s="57" t="inlineStr">
        <is>
          <t>Headrest</t>
        </is>
      </c>
      <c r="G113" s="30" t="n"/>
      <c r="H113" s="219">
        <f>SUM(J113:M113)</f>
        <v/>
      </c>
      <c r="I113" s="220" t="n"/>
      <c r="J113" s="221" t="n"/>
      <c r="K113" s="221" t="n"/>
      <c r="L113" s="221" t="n"/>
      <c r="M113" s="221" t="n"/>
      <c r="N113" s="222">
        <f>H113*I113</f>
        <v/>
      </c>
      <c r="O113" s="32" t="n"/>
    </row>
    <row r="114" ht="14" customHeight="1">
      <c r="A114" s="29" t="n">
        <v>30</v>
      </c>
      <c r="B114" s="32" t="inlineStr">
        <is>
          <t>MS</t>
        </is>
      </c>
      <c r="C114" s="30" t="inlineStr">
        <is>
          <t>A5030</t>
        </is>
      </c>
      <c r="D114" s="74" t="inlineStr">
        <is>
          <t>AA</t>
        </is>
      </c>
      <c r="E114" s="30" t="n"/>
      <c r="F114" s="57" t="inlineStr">
        <is>
          <t>Driver’s Harness</t>
        </is>
      </c>
      <c r="G114" s="30" t="n"/>
      <c r="H114" s="219">
        <f>SUM(J114:M114)</f>
        <v/>
      </c>
      <c r="I114" s="220" t="n">
        <v>1</v>
      </c>
      <c r="J114" s="221" t="n">
        <v>45</v>
      </c>
      <c r="K114" s="221" t="n"/>
      <c r="L114" s="221" t="n"/>
      <c r="M114" s="221" t="n"/>
      <c r="N114" s="222">
        <f>H114*I114</f>
        <v/>
      </c>
      <c r="O114" s="32" t="n"/>
    </row>
    <row r="115" ht="14" customHeight="1">
      <c r="A115" s="29" t="n">
        <v>40</v>
      </c>
      <c r="B115" s="32" t="inlineStr">
        <is>
          <t>MS</t>
        </is>
      </c>
      <c r="C115" s="30" t="inlineStr">
        <is>
          <t>A5040</t>
        </is>
      </c>
      <c r="D115" s="74" t="inlineStr">
        <is>
          <t>AA</t>
        </is>
      </c>
      <c r="E115" s="30" t="n"/>
      <c r="F115" s="57" t="inlineStr">
        <is>
          <t>Impact Attenuator</t>
        </is>
      </c>
      <c r="G115" s="30" t="n"/>
      <c r="H115" s="219">
        <f>SUM(J115:M115)</f>
        <v/>
      </c>
      <c r="I115" s="220" t="n"/>
      <c r="J115" s="221" t="n"/>
      <c r="K115" s="221" t="n"/>
      <c r="L115" s="221" t="n"/>
      <c r="M115" s="221" t="n"/>
      <c r="N115" s="222">
        <f>H115*I115</f>
        <v/>
      </c>
      <c r="O115" s="32" t="n"/>
    </row>
    <row r="116" ht="14" customHeight="1">
      <c r="A116" s="29" t="n">
        <v>50</v>
      </c>
      <c r="B116" s="32" t="inlineStr">
        <is>
          <t>MS</t>
        </is>
      </c>
      <c r="C116" s="30" t="inlineStr">
        <is>
          <t>A5050</t>
        </is>
      </c>
      <c r="D116" s="74" t="inlineStr">
        <is>
          <t>AA</t>
        </is>
      </c>
      <c r="E116" s="30" t="n"/>
      <c r="F116" s="57" t="inlineStr">
        <is>
          <t>Fire Wall</t>
        </is>
      </c>
      <c r="G116" s="30" t="n"/>
      <c r="H116" s="219">
        <f>SUM(J116:M116)</f>
        <v/>
      </c>
      <c r="I116" s="220" t="n"/>
      <c r="J116" s="221" t="n"/>
      <c r="K116" s="221" t="n"/>
      <c r="L116" s="221" t="n"/>
      <c r="M116" s="221" t="n"/>
      <c r="N116" s="222">
        <f>H116*I116</f>
        <v/>
      </c>
      <c r="O116" s="32" t="n"/>
    </row>
    <row r="117" ht="14" customHeight="1">
      <c r="A117" s="29" t="n">
        <v>60</v>
      </c>
      <c r="B117" s="32" t="inlineStr">
        <is>
          <t>MS</t>
        </is>
      </c>
      <c r="C117" s="30" t="inlineStr">
        <is>
          <t>A5060</t>
        </is>
      </c>
      <c r="D117" s="74" t="inlineStr">
        <is>
          <t>AA</t>
        </is>
      </c>
      <c r="E117" s="30" t="n"/>
      <c r="F117" s="57" t="inlineStr">
        <is>
          <t>Shield</t>
        </is>
      </c>
      <c r="G117" s="30" t="n"/>
      <c r="H117" s="219">
        <f>SUM(J117:M117)</f>
        <v/>
      </c>
      <c r="I117" s="220" t="n"/>
      <c r="J117" s="221" t="n"/>
      <c r="K117" s="221" t="n"/>
      <c r="L117" s="221" t="n"/>
      <c r="M117" s="221" t="n"/>
      <c r="N117" s="222">
        <f>H117*I117</f>
        <v/>
      </c>
      <c r="O117" s="32" t="n"/>
    </row>
    <row r="118" ht="14" customHeight="1">
      <c r="A118" s="29" t="n">
        <v>70</v>
      </c>
      <c r="B118" s="32" t="inlineStr">
        <is>
          <t>MS</t>
        </is>
      </c>
      <c r="C118" s="30" t="inlineStr">
        <is>
          <t>A5070</t>
        </is>
      </c>
      <c r="D118" s="74" t="inlineStr">
        <is>
          <t>AA</t>
        </is>
      </c>
      <c r="E118" s="30" t="n"/>
      <c r="F118" s="57" t="inlineStr">
        <is>
          <t>Mirror</t>
        </is>
      </c>
      <c r="G118" s="30" t="n"/>
      <c r="H118" s="219">
        <f>SUM(J118:M118)</f>
        <v/>
      </c>
      <c r="I118" s="220" t="n"/>
      <c r="J118" s="221" t="n"/>
      <c r="K118" s="221" t="n"/>
      <c r="L118" s="221" t="n"/>
      <c r="M118" s="221" t="n"/>
      <c r="N118" s="222">
        <f>H118*I118</f>
        <v/>
      </c>
      <c r="O118" s="32" t="n"/>
    </row>
    <row r="119" ht="14" customHeight="1">
      <c r="A119" s="29" t="n">
        <v>80</v>
      </c>
      <c r="B119" s="32" t="inlineStr">
        <is>
          <t>MS</t>
        </is>
      </c>
      <c r="C119" s="30" t="inlineStr">
        <is>
          <t>A5080</t>
        </is>
      </c>
      <c r="D119" s="74" t="inlineStr">
        <is>
          <t>AA</t>
        </is>
      </c>
      <c r="E119" s="30" t="n"/>
      <c r="F119" s="57" t="inlineStr">
        <is>
          <t>Paint - Frame</t>
        </is>
      </c>
      <c r="G119" s="30" t="n"/>
      <c r="H119" s="219">
        <f>SUM(J119:M119)</f>
        <v/>
      </c>
      <c r="I119" s="220" t="n"/>
      <c r="J119" s="221" t="n"/>
      <c r="K119" s="221" t="n"/>
      <c r="L119" s="221" t="n"/>
      <c r="M119" s="221" t="n"/>
      <c r="N119" s="222">
        <f>H119*I119</f>
        <v/>
      </c>
      <c r="O119" s="32" t="n"/>
    </row>
    <row r="120" ht="15" customHeight="1" thickBot="1">
      <c r="A120" s="29" t="n">
        <v>90</v>
      </c>
      <c r="B120" s="32" t="inlineStr">
        <is>
          <t>MS</t>
        </is>
      </c>
      <c r="C120" s="30" t="inlineStr">
        <is>
          <t>A5090</t>
        </is>
      </c>
      <c r="D120" s="74" t="inlineStr">
        <is>
          <t>AA</t>
        </is>
      </c>
      <c r="E120" s="30" t="n"/>
      <c r="F120" s="57" t="inlineStr">
        <is>
          <t>Paint - Body</t>
        </is>
      </c>
      <c r="G120" s="30" t="n"/>
      <c r="H120" s="219">
        <f>SUM(J120:M120)</f>
        <v/>
      </c>
      <c r="I120" s="220" t="n"/>
      <c r="J120" s="221" t="n"/>
      <c r="K120" s="221" t="n"/>
      <c r="L120" s="221" t="n"/>
      <c r="M120" s="221" t="n"/>
      <c r="N120" s="222">
        <f>H120*I120</f>
        <v/>
      </c>
      <c r="O120" s="32" t="n"/>
    </row>
    <row r="121" ht="16" customHeight="1" thickBot="1" thickTop="1">
      <c r="A121" s="9" t="n"/>
      <c r="B121" s="53" t="inlineStr">
        <is>
          <t>Miscellaneous, Finish &amp; Assembly</t>
        </is>
      </c>
      <c r="C121" s="18" t="n"/>
      <c r="D121" s="71" t="n"/>
      <c r="E121" s="18" t="n"/>
      <c r="F121" s="53" t="inlineStr">
        <is>
          <t>Area Total</t>
        </is>
      </c>
      <c r="G121" s="18" t="n"/>
      <c r="H121" s="202" t="n"/>
      <c r="I121" s="203" t="n"/>
      <c r="J121" s="205">
        <f>SUMPRODUCT($I112:$I120,J112:J120)</f>
        <v/>
      </c>
      <c r="K121" s="205">
        <f>SUMPRODUCT($I112:$I120,K112:K120)</f>
        <v/>
      </c>
      <c r="L121" s="205">
        <f>SUMPRODUCT($I112:$I120,L112:L120)</f>
        <v/>
      </c>
      <c r="M121" s="205">
        <f>SUMPRODUCT($I112:$I120,M112:M120)</f>
        <v/>
      </c>
      <c r="N121" s="205">
        <f>SUM(N112:N120)</f>
        <v/>
      </c>
      <c r="O121" s="12" t="n"/>
    </row>
    <row r="122" ht="15" customHeight="1" thickTop="1">
      <c r="A122" s="33" t="n">
        <v>10</v>
      </c>
      <c r="B122" s="36" t="inlineStr">
        <is>
          <t>ST-RA</t>
        </is>
      </c>
      <c r="C122" s="34" t="inlineStr">
        <is>
          <t>A6010</t>
        </is>
      </c>
      <c r="D122" s="75" t="inlineStr">
        <is>
          <t>AA</t>
        </is>
      </c>
      <c r="E122" s="34" t="n"/>
      <c r="F122" s="58" t="inlineStr">
        <is>
          <t>Steering Rack Assembly</t>
        </is>
      </c>
      <c r="G122" s="34" t="n"/>
      <c r="H122" s="223">
        <f>SUM(J122:M122)</f>
        <v/>
      </c>
      <c r="I122" s="224" t="n"/>
      <c r="J122" s="225" t="n"/>
      <c r="K122" s="225" t="n"/>
      <c r="L122" s="225" t="n"/>
      <c r="M122" s="225" t="n"/>
      <c r="N122" s="226">
        <f>H122*I122</f>
        <v/>
      </c>
      <c r="O122" s="36" t="n"/>
    </row>
    <row r="123" ht="14" customHeight="1">
      <c r="A123" s="33" t="n">
        <v>20</v>
      </c>
      <c r="B123" s="36" t="inlineStr">
        <is>
          <t>ST-RA</t>
        </is>
      </c>
      <c r="C123" s="227" t="n">
        <v>60101</v>
      </c>
      <c r="D123" s="75" t="inlineStr">
        <is>
          <t>AA</t>
        </is>
      </c>
      <c r="E123" s="58" t="inlineStr">
        <is>
          <t>Steering Rack Assembly</t>
        </is>
      </c>
      <c r="F123" s="58" t="inlineStr">
        <is>
          <t>Steering Rack</t>
        </is>
      </c>
      <c r="G123" s="34" t="n"/>
      <c r="H123" s="223">
        <f>SUM(J123:M123)</f>
        <v/>
      </c>
      <c r="I123" s="224" t="n"/>
      <c r="J123" s="225" t="n"/>
      <c r="K123" s="225" t="n"/>
      <c r="L123" s="225" t="n"/>
      <c r="M123" s="225" t="n"/>
      <c r="N123" s="226">
        <f>H123*I123</f>
        <v/>
      </c>
      <c r="O123" s="36" t="n"/>
    </row>
    <row r="124" ht="14" customHeight="1">
      <c r="A124" s="33" t="n">
        <v>30</v>
      </c>
      <c r="B124" s="36" t="inlineStr">
        <is>
          <t>ST-RA</t>
        </is>
      </c>
      <c r="C124" s="227" t="n">
        <v>60102</v>
      </c>
      <c r="D124" s="75" t="inlineStr">
        <is>
          <t>AA</t>
        </is>
      </c>
      <c r="E124" s="58" t="inlineStr">
        <is>
          <t>Steering Rack Assembly</t>
        </is>
      </c>
      <c r="F124" s="58" t="inlineStr">
        <is>
          <t>Steering Rack Housing</t>
        </is>
      </c>
      <c r="G124" s="34" t="n"/>
      <c r="H124" s="223">
        <f>SUM(J124:M124)</f>
        <v/>
      </c>
      <c r="I124" s="224" t="n"/>
      <c r="J124" s="225" t="n"/>
      <c r="K124" s="225" t="n"/>
      <c r="L124" s="225" t="n"/>
      <c r="M124" s="225" t="n"/>
      <c r="N124" s="226">
        <f>H124*I124</f>
        <v/>
      </c>
      <c r="O124" s="36" t="n"/>
    </row>
    <row r="125" ht="14" customHeight="1">
      <c r="A125" s="33" t="n">
        <v>40</v>
      </c>
      <c r="B125" s="36" t="inlineStr">
        <is>
          <t>ST-RA</t>
        </is>
      </c>
      <c r="C125" s="227" t="n">
        <v>60103</v>
      </c>
      <c r="D125" s="75" t="inlineStr">
        <is>
          <t>AA</t>
        </is>
      </c>
      <c r="E125" s="58" t="inlineStr">
        <is>
          <t>Steering Rack Assembly</t>
        </is>
      </c>
      <c r="F125" s="58" t="inlineStr">
        <is>
          <t>Steering Pinion</t>
        </is>
      </c>
      <c r="G125" s="34" t="n"/>
      <c r="H125" s="223">
        <f>SUM(J125:M125)</f>
        <v/>
      </c>
      <c r="I125" s="224" t="n"/>
      <c r="J125" s="225" t="n"/>
      <c r="K125" s="225" t="n"/>
      <c r="L125" s="225" t="n"/>
      <c r="M125" s="225" t="n"/>
      <c r="N125" s="226">
        <f>H125*I125</f>
        <v/>
      </c>
      <c r="O125" s="36" t="n"/>
    </row>
    <row r="126" ht="14" customHeight="1">
      <c r="A126" s="33" t="n">
        <v>50</v>
      </c>
      <c r="B126" s="36" t="inlineStr">
        <is>
          <t>ST-RA</t>
        </is>
      </c>
      <c r="C126" s="34" t="inlineStr">
        <is>
          <t>A6020</t>
        </is>
      </c>
      <c r="D126" s="75" t="inlineStr">
        <is>
          <t>AA</t>
        </is>
      </c>
      <c r="E126" s="34" t="n"/>
      <c r="F126" s="58" t="inlineStr">
        <is>
          <t>Tie Rod</t>
        </is>
      </c>
      <c r="G126" s="34" t="n"/>
      <c r="H126" s="223">
        <f>SUM(J126:M126)</f>
        <v/>
      </c>
      <c r="I126" s="224" t="n"/>
      <c r="J126" s="225" t="n"/>
      <c r="K126" s="225" t="n"/>
      <c r="L126" s="225" t="n"/>
      <c r="M126" s="225" t="n"/>
      <c r="N126" s="226">
        <f>H126*I126</f>
        <v/>
      </c>
      <c r="O126" s="36" t="n"/>
    </row>
    <row r="127" ht="14" customHeight="1">
      <c r="A127" s="33" t="n">
        <v>60</v>
      </c>
      <c r="B127" s="36" t="inlineStr">
        <is>
          <t>ST-RA</t>
        </is>
      </c>
      <c r="C127" s="227" t="n">
        <v>60201</v>
      </c>
      <c r="D127" s="75" t="inlineStr">
        <is>
          <t>AA</t>
        </is>
      </c>
      <c r="E127" s="58" t="inlineStr">
        <is>
          <t>Tie Rods</t>
        </is>
      </c>
      <c r="F127" s="58" t="inlineStr">
        <is>
          <t>Rod</t>
        </is>
      </c>
      <c r="G127" s="34" t="n"/>
      <c r="H127" s="223">
        <f>SUM(J127:M127)</f>
        <v/>
      </c>
      <c r="I127" s="224" t="n"/>
      <c r="J127" s="225" t="n"/>
      <c r="K127" s="225" t="n"/>
      <c r="L127" s="225" t="n"/>
      <c r="M127" s="225" t="n"/>
      <c r="N127" s="226">
        <f>H127*I127</f>
        <v/>
      </c>
      <c r="O127" s="36" t="n"/>
    </row>
    <row r="128" ht="14" customHeight="1">
      <c r="A128" s="33" t="n">
        <v>70</v>
      </c>
      <c r="B128" s="36" t="inlineStr">
        <is>
          <t>ST-RA</t>
        </is>
      </c>
      <c r="C128" s="227" t="n">
        <v>60202</v>
      </c>
      <c r="D128" s="75" t="inlineStr">
        <is>
          <t>AA</t>
        </is>
      </c>
      <c r="E128" s="58" t="inlineStr">
        <is>
          <t>Tie Rods</t>
        </is>
      </c>
      <c r="F128" s="58" t="inlineStr">
        <is>
          <t>Rod End - A</t>
        </is>
      </c>
      <c r="G128" s="34" t="n"/>
      <c r="H128" s="223">
        <f>SUM(J128:M128)</f>
        <v/>
      </c>
      <c r="I128" s="224" t="n"/>
      <c r="J128" s="225" t="n"/>
      <c r="K128" s="225" t="n"/>
      <c r="L128" s="225" t="n"/>
      <c r="M128" s="225" t="n"/>
      <c r="N128" s="226">
        <f>H128*I128</f>
        <v/>
      </c>
      <c r="O128" s="36" t="n"/>
    </row>
    <row r="129" ht="14" customHeight="1">
      <c r="A129" s="33" t="n">
        <v>80</v>
      </c>
      <c r="B129" s="36" t="inlineStr">
        <is>
          <t>ST-WS</t>
        </is>
      </c>
      <c r="C129" s="34" t="inlineStr">
        <is>
          <t>A6030</t>
        </is>
      </c>
      <c r="D129" s="75" t="inlineStr">
        <is>
          <t>AA</t>
        </is>
      </c>
      <c r="E129" s="34" t="n"/>
      <c r="F129" s="58" t="inlineStr">
        <is>
          <t>Steering Shaft Assembly</t>
        </is>
      </c>
      <c r="G129" s="34" t="n"/>
      <c r="H129" s="223">
        <f>SUM(J129:M129)</f>
        <v/>
      </c>
      <c r="I129" s="224" t="n"/>
      <c r="J129" s="225" t="n"/>
      <c r="K129" s="225" t="n"/>
      <c r="L129" s="225" t="n"/>
      <c r="M129" s="225" t="n"/>
      <c r="N129" s="226">
        <f>H129*I129</f>
        <v/>
      </c>
      <c r="O129" s="36" t="n"/>
    </row>
    <row r="130" ht="14" customHeight="1">
      <c r="A130" s="33" t="n">
        <v>90</v>
      </c>
      <c r="B130" s="36" t="inlineStr">
        <is>
          <t>ST-WS</t>
        </is>
      </c>
      <c r="C130" s="227" t="n">
        <v>60301</v>
      </c>
      <c r="D130" s="75" t="inlineStr">
        <is>
          <t>AA</t>
        </is>
      </c>
      <c r="E130" s="58" t="inlineStr">
        <is>
          <t>Steering Shaft Assembly</t>
        </is>
      </c>
      <c r="F130" s="58" t="inlineStr">
        <is>
          <t>Steering Shaft</t>
        </is>
      </c>
      <c r="G130" s="34" t="n"/>
      <c r="H130" s="223">
        <f>SUM(J130:M130)</f>
        <v/>
      </c>
      <c r="I130" s="224" t="n"/>
      <c r="J130" s="225" t="n"/>
      <c r="K130" s="225" t="n"/>
      <c r="L130" s="225" t="n"/>
      <c r="M130" s="225" t="n"/>
      <c r="N130" s="226">
        <f>H130*I130</f>
        <v/>
      </c>
      <c r="O130" s="36" t="n"/>
    </row>
    <row r="131" ht="14" customHeight="1">
      <c r="A131" s="33" t="n">
        <v>100</v>
      </c>
      <c r="B131" s="36" t="inlineStr">
        <is>
          <t>ST-WS</t>
        </is>
      </c>
      <c r="C131" s="227" t="n">
        <v>60302</v>
      </c>
      <c r="D131" s="75" t="inlineStr">
        <is>
          <t>AA</t>
        </is>
      </c>
      <c r="E131" s="58" t="inlineStr">
        <is>
          <t>Steering Shaft Assembly</t>
        </is>
      </c>
      <c r="F131" s="58" t="inlineStr">
        <is>
          <t>Steering Column Universal Joint</t>
        </is>
      </c>
      <c r="G131" s="34" t="n"/>
      <c r="H131" s="223">
        <f>SUM(J131:M131)</f>
        <v/>
      </c>
      <c r="I131" s="224" t="n"/>
      <c r="J131" s="225" t="n"/>
      <c r="K131" s="225" t="n"/>
      <c r="L131" s="225" t="n"/>
      <c r="M131" s="225" t="n"/>
      <c r="N131" s="226">
        <f>H131*I131</f>
        <v/>
      </c>
      <c r="O131" s="36" t="n"/>
    </row>
    <row r="132" ht="14" customHeight="1">
      <c r="A132" s="33" t="n">
        <v>110</v>
      </c>
      <c r="B132" s="36" t="inlineStr">
        <is>
          <t>ST-WS</t>
        </is>
      </c>
      <c r="C132" s="227" t="n">
        <v>60303</v>
      </c>
      <c r="D132" s="75" t="inlineStr">
        <is>
          <t>AA</t>
        </is>
      </c>
      <c r="E132" s="58" t="inlineStr">
        <is>
          <t>Steering Shaft Assembly</t>
        </is>
      </c>
      <c r="F132" s="58" t="inlineStr">
        <is>
          <t>Steering Shaft Mounting</t>
        </is>
      </c>
      <c r="G132" s="34" t="n"/>
      <c r="H132" s="223">
        <f>SUM(J132:M132)</f>
        <v/>
      </c>
      <c r="I132" s="224" t="n"/>
      <c r="J132" s="225" t="n"/>
      <c r="K132" s="225" t="n"/>
      <c r="L132" s="225" t="n"/>
      <c r="M132" s="225" t="n"/>
      <c r="N132" s="226">
        <f>H132*I132</f>
        <v/>
      </c>
      <c r="O132" s="36" t="n"/>
    </row>
    <row r="133" ht="14" customHeight="1">
      <c r="A133" s="33" t="n">
        <v>120</v>
      </c>
      <c r="B133" s="36" t="inlineStr">
        <is>
          <t>ST-WS</t>
        </is>
      </c>
      <c r="C133" s="34" t="inlineStr">
        <is>
          <t>A6040</t>
        </is>
      </c>
      <c r="D133" s="75" t="inlineStr">
        <is>
          <t>AA</t>
        </is>
      </c>
      <c r="E133" s="34" t="n"/>
      <c r="F133" s="58" t="inlineStr">
        <is>
          <t>Steering Wheel</t>
        </is>
      </c>
      <c r="G133" s="34" t="n"/>
      <c r="H133" s="223">
        <f>SUM(J133:M133)</f>
        <v/>
      </c>
      <c r="I133" s="224" t="n">
        <v>1</v>
      </c>
      <c r="J133" s="225" t="n">
        <v>6.18</v>
      </c>
      <c r="K133" s="225" t="n">
        <v>41.79</v>
      </c>
      <c r="L133" s="225" t="n"/>
      <c r="M133" s="225" t="n"/>
      <c r="N133" s="226">
        <f>H133*I133</f>
        <v/>
      </c>
      <c r="O133" s="36" t="n"/>
    </row>
    <row r="134" ht="15" customHeight="1" thickBot="1">
      <c r="A134" s="33" t="n">
        <v>130</v>
      </c>
      <c r="B134" s="36" t="inlineStr">
        <is>
          <t>ST-WS</t>
        </is>
      </c>
      <c r="C134" s="34" t="inlineStr">
        <is>
          <t>A6050</t>
        </is>
      </c>
      <c r="D134" s="75" t="inlineStr">
        <is>
          <t>AA</t>
        </is>
      </c>
      <c r="E134" s="34" t="n"/>
      <c r="F134" s="58" t="inlineStr">
        <is>
          <t>Steering Wheel Quick Release</t>
        </is>
      </c>
      <c r="G134" s="37" t="n"/>
      <c r="H134" s="223">
        <f>SUM(J134:M134)</f>
        <v/>
      </c>
      <c r="I134" s="224" t="n"/>
      <c r="J134" s="225" t="n"/>
      <c r="K134" s="225" t="n"/>
      <c r="L134" s="225" t="n"/>
      <c r="M134" s="225" t="n"/>
      <c r="N134" s="226">
        <f>H134*I134</f>
        <v/>
      </c>
      <c r="O134" s="36" t="n"/>
    </row>
    <row r="135" ht="16" customHeight="1" thickBot="1" thickTop="1">
      <c r="A135" s="9" t="n"/>
      <c r="B135" s="53" t="inlineStr">
        <is>
          <t>Steering System</t>
        </is>
      </c>
      <c r="C135" s="18" t="n"/>
      <c r="D135" s="71" t="n"/>
      <c r="E135" s="18" t="n"/>
      <c r="F135" s="53" t="inlineStr">
        <is>
          <t>Area Total</t>
        </is>
      </c>
      <c r="G135" s="18" t="n"/>
      <c r="H135" s="202" t="n"/>
      <c r="I135" s="203" t="n"/>
      <c r="J135" s="205">
        <f>SUMPRODUCT($I122:$I134,J122:J134)</f>
        <v/>
      </c>
      <c r="K135" s="205">
        <f>SUMPRODUCT($I122:$I134,K122:K134)</f>
        <v/>
      </c>
      <c r="L135" s="205">
        <f>SUMPRODUCT($I122:$I134,L122:L134)</f>
        <v/>
      </c>
      <c r="M135" s="205">
        <f>SUMPRODUCT($I122:$I134,M122:M134)</f>
        <v/>
      </c>
      <c r="N135" s="205">
        <f>SUM(N122:N134)</f>
        <v/>
      </c>
      <c r="O135" s="12" t="n"/>
    </row>
    <row r="136" ht="15" customHeight="1" thickTop="1">
      <c r="A136" s="38" t="n">
        <v>10</v>
      </c>
      <c r="B136" s="41" t="inlineStr">
        <is>
          <t>SU-SD</t>
        </is>
      </c>
      <c r="C136" s="39" t="inlineStr">
        <is>
          <t>A7010</t>
        </is>
      </c>
      <c r="D136" s="76" t="inlineStr">
        <is>
          <t>AA</t>
        </is>
      </c>
      <c r="E136" s="39" t="n"/>
      <c r="F136" s="59" t="inlineStr">
        <is>
          <t>Front Damper</t>
        </is>
      </c>
      <c r="G136" s="39" t="n"/>
      <c r="H136" s="228">
        <f>SUM(J136:M136)</f>
        <v/>
      </c>
      <c r="I136" s="229" t="n"/>
      <c r="J136" s="230" t="n"/>
      <c r="K136" s="230" t="n"/>
      <c r="L136" s="230" t="n"/>
      <c r="M136" s="230" t="n"/>
      <c r="N136" s="231">
        <f>H136*I136</f>
        <v/>
      </c>
      <c r="O136" s="41" t="n"/>
    </row>
    <row r="137" ht="14" customFormat="1" customHeight="1" s="150">
      <c r="A137" s="38" t="n">
        <v>20</v>
      </c>
      <c r="B137" s="41" t="inlineStr">
        <is>
          <t>SU-SD</t>
        </is>
      </c>
      <c r="C137" s="39" t="inlineStr">
        <is>
          <t>A7020</t>
        </is>
      </c>
      <c r="D137" s="76" t="inlineStr">
        <is>
          <t>AA</t>
        </is>
      </c>
      <c r="E137" s="39" t="n"/>
      <c r="F137" s="59" t="inlineStr">
        <is>
          <t>Rear Damper</t>
        </is>
      </c>
      <c r="G137" s="39" t="n"/>
      <c r="H137" s="228">
        <f>SUM(J137:M137)</f>
        <v/>
      </c>
      <c r="I137" s="229" t="n"/>
      <c r="J137" s="230" t="n"/>
      <c r="K137" s="230" t="n"/>
      <c r="L137" s="230" t="n"/>
      <c r="M137" s="230" t="n"/>
      <c r="N137" s="231">
        <f>H137*I137</f>
        <v/>
      </c>
      <c r="O137" s="41" t="n"/>
    </row>
    <row r="138" ht="14" customHeight="1">
      <c r="A138" s="38" t="n">
        <v>30</v>
      </c>
      <c r="B138" s="41" t="inlineStr">
        <is>
          <t>SU-SD</t>
        </is>
      </c>
      <c r="C138" s="39" t="inlineStr">
        <is>
          <t>A7030</t>
        </is>
      </c>
      <c r="D138" s="76" t="inlineStr">
        <is>
          <t>AA</t>
        </is>
      </c>
      <c r="E138" s="39" t="n"/>
      <c r="F138" s="59" t="inlineStr">
        <is>
          <t>Front Spring</t>
        </is>
      </c>
      <c r="G138" s="39" t="n"/>
      <c r="H138" s="228">
        <f>SUM(J138:M138)</f>
        <v/>
      </c>
      <c r="I138" s="229" t="n"/>
      <c r="J138" s="230" t="n"/>
      <c r="K138" s="230" t="n"/>
      <c r="L138" s="230" t="n"/>
      <c r="M138" s="230" t="n"/>
      <c r="N138" s="231">
        <f>H138*I138</f>
        <v/>
      </c>
      <c r="O138" s="41" t="n"/>
    </row>
    <row r="139" ht="14" customHeight="1">
      <c r="A139" s="38" t="n">
        <v>40</v>
      </c>
      <c r="B139" s="41" t="inlineStr">
        <is>
          <t>SU-SD</t>
        </is>
      </c>
      <c r="C139" s="39" t="inlineStr">
        <is>
          <t>A7040</t>
        </is>
      </c>
      <c r="D139" s="76" t="inlineStr">
        <is>
          <t>AA</t>
        </is>
      </c>
      <c r="E139" s="39" t="n"/>
      <c r="F139" s="59" t="inlineStr">
        <is>
          <t>Rear Spring</t>
        </is>
      </c>
      <c r="G139" s="39" t="n"/>
      <c r="H139" s="228">
        <f>SUM(J139:M139)</f>
        <v/>
      </c>
      <c r="I139" s="229" t="n"/>
      <c r="J139" s="230" t="n"/>
      <c r="K139" s="230" t="n"/>
      <c r="L139" s="230" t="n"/>
      <c r="M139" s="230" t="n"/>
      <c r="N139" s="231">
        <f>H139*I139</f>
        <v/>
      </c>
      <c r="O139" s="41" t="n"/>
    </row>
    <row r="140" ht="14" customHeight="1">
      <c r="A140" s="38" t="n">
        <v>50</v>
      </c>
      <c r="B140" s="41" t="inlineStr">
        <is>
          <t>SU-SD</t>
        </is>
      </c>
      <c r="C140" s="39" t="inlineStr">
        <is>
          <t>A7050</t>
        </is>
      </c>
      <c r="D140" s="76" t="inlineStr">
        <is>
          <t>AA</t>
        </is>
      </c>
      <c r="E140" s="39" t="n"/>
      <c r="F140" s="59" t="inlineStr">
        <is>
          <t>Front Bell Crank</t>
        </is>
      </c>
      <c r="G140" s="39" t="n"/>
      <c r="H140" s="228">
        <f>SUM(J140:M140)</f>
        <v/>
      </c>
      <c r="I140" s="229" t="n"/>
      <c r="J140" s="230" t="n"/>
      <c r="K140" s="230" t="n"/>
      <c r="L140" s="230" t="n"/>
      <c r="M140" s="230" t="n"/>
      <c r="N140" s="231">
        <f>H140*I140</f>
        <v/>
      </c>
      <c r="O140" s="41" t="n"/>
    </row>
    <row r="141" ht="14" customHeight="1">
      <c r="A141" s="38" t="n">
        <v>60</v>
      </c>
      <c r="B141" s="41" t="inlineStr">
        <is>
          <t>SU-SD</t>
        </is>
      </c>
      <c r="C141" s="39" t="inlineStr">
        <is>
          <t>A7060</t>
        </is>
      </c>
      <c r="D141" s="76" t="inlineStr">
        <is>
          <t>AA</t>
        </is>
      </c>
      <c r="E141" s="39" t="n"/>
      <c r="F141" s="59" t="inlineStr">
        <is>
          <t>Rear Bell Crank</t>
        </is>
      </c>
      <c r="G141" s="39" t="n"/>
      <c r="H141" s="228">
        <f>SUM(J141:M141)</f>
        <v/>
      </c>
      <c r="I141" s="229" t="n"/>
      <c r="J141" s="230" t="n"/>
      <c r="K141" s="230" t="n"/>
      <c r="L141" s="230" t="n"/>
      <c r="M141" s="230" t="n"/>
      <c r="N141" s="231">
        <f>H141*I141</f>
        <v/>
      </c>
      <c r="O141" s="41" t="n"/>
    </row>
    <row r="142" ht="14" customHeight="1">
      <c r="A142" s="38" t="n">
        <v>70</v>
      </c>
      <c r="B142" s="41" t="inlineStr">
        <is>
          <t>SU-SD</t>
        </is>
      </c>
      <c r="C142" s="39" t="inlineStr">
        <is>
          <t>A7070</t>
        </is>
      </c>
      <c r="D142" s="76" t="inlineStr">
        <is>
          <t>AA</t>
        </is>
      </c>
      <c r="E142" s="39" t="n"/>
      <c r="F142" s="59" t="inlineStr">
        <is>
          <t>Front Pushrod</t>
        </is>
      </c>
      <c r="G142" s="39" t="n"/>
      <c r="H142" s="228">
        <f>SUM(J142:M142)</f>
        <v/>
      </c>
      <c r="I142" s="229" t="n"/>
      <c r="J142" s="230" t="n"/>
      <c r="K142" s="230" t="n"/>
      <c r="L142" s="230" t="n"/>
      <c r="M142" s="230" t="n"/>
      <c r="N142" s="231">
        <f>H142*I142</f>
        <v/>
      </c>
      <c r="O142" s="41" t="n"/>
    </row>
    <row r="143" ht="14" customHeight="1">
      <c r="A143" s="38" t="n">
        <v>80</v>
      </c>
      <c r="B143" s="41" t="inlineStr">
        <is>
          <t>SU-SD</t>
        </is>
      </c>
      <c r="C143" s="232" t="n">
        <v>70701</v>
      </c>
      <c r="D143" s="76" t="inlineStr">
        <is>
          <t>AA</t>
        </is>
      </c>
      <c r="E143" s="59" t="inlineStr">
        <is>
          <t>Front Pushrod</t>
        </is>
      </c>
      <c r="F143" s="59" t="inlineStr">
        <is>
          <t>Rod - Front</t>
        </is>
      </c>
      <c r="G143" s="39" t="n"/>
      <c r="H143" s="228">
        <f>SUM(J143:M143)</f>
        <v/>
      </c>
      <c r="I143" s="229" t="n"/>
      <c r="J143" s="230" t="n"/>
      <c r="K143" s="230" t="n"/>
      <c r="L143" s="230" t="n"/>
      <c r="M143" s="230" t="n"/>
      <c r="N143" s="231">
        <f>H143*I143</f>
        <v/>
      </c>
      <c r="O143" s="41" t="n"/>
    </row>
    <row r="144" ht="14" customHeight="1">
      <c r="A144" s="38" t="n">
        <v>90</v>
      </c>
      <c r="B144" s="41" t="inlineStr">
        <is>
          <t>SU-SD</t>
        </is>
      </c>
      <c r="C144" s="232" t="n">
        <v>70702</v>
      </c>
      <c r="D144" s="76" t="inlineStr">
        <is>
          <t>AA</t>
        </is>
      </c>
      <c r="E144" s="59" t="inlineStr">
        <is>
          <t>Front Pushrod</t>
        </is>
      </c>
      <c r="F144" s="59" t="inlineStr">
        <is>
          <t>Rod End - B</t>
        </is>
      </c>
      <c r="G144" s="39" t="n"/>
      <c r="H144" s="228">
        <f>SUM(J144:M144)</f>
        <v/>
      </c>
      <c r="I144" s="229" t="n"/>
      <c r="J144" s="230" t="n"/>
      <c r="K144" s="230" t="n"/>
      <c r="L144" s="230" t="n"/>
      <c r="M144" s="230" t="n"/>
      <c r="N144" s="231">
        <f>H144*I144</f>
        <v/>
      </c>
      <c r="O144" s="41" t="n"/>
    </row>
    <row r="145" ht="14" customHeight="1">
      <c r="A145" s="38" t="n">
        <v>100</v>
      </c>
      <c r="B145" s="41" t="inlineStr">
        <is>
          <t>SU-SD</t>
        </is>
      </c>
      <c r="C145" s="39" t="inlineStr">
        <is>
          <t>A7080</t>
        </is>
      </c>
      <c r="D145" s="76" t="inlineStr">
        <is>
          <t>AA</t>
        </is>
      </c>
      <c r="E145" s="39" t="n"/>
      <c r="F145" s="59" t="inlineStr">
        <is>
          <t>Rear Pushrod</t>
        </is>
      </c>
      <c r="G145" s="39" t="n"/>
      <c r="H145" s="228">
        <f>SUM(J145:M145)</f>
        <v/>
      </c>
      <c r="I145" s="229" t="n"/>
      <c r="J145" s="230" t="n"/>
      <c r="K145" s="230" t="n"/>
      <c r="L145" s="230" t="n"/>
      <c r="M145" s="230" t="n"/>
      <c r="N145" s="231">
        <f>H145*I145</f>
        <v/>
      </c>
      <c r="O145" s="41" t="n"/>
    </row>
    <row r="146" ht="14" customHeight="1">
      <c r="A146" s="38" t="n">
        <v>110</v>
      </c>
      <c r="B146" s="41" t="inlineStr">
        <is>
          <t>SU-SD</t>
        </is>
      </c>
      <c r="C146" s="232" t="n">
        <v>70801</v>
      </c>
      <c r="D146" s="76" t="inlineStr">
        <is>
          <t>AA</t>
        </is>
      </c>
      <c r="E146" s="59" t="inlineStr">
        <is>
          <t>Rear Pushrod</t>
        </is>
      </c>
      <c r="F146" s="59" t="inlineStr">
        <is>
          <t>Rod - Rear</t>
        </is>
      </c>
      <c r="G146" s="39" t="n"/>
      <c r="H146" s="228">
        <f>SUM(J146:M146)</f>
        <v/>
      </c>
      <c r="I146" s="229" t="n"/>
      <c r="J146" s="230" t="n"/>
      <c r="K146" s="230" t="n"/>
      <c r="L146" s="230" t="n"/>
      <c r="M146" s="230" t="n"/>
      <c r="N146" s="231">
        <f>H146*I146</f>
        <v/>
      </c>
      <c r="O146" s="41" t="n"/>
    </row>
    <row r="147" ht="14" customHeight="1">
      <c r="A147" s="38" t="n">
        <v>120</v>
      </c>
      <c r="B147" s="41" t="inlineStr">
        <is>
          <t>SU-SD</t>
        </is>
      </c>
      <c r="C147" s="232" t="n">
        <v>70702</v>
      </c>
      <c r="D147" s="76" t="inlineStr">
        <is>
          <t>AA</t>
        </is>
      </c>
      <c r="E147" s="59" t="inlineStr">
        <is>
          <t>Rear Pushrod</t>
        </is>
      </c>
      <c r="F147" s="59" t="inlineStr">
        <is>
          <t>Rod End - B</t>
        </is>
      </c>
      <c r="G147" s="39" t="n"/>
      <c r="H147" s="228">
        <f>SUM(J147:M147)</f>
        <v/>
      </c>
      <c r="I147" s="229" t="n"/>
      <c r="J147" s="230" t="n"/>
      <c r="K147" s="230" t="n"/>
      <c r="L147" s="230" t="n"/>
      <c r="M147" s="230" t="n"/>
      <c r="N147" s="231">
        <f>H147*I147</f>
        <v/>
      </c>
      <c r="O147" s="41" t="n"/>
    </row>
    <row r="148" ht="14" customHeight="1">
      <c r="A148" s="38" t="n">
        <v>130</v>
      </c>
      <c r="B148" s="41" t="inlineStr">
        <is>
          <t>SU-AL</t>
        </is>
      </c>
      <c r="C148" s="39" t="inlineStr">
        <is>
          <t>A7090</t>
        </is>
      </c>
      <c r="D148" s="76" t="inlineStr">
        <is>
          <t>AA</t>
        </is>
      </c>
      <c r="E148" s="39" t="n"/>
      <c r="F148" s="59" t="inlineStr">
        <is>
          <t>Front A-Arm Assembly - Upper</t>
        </is>
      </c>
      <c r="G148" s="42" t="n"/>
      <c r="H148" s="228">
        <f>SUM(J148:M148)</f>
        <v/>
      </c>
      <c r="I148" s="229" t="n">
        <v>2</v>
      </c>
      <c r="J148" s="230" t="n"/>
      <c r="K148" s="230" t="n">
        <v>0.5625</v>
      </c>
      <c r="L148" s="230" t="n"/>
      <c r="M148" s="230" t="n"/>
      <c r="N148" s="231">
        <f>H148*I148</f>
        <v/>
      </c>
      <c r="O148" s="155" t="inlineStr">
        <is>
          <t>A7090</t>
        </is>
      </c>
    </row>
    <row r="149" ht="14" customHeight="1">
      <c r="A149" s="38" t="n">
        <v>140</v>
      </c>
      <c r="B149" s="41" t="inlineStr">
        <is>
          <t>SU-AL</t>
        </is>
      </c>
      <c r="C149" s="232" t="n">
        <v>70901</v>
      </c>
      <c r="D149" s="76" t="inlineStr">
        <is>
          <t>AA</t>
        </is>
      </c>
      <c r="E149" s="59" t="inlineStr">
        <is>
          <t>Front A-Arms Assembly - Upper</t>
        </is>
      </c>
      <c r="F149" s="59" t="inlineStr">
        <is>
          <t>Front A-Arm - Upper</t>
        </is>
      </c>
      <c r="G149" s="42" t="n"/>
      <c r="H149" s="228">
        <f>SUM(J149:M149)</f>
        <v/>
      </c>
      <c r="I149" s="229" t="n">
        <v>2</v>
      </c>
      <c r="J149" s="230" t="n">
        <v>2.3486335756</v>
      </c>
      <c r="K149" s="230" t="n">
        <v>10.0632</v>
      </c>
      <c r="L149" s="230" t="n"/>
      <c r="M149" s="230" t="n">
        <v>0.5</v>
      </c>
      <c r="N149" s="231">
        <f>H149*I149</f>
        <v/>
      </c>
      <c r="O149" s="155" t="n">
        <v>70901</v>
      </c>
    </row>
    <row r="150" ht="14" customHeight="1">
      <c r="A150" s="38" t="n">
        <v>150</v>
      </c>
      <c r="B150" s="41" t="inlineStr">
        <is>
          <t>SU-AL</t>
        </is>
      </c>
      <c r="C150" s="232" t="n">
        <v>70902</v>
      </c>
      <c r="D150" s="76" t="inlineStr">
        <is>
          <t>AA</t>
        </is>
      </c>
      <c r="E150" s="59" t="inlineStr">
        <is>
          <t>Front A-Arms Assembly - Upper</t>
        </is>
      </c>
      <c r="F150" s="59" t="inlineStr">
        <is>
          <t>Rod End - C</t>
        </is>
      </c>
      <c r="G150" s="42" t="n"/>
      <c r="H150" s="228">
        <f>SUM(J150:M150)</f>
        <v/>
      </c>
      <c r="I150" s="229" t="n">
        <v>6</v>
      </c>
      <c r="J150" s="230" t="n">
        <v>16.25</v>
      </c>
      <c r="K150" s="230" t="n"/>
      <c r="L150" s="230" t="n"/>
      <c r="M150" s="230" t="n"/>
      <c r="N150" s="231">
        <f>H150*I150</f>
        <v/>
      </c>
      <c r="O150" s="155" t="n">
        <v>70902</v>
      </c>
    </row>
    <row r="151" ht="14" customHeight="1">
      <c r="A151" s="38" t="n">
        <v>160</v>
      </c>
      <c r="B151" s="41" t="inlineStr">
        <is>
          <t>SU-AL</t>
        </is>
      </c>
      <c r="C151" s="39" t="inlineStr">
        <is>
          <t>A7100</t>
        </is>
      </c>
      <c r="D151" s="76" t="inlineStr">
        <is>
          <t>AA</t>
        </is>
      </c>
      <c r="E151" s="39" t="n"/>
      <c r="F151" s="59" t="inlineStr">
        <is>
          <t>Front A-Arm Assembly - Lower</t>
        </is>
      </c>
      <c r="G151" s="42" t="n"/>
      <c r="H151" s="228">
        <f>SUM(J151:M151)</f>
        <v/>
      </c>
      <c r="I151" s="229" t="n"/>
      <c r="J151" s="230" t="n"/>
      <c r="K151" s="230" t="n"/>
      <c r="L151" s="230" t="n"/>
      <c r="M151" s="230" t="n"/>
      <c r="N151" s="231">
        <f>H151*I151</f>
        <v/>
      </c>
      <c r="O151" s="41" t="n"/>
    </row>
    <row r="152" ht="14" customFormat="1" customHeight="1" s="150">
      <c r="A152" s="38" t="n">
        <v>170</v>
      </c>
      <c r="B152" s="41" t="inlineStr">
        <is>
          <t>SU-AL</t>
        </is>
      </c>
      <c r="C152" s="232" t="n">
        <v>71001</v>
      </c>
      <c r="D152" s="76" t="inlineStr">
        <is>
          <t>AA</t>
        </is>
      </c>
      <c r="E152" s="59" t="inlineStr">
        <is>
          <t>Front A-Arms Assembly - Lower</t>
        </is>
      </c>
      <c r="F152" s="59" t="inlineStr">
        <is>
          <t>Front A-Arm - Lower</t>
        </is>
      </c>
      <c r="G152" s="42" t="n"/>
      <c r="H152" s="228">
        <f>SUM(J152:M152)</f>
        <v/>
      </c>
      <c r="I152" s="229" t="n"/>
      <c r="J152" s="230" t="n"/>
      <c r="K152" s="230" t="n"/>
      <c r="L152" s="230" t="n"/>
      <c r="M152" s="230" t="n"/>
      <c r="N152" s="231">
        <f>H152*I152</f>
        <v/>
      </c>
      <c r="O152" s="41" t="n"/>
    </row>
    <row r="153" ht="14" customHeight="1">
      <c r="A153" s="38" t="n">
        <v>180</v>
      </c>
      <c r="B153" s="41" t="inlineStr">
        <is>
          <t>SU-AL</t>
        </is>
      </c>
      <c r="C153" s="232" t="n">
        <v>70902</v>
      </c>
      <c r="D153" s="76" t="inlineStr">
        <is>
          <t>AA</t>
        </is>
      </c>
      <c r="E153" s="59" t="inlineStr">
        <is>
          <t>Front A-Arms Assembly - Lower</t>
        </is>
      </c>
      <c r="F153" s="59" t="inlineStr">
        <is>
          <t>Rod End - C</t>
        </is>
      </c>
      <c r="G153" s="42" t="n"/>
      <c r="H153" s="228">
        <f>SUM(J153:M153)</f>
        <v/>
      </c>
      <c r="I153" s="229" t="n"/>
      <c r="J153" s="230" t="n"/>
      <c r="K153" s="230" t="n"/>
      <c r="L153" s="230" t="n"/>
      <c r="M153" s="230" t="n"/>
      <c r="N153" s="231">
        <f>H153*I153</f>
        <v/>
      </c>
      <c r="O153" s="41" t="n"/>
    </row>
    <row r="154" ht="14" customHeight="1">
      <c r="A154" s="38" t="n">
        <v>190</v>
      </c>
      <c r="B154" s="41" t="inlineStr">
        <is>
          <t>SU-AL</t>
        </is>
      </c>
      <c r="C154" s="39" t="inlineStr">
        <is>
          <t>A7110</t>
        </is>
      </c>
      <c r="D154" s="76" t="inlineStr">
        <is>
          <t>AA</t>
        </is>
      </c>
      <c r="E154" s="39" t="n"/>
      <c r="F154" s="59" t="inlineStr">
        <is>
          <t>Rear A-Arm Assembly - Upper</t>
        </is>
      </c>
      <c r="G154" s="39" t="n"/>
      <c r="H154" s="228">
        <f>SUM(J154:M154)</f>
        <v/>
      </c>
      <c r="I154" s="229" t="n"/>
      <c r="J154" s="230" t="n"/>
      <c r="K154" s="230" t="n"/>
      <c r="L154" s="230" t="n"/>
      <c r="M154" s="230" t="n"/>
      <c r="N154" s="231">
        <f>H154*I154</f>
        <v/>
      </c>
      <c r="O154" s="41" t="n"/>
    </row>
    <row r="155" ht="14" customHeight="1">
      <c r="A155" s="38" t="n">
        <v>200</v>
      </c>
      <c r="B155" s="41" t="inlineStr">
        <is>
          <t>SU-AL</t>
        </is>
      </c>
      <c r="C155" s="232" t="n">
        <v>71101</v>
      </c>
      <c r="D155" s="76" t="inlineStr">
        <is>
          <t>AA</t>
        </is>
      </c>
      <c r="E155" s="59" t="inlineStr">
        <is>
          <t>Rear A-Arms Assembly - Upper</t>
        </is>
      </c>
      <c r="F155" s="59" t="inlineStr">
        <is>
          <t>Rear A-Arm - Upper</t>
        </is>
      </c>
      <c r="G155" s="42" t="n"/>
      <c r="H155" s="228">
        <f>SUM(J155:M155)</f>
        <v/>
      </c>
      <c r="I155" s="229" t="n"/>
      <c r="J155" s="230" t="n"/>
      <c r="K155" s="230" t="n"/>
      <c r="L155" s="230" t="n"/>
      <c r="M155" s="230" t="n"/>
      <c r="N155" s="231">
        <f>H155*I155</f>
        <v/>
      </c>
      <c r="O155" s="41" t="n"/>
    </row>
    <row r="156" ht="14" customFormat="1" customHeight="1" s="4">
      <c r="A156" s="38" t="n">
        <v>210</v>
      </c>
      <c r="B156" s="41" t="inlineStr">
        <is>
          <t>SU-AL</t>
        </is>
      </c>
      <c r="C156" s="232" t="n">
        <v>70902</v>
      </c>
      <c r="D156" s="76" t="inlineStr">
        <is>
          <t>AA</t>
        </is>
      </c>
      <c r="E156" s="59" t="inlineStr">
        <is>
          <t>Rear A-Arms Assembly - Upper</t>
        </is>
      </c>
      <c r="F156" s="59" t="inlineStr">
        <is>
          <t>Rod End - C</t>
        </is>
      </c>
      <c r="G156" s="42" t="n"/>
      <c r="H156" s="228">
        <f>SUM(J156:M156)</f>
        <v/>
      </c>
      <c r="I156" s="229" t="n"/>
      <c r="J156" s="230" t="n"/>
      <c r="K156" s="230" t="n"/>
      <c r="L156" s="230" t="n"/>
      <c r="M156" s="230" t="n"/>
      <c r="N156" s="231">
        <f>H156*I156</f>
        <v/>
      </c>
      <c r="O156" s="41" t="n"/>
    </row>
    <row r="157" ht="14" customHeight="1">
      <c r="A157" s="38" t="n">
        <v>220</v>
      </c>
      <c r="B157" s="41" t="inlineStr">
        <is>
          <t>SU-AL</t>
        </is>
      </c>
      <c r="C157" s="88" t="inlineStr">
        <is>
          <t>A7120</t>
        </is>
      </c>
      <c r="D157" s="76" t="inlineStr">
        <is>
          <t>AA</t>
        </is>
      </c>
      <c r="E157" s="39" t="n"/>
      <c r="F157" s="59" t="inlineStr">
        <is>
          <t>Rear A-Arm Assembly - Lower</t>
        </is>
      </c>
      <c r="G157" s="39" t="n"/>
      <c r="H157" s="228">
        <f>SUM(J157:M157)</f>
        <v/>
      </c>
      <c r="I157" s="229" t="n"/>
      <c r="J157" s="230" t="n"/>
      <c r="K157" s="230" t="n"/>
      <c r="L157" s="230" t="n"/>
      <c r="M157" s="230" t="n"/>
      <c r="N157" s="231">
        <f>H157*I157</f>
        <v/>
      </c>
      <c r="O157" s="41" t="n"/>
    </row>
    <row r="158" ht="14" customHeight="1">
      <c r="A158" s="38" t="n">
        <v>230</v>
      </c>
      <c r="B158" s="41" t="inlineStr">
        <is>
          <t>SU-AL</t>
        </is>
      </c>
      <c r="C158" s="232" t="n">
        <v>71201</v>
      </c>
      <c r="D158" s="76" t="inlineStr">
        <is>
          <t>AA</t>
        </is>
      </c>
      <c r="E158" s="59" t="inlineStr">
        <is>
          <t>Rear A-Arms Assembly - Lower</t>
        </is>
      </c>
      <c r="F158" s="59" t="inlineStr">
        <is>
          <t>Rear A-Arm - Lower</t>
        </is>
      </c>
      <c r="G158" s="42" t="n"/>
      <c r="H158" s="228">
        <f>SUM(J158:M158)</f>
        <v/>
      </c>
      <c r="I158" s="229" t="n"/>
      <c r="J158" s="230" t="n"/>
      <c r="K158" s="230" t="n"/>
      <c r="L158" s="230" t="n"/>
      <c r="M158" s="230" t="n"/>
      <c r="N158" s="231">
        <f>H158*I158</f>
        <v/>
      </c>
      <c r="O158" s="41" t="n"/>
    </row>
    <row r="159" ht="14" customHeight="1">
      <c r="A159" s="38" t="n">
        <v>240</v>
      </c>
      <c r="B159" s="41" t="inlineStr">
        <is>
          <t>SU-AL</t>
        </is>
      </c>
      <c r="C159" s="232" t="n">
        <v>70902</v>
      </c>
      <c r="D159" s="76" t="inlineStr">
        <is>
          <t>AA</t>
        </is>
      </c>
      <c r="E159" s="59" t="inlineStr">
        <is>
          <t>Rear A-Arms Assembly - Lower</t>
        </is>
      </c>
      <c r="F159" s="59" t="inlineStr">
        <is>
          <t>Rod End- C</t>
        </is>
      </c>
      <c r="G159" s="42" t="n"/>
      <c r="H159" s="228">
        <f>SUM(J159:M159)</f>
        <v/>
      </c>
      <c r="I159" s="229" t="n"/>
      <c r="J159" s="230" t="n"/>
      <c r="K159" s="230" t="n"/>
      <c r="L159" s="230" t="n"/>
      <c r="M159" s="230" t="n"/>
      <c r="N159" s="231">
        <f>H159*I159</f>
        <v/>
      </c>
      <c r="O159" s="41" t="n"/>
    </row>
    <row r="160" ht="14" customHeight="1">
      <c r="A160" s="38" t="n">
        <v>250</v>
      </c>
      <c r="B160" s="41" t="inlineStr">
        <is>
          <t>SU-AL</t>
        </is>
      </c>
      <c r="C160" s="39" t="inlineStr">
        <is>
          <t>A7130</t>
        </is>
      </c>
      <c r="D160" s="76" t="inlineStr">
        <is>
          <t>AA</t>
        </is>
      </c>
      <c r="E160" s="39" t="n"/>
      <c r="F160" s="59" t="inlineStr">
        <is>
          <t>Rear Suspension Link Assembly</t>
        </is>
      </c>
      <c r="G160" s="39" t="n"/>
      <c r="H160" s="228">
        <f>SUM(J160:M160)</f>
        <v/>
      </c>
      <c r="I160" s="229" t="n"/>
      <c r="J160" s="230" t="n"/>
      <c r="K160" s="230" t="n"/>
      <c r="L160" s="230" t="n"/>
      <c r="M160" s="230" t="n"/>
      <c r="N160" s="231">
        <f>H160*I160</f>
        <v/>
      </c>
      <c r="O160" s="41" t="n"/>
    </row>
    <row r="161" ht="14" customHeight="1">
      <c r="A161" s="38" t="n">
        <v>260</v>
      </c>
      <c r="B161" s="41" t="inlineStr">
        <is>
          <t>SU-AL</t>
        </is>
      </c>
      <c r="C161" s="232" t="n">
        <v>71301</v>
      </c>
      <c r="D161" s="76" t="inlineStr">
        <is>
          <t>AA</t>
        </is>
      </c>
      <c r="E161" s="59" t="inlineStr">
        <is>
          <t>Rear Suspension Links Assembly</t>
        </is>
      </c>
      <c r="F161" s="59" t="inlineStr">
        <is>
          <t>Rear Suspension Link</t>
        </is>
      </c>
      <c r="G161" s="42" t="n"/>
      <c r="H161" s="228">
        <f>SUM(J161:M161)</f>
        <v/>
      </c>
      <c r="I161" s="229" t="n"/>
      <c r="J161" s="230" t="n"/>
      <c r="K161" s="230" t="n"/>
      <c r="L161" s="230" t="n"/>
      <c r="M161" s="230" t="n"/>
      <c r="N161" s="231">
        <f>H161*I161</f>
        <v/>
      </c>
      <c r="O161" s="41" t="n"/>
    </row>
    <row r="162" ht="14" customHeight="1">
      <c r="A162" s="38" t="n">
        <v>270</v>
      </c>
      <c r="B162" s="41" t="inlineStr">
        <is>
          <t>SU-AL</t>
        </is>
      </c>
      <c r="C162" s="232" t="n">
        <v>71302</v>
      </c>
      <c r="D162" s="76" t="inlineStr">
        <is>
          <t>AA</t>
        </is>
      </c>
      <c r="E162" s="59" t="inlineStr">
        <is>
          <t>Rear Suspension Links Assembly</t>
        </is>
      </c>
      <c r="F162" s="59" t="inlineStr">
        <is>
          <t>Rod End - D</t>
        </is>
      </c>
      <c r="G162" s="42" t="n"/>
      <c r="H162" s="228">
        <f>SUM(J162:M162)</f>
        <v/>
      </c>
      <c r="I162" s="229" t="n"/>
      <c r="J162" s="230" t="n"/>
      <c r="K162" s="230" t="n"/>
      <c r="L162" s="230" t="n"/>
      <c r="M162" s="230" t="n"/>
      <c r="N162" s="231">
        <f>H162*I162</f>
        <v/>
      </c>
      <c r="O162" s="41" t="n"/>
    </row>
    <row r="163" ht="14" customHeight="1">
      <c r="A163" s="38" t="n">
        <v>280</v>
      </c>
      <c r="B163" s="41" t="inlineStr">
        <is>
          <t>SU-AL</t>
        </is>
      </c>
      <c r="C163" s="39" t="inlineStr">
        <is>
          <t>A7140</t>
        </is>
      </c>
      <c r="D163" s="76" t="inlineStr">
        <is>
          <t>AA</t>
        </is>
      </c>
      <c r="E163" s="39" t="n"/>
      <c r="F163" s="59" t="inlineStr">
        <is>
          <t>Front Upright</t>
        </is>
      </c>
      <c r="G163" s="39" t="n"/>
      <c r="H163" s="228">
        <f>SUM(J163:M163)</f>
        <v/>
      </c>
      <c r="I163" s="229" t="n"/>
      <c r="J163" s="230" t="n"/>
      <c r="K163" s="230" t="n"/>
      <c r="L163" s="230" t="n"/>
      <c r="M163" s="230" t="n"/>
      <c r="N163" s="231">
        <f>H163*I163</f>
        <v/>
      </c>
      <c r="O163" s="41" t="n"/>
    </row>
    <row r="164" ht="14" customHeight="1">
      <c r="A164" s="38" t="n">
        <v>290</v>
      </c>
      <c r="B164" s="41" t="inlineStr">
        <is>
          <t>SU-AL</t>
        </is>
      </c>
      <c r="C164" s="39" t="inlineStr">
        <is>
          <t>A7150</t>
        </is>
      </c>
      <c r="D164" s="76" t="inlineStr">
        <is>
          <t>AA</t>
        </is>
      </c>
      <c r="E164" s="39" t="n"/>
      <c r="F164" s="59" t="inlineStr">
        <is>
          <t>Rear Upright</t>
        </is>
      </c>
      <c r="G164" s="39" t="n"/>
      <c r="H164" s="228">
        <f>SUM(J164:M164)</f>
        <v/>
      </c>
      <c r="I164" s="229" t="n"/>
      <c r="J164" s="230" t="n"/>
      <c r="K164" s="230" t="n"/>
      <c r="L164" s="230" t="n"/>
      <c r="M164" s="230" t="n"/>
      <c r="N164" s="231">
        <f>H164*I164</f>
        <v/>
      </c>
      <c r="O164" s="41" t="n"/>
    </row>
    <row r="165" ht="14" customHeight="1">
      <c r="A165" s="38" t="n">
        <v>300</v>
      </c>
      <c r="B165" s="41" t="inlineStr">
        <is>
          <t>SU-ST</t>
        </is>
      </c>
      <c r="C165" s="39" t="inlineStr">
        <is>
          <t>A7160</t>
        </is>
      </c>
      <c r="D165" s="76" t="inlineStr">
        <is>
          <t>AA</t>
        </is>
      </c>
      <c r="E165" s="39" t="n"/>
      <c r="F165" s="59" t="inlineStr">
        <is>
          <t>Front Suspension Stabilizer</t>
        </is>
      </c>
      <c r="G165" s="39" t="n"/>
      <c r="H165" s="228">
        <f>SUM(J165:M165)</f>
        <v/>
      </c>
      <c r="I165" s="229" t="n"/>
      <c r="J165" s="230" t="n"/>
      <c r="K165" s="230" t="n"/>
      <c r="L165" s="230" t="n"/>
      <c r="M165" s="230" t="n"/>
      <c r="N165" s="231">
        <f>H165*I165</f>
        <v/>
      </c>
      <c r="O165" s="41" t="n"/>
    </row>
    <row r="166" ht="15" customHeight="1" thickBot="1">
      <c r="A166" s="38" t="n">
        <v>310</v>
      </c>
      <c r="B166" s="41" t="inlineStr">
        <is>
          <t>SU-ST</t>
        </is>
      </c>
      <c r="C166" s="39" t="inlineStr">
        <is>
          <t>A7170</t>
        </is>
      </c>
      <c r="D166" s="76" t="inlineStr">
        <is>
          <t>AA</t>
        </is>
      </c>
      <c r="E166" s="39" t="n"/>
      <c r="F166" s="59" t="inlineStr">
        <is>
          <t>Rear Suspension Stabilizer</t>
        </is>
      </c>
      <c r="G166" s="39" t="n"/>
      <c r="H166" s="228">
        <f>SUM(J166:M166)</f>
        <v/>
      </c>
      <c r="I166" s="229" t="n"/>
      <c r="J166" s="230" t="n"/>
      <c r="K166" s="230" t="n"/>
      <c r="L166" s="230" t="n"/>
      <c r="M166" s="230" t="n"/>
      <c r="N166" s="231">
        <f>H166*I166</f>
        <v/>
      </c>
      <c r="O166" s="41" t="n"/>
    </row>
    <row r="167" ht="16" customHeight="1" thickBot="1" thickTop="1">
      <c r="A167" s="9" t="n"/>
      <c r="B167" s="53" t="inlineStr">
        <is>
          <t>Suspension System</t>
        </is>
      </c>
      <c r="C167" s="18" t="n"/>
      <c r="D167" s="71" t="n"/>
      <c r="E167" s="18" t="n"/>
      <c r="F167" s="53" t="inlineStr">
        <is>
          <t>Area Total</t>
        </is>
      </c>
      <c r="G167" s="18" t="n"/>
      <c r="H167" s="202" t="n"/>
      <c r="I167" s="203" t="n"/>
      <c r="J167" s="205">
        <f>SUMPRODUCT($I136:$I166,J136:J166)</f>
        <v/>
      </c>
      <c r="K167" s="205">
        <f>SUMPRODUCT($I136:$I166,K136:K166)</f>
        <v/>
      </c>
      <c r="L167" s="205">
        <f>SUMPRODUCT($I136:$I166,L136:L166)</f>
        <v/>
      </c>
      <c r="M167" s="205">
        <f>SUMPRODUCT($I136:$I166,M136:M166)</f>
        <v/>
      </c>
      <c r="N167" s="205">
        <f>SUM(N136:N166)</f>
        <v/>
      </c>
      <c r="O167" s="12" t="n"/>
    </row>
    <row r="168" ht="15" customHeight="1" thickTop="1">
      <c r="A168" s="43" t="n">
        <v>10</v>
      </c>
      <c r="B168" s="46" t="inlineStr">
        <is>
          <t>WT</t>
        </is>
      </c>
      <c r="C168" s="44" t="inlineStr">
        <is>
          <t>A8010</t>
        </is>
      </c>
      <c r="D168" s="77" t="inlineStr">
        <is>
          <t>AA</t>
        </is>
      </c>
      <c r="E168" s="44" t="n"/>
      <c r="F168" s="60" t="inlineStr">
        <is>
          <t>Tire &amp; Wheel Assembly</t>
        </is>
      </c>
      <c r="G168" s="44" t="n"/>
      <c r="H168" s="233">
        <f>SUM(J168:M168)</f>
        <v/>
      </c>
      <c r="I168" s="234" t="n"/>
      <c r="J168" s="235" t="n"/>
      <c r="K168" s="235" t="n"/>
      <c r="L168" s="235" t="n"/>
      <c r="M168" s="235" t="n"/>
      <c r="N168" s="236">
        <f>H168*I168</f>
        <v/>
      </c>
      <c r="O168" s="46" t="n"/>
    </row>
    <row r="169" ht="14" customHeight="1">
      <c r="A169" s="43" t="n">
        <v>20</v>
      </c>
      <c r="B169" s="46" t="inlineStr">
        <is>
          <t>WT</t>
        </is>
      </c>
      <c r="C169" s="237" t="n">
        <v>80101</v>
      </c>
      <c r="D169" s="77" t="inlineStr">
        <is>
          <t>AA</t>
        </is>
      </c>
      <c r="E169" s="60" t="inlineStr">
        <is>
          <t>Tire &amp; Wheel Assembly</t>
        </is>
      </c>
      <c r="F169" s="60" t="inlineStr">
        <is>
          <t>Tires</t>
        </is>
      </c>
      <c r="G169" s="44" t="n"/>
      <c r="H169" s="233">
        <f>SUM(J169:M169)</f>
        <v/>
      </c>
      <c r="I169" s="234" t="n">
        <v>4</v>
      </c>
      <c r="J169" s="235" t="n">
        <v>85</v>
      </c>
      <c r="K169" s="235" t="n"/>
      <c r="L169" s="235" t="n"/>
      <c r="M169" s="235" t="n"/>
      <c r="N169" s="236">
        <f>H169*I169</f>
        <v/>
      </c>
      <c r="O169" s="46" t="n"/>
    </row>
    <row r="170" ht="14" customHeight="1">
      <c r="A170" s="43" t="n">
        <v>30</v>
      </c>
      <c r="B170" s="46" t="inlineStr">
        <is>
          <t>WT</t>
        </is>
      </c>
      <c r="C170" s="237" t="n">
        <v>80102</v>
      </c>
      <c r="D170" s="77" t="inlineStr">
        <is>
          <t>AA</t>
        </is>
      </c>
      <c r="E170" s="60" t="inlineStr">
        <is>
          <t>Tire &amp; Wheel Assembly</t>
        </is>
      </c>
      <c r="F170" s="60" t="inlineStr">
        <is>
          <t>Wheel</t>
        </is>
      </c>
      <c r="G170" s="44" t="n"/>
      <c r="H170" s="233">
        <f>SUM(J170:M170)</f>
        <v/>
      </c>
      <c r="I170" s="234" t="n"/>
      <c r="J170" s="235" t="n"/>
      <c r="K170" s="235" t="n"/>
      <c r="L170" s="235" t="n"/>
      <c r="M170" s="235" t="n"/>
      <c r="N170" s="236">
        <f>H170*I170</f>
        <v/>
      </c>
      <c r="O170" s="46" t="n"/>
    </row>
    <row r="171" ht="14" customHeight="1">
      <c r="A171" s="43" t="n">
        <v>40</v>
      </c>
      <c r="B171" s="46" t="inlineStr">
        <is>
          <t>WT</t>
        </is>
      </c>
      <c r="C171" s="237" t="n">
        <v>80103</v>
      </c>
      <c r="D171" s="77" t="inlineStr">
        <is>
          <t>AA</t>
        </is>
      </c>
      <c r="E171" s="60" t="inlineStr">
        <is>
          <t>Tire &amp; Wheel Assembly</t>
        </is>
      </c>
      <c r="F171" s="60" t="inlineStr">
        <is>
          <t>Valve Stem</t>
        </is>
      </c>
      <c r="G171" s="44" t="n"/>
      <c r="H171" s="233">
        <f>SUM(J171:M171)</f>
        <v/>
      </c>
      <c r="I171" s="234" t="n"/>
      <c r="J171" s="235" t="n"/>
      <c r="K171" s="235" t="n"/>
      <c r="L171" s="235" t="n"/>
      <c r="M171" s="235" t="n"/>
      <c r="N171" s="236">
        <f>H171*I171</f>
        <v/>
      </c>
      <c r="O171" s="46" t="n"/>
    </row>
    <row r="172" ht="14" customHeight="1">
      <c r="A172" s="43" t="n">
        <v>50</v>
      </c>
      <c r="B172" s="46" t="inlineStr">
        <is>
          <t>WT</t>
        </is>
      </c>
      <c r="C172" s="237" t="n">
        <v>80104</v>
      </c>
      <c r="D172" s="77" t="inlineStr">
        <is>
          <t>AA</t>
        </is>
      </c>
      <c r="E172" s="60" t="inlineStr">
        <is>
          <t>Tire &amp; Wheel Assembly</t>
        </is>
      </c>
      <c r="F172" s="60" t="inlineStr">
        <is>
          <t>Wheel Weight</t>
        </is>
      </c>
      <c r="G172" s="47" t="n"/>
      <c r="H172" s="233">
        <f>SUM(J172:M172)</f>
        <v/>
      </c>
      <c r="I172" s="234" t="n"/>
      <c r="J172" s="235" t="n"/>
      <c r="K172" s="235" t="n"/>
      <c r="L172" s="235" t="n"/>
      <c r="M172" s="235" t="n"/>
      <c r="N172" s="236">
        <f>H172*I172</f>
        <v/>
      </c>
      <c r="O172" s="46" t="n"/>
    </row>
    <row r="173" ht="14" customHeight="1">
      <c r="A173" s="43" t="n">
        <v>60</v>
      </c>
      <c r="B173" s="46" t="inlineStr">
        <is>
          <t>WT</t>
        </is>
      </c>
      <c r="C173" s="44" t="inlineStr">
        <is>
          <t>A8020</t>
        </is>
      </c>
      <c r="D173" s="77" t="inlineStr">
        <is>
          <t>AA</t>
        </is>
      </c>
      <c r="E173" s="44" t="n"/>
      <c r="F173" s="60" t="inlineStr">
        <is>
          <t>Lug Nut</t>
        </is>
      </c>
      <c r="G173" s="44" t="n"/>
      <c r="H173" s="233">
        <f>SUM(J173:M173)</f>
        <v/>
      </c>
      <c r="I173" s="234" t="n"/>
      <c r="J173" s="235" t="n"/>
      <c r="K173" s="235" t="n"/>
      <c r="L173" s="235" t="n"/>
      <c r="M173" s="235" t="n"/>
      <c r="N173" s="236">
        <f>H173*I173</f>
        <v/>
      </c>
      <c r="O173" s="46" t="n"/>
    </row>
    <row r="174" ht="14" customHeight="1">
      <c r="A174" s="43" t="n">
        <v>70</v>
      </c>
      <c r="B174" s="46" t="inlineStr">
        <is>
          <t>WT</t>
        </is>
      </c>
      <c r="C174" s="44" t="inlineStr">
        <is>
          <t>A8030</t>
        </is>
      </c>
      <c r="D174" s="77" t="inlineStr">
        <is>
          <t>AA</t>
        </is>
      </c>
      <c r="E174" s="44" t="n"/>
      <c r="F174" s="60" t="inlineStr">
        <is>
          <t>Front Hub Assembly</t>
        </is>
      </c>
      <c r="G174" s="44" t="n"/>
      <c r="H174" s="233">
        <f>SUM(J174:M174)</f>
        <v/>
      </c>
      <c r="I174" s="234" t="n"/>
      <c r="J174" s="235" t="n"/>
      <c r="K174" s="235" t="n"/>
      <c r="L174" s="235" t="n"/>
      <c r="M174" s="235" t="n"/>
      <c r="N174" s="236">
        <f>H174*I174</f>
        <v/>
      </c>
      <c r="O174" s="46" t="n"/>
    </row>
    <row r="175" ht="14" customHeight="1">
      <c r="A175" s="43" t="n">
        <v>80</v>
      </c>
      <c r="B175" s="46" t="inlineStr">
        <is>
          <t>WT</t>
        </is>
      </c>
      <c r="C175" s="237" t="n">
        <v>80301</v>
      </c>
      <c r="D175" s="77" t="inlineStr">
        <is>
          <t>AA</t>
        </is>
      </c>
      <c r="E175" s="60" t="inlineStr">
        <is>
          <t>Front Hub Assembly</t>
        </is>
      </c>
      <c r="F175" s="60" t="inlineStr">
        <is>
          <t>Front Hub</t>
        </is>
      </c>
      <c r="G175" s="44" t="n"/>
      <c r="H175" s="233">
        <f>SUM(J175:M175)</f>
        <v/>
      </c>
      <c r="I175" s="234" t="n"/>
      <c r="J175" s="235" t="n"/>
      <c r="K175" s="235" t="n"/>
      <c r="L175" s="235" t="n"/>
      <c r="M175" s="235" t="n"/>
      <c r="N175" s="236">
        <f>H175*I175</f>
        <v/>
      </c>
      <c r="O175" s="46" t="n"/>
    </row>
    <row r="176" ht="14" customHeight="1">
      <c r="A176" s="43" t="n">
        <v>90</v>
      </c>
      <c r="B176" s="46" t="inlineStr">
        <is>
          <t>WT</t>
        </is>
      </c>
      <c r="C176" s="237" t="n">
        <v>80302</v>
      </c>
      <c r="D176" s="77" t="inlineStr">
        <is>
          <t>AA</t>
        </is>
      </c>
      <c r="E176" s="60" t="inlineStr">
        <is>
          <t>Front Hub Assembly</t>
        </is>
      </c>
      <c r="F176" s="60" t="inlineStr">
        <is>
          <t>Wheel Stud</t>
        </is>
      </c>
      <c r="G176" s="44" t="n"/>
      <c r="H176" s="233">
        <f>SUM(J176:M176)</f>
        <v/>
      </c>
      <c r="I176" s="234" t="n"/>
      <c r="J176" s="235" t="n"/>
      <c r="K176" s="235" t="n"/>
      <c r="L176" s="235" t="n"/>
      <c r="M176" s="235" t="n"/>
      <c r="N176" s="236">
        <f>H176*I176</f>
        <v/>
      </c>
      <c r="O176" s="46" t="n"/>
    </row>
    <row r="177" ht="14" customHeight="1">
      <c r="A177" s="43" t="n">
        <v>100</v>
      </c>
      <c r="B177" s="46" t="inlineStr">
        <is>
          <t>WT</t>
        </is>
      </c>
      <c r="C177" s="44" t="inlineStr">
        <is>
          <t>A8040</t>
        </is>
      </c>
      <c r="D177" s="77" t="inlineStr">
        <is>
          <t>AA</t>
        </is>
      </c>
      <c r="E177" s="44" t="n"/>
      <c r="F177" s="60" t="inlineStr">
        <is>
          <t>Rear Hub Assembly</t>
        </is>
      </c>
      <c r="G177" s="44" t="n"/>
      <c r="H177" s="233">
        <f>SUM(J177:M177)</f>
        <v/>
      </c>
      <c r="I177" s="234" t="n"/>
      <c r="J177" s="235" t="n"/>
      <c r="K177" s="235" t="n"/>
      <c r="L177" s="235" t="n"/>
      <c r="M177" s="235" t="n"/>
      <c r="N177" s="236">
        <f>H177*I177</f>
        <v/>
      </c>
      <c r="O177" s="46" t="n"/>
    </row>
    <row r="178" ht="14" customHeight="1">
      <c r="A178" s="43" t="n">
        <v>110</v>
      </c>
      <c r="B178" s="46" t="inlineStr">
        <is>
          <t>WT</t>
        </is>
      </c>
      <c r="C178" s="237" t="n">
        <v>80401</v>
      </c>
      <c r="D178" s="77" t="inlineStr">
        <is>
          <t>AA</t>
        </is>
      </c>
      <c r="E178" s="60" t="inlineStr">
        <is>
          <t>Rear Hub Assembly</t>
        </is>
      </c>
      <c r="F178" s="60" t="inlineStr">
        <is>
          <t>Rear Hub</t>
        </is>
      </c>
      <c r="G178" s="44" t="n"/>
      <c r="H178" s="233">
        <f>SUM(J178:M178)</f>
        <v/>
      </c>
      <c r="I178" s="234" t="n"/>
      <c r="J178" s="235" t="n"/>
      <c r="K178" s="235" t="n"/>
      <c r="L178" s="235" t="n"/>
      <c r="M178" s="235" t="n"/>
      <c r="N178" s="236">
        <f>H178*I178</f>
        <v/>
      </c>
      <c r="O178" s="46" t="n"/>
    </row>
    <row r="179" ht="14" customHeight="1">
      <c r="A179" s="43" t="n">
        <v>120</v>
      </c>
      <c r="B179" s="46" t="inlineStr">
        <is>
          <t>WT</t>
        </is>
      </c>
      <c r="C179" s="237" t="n">
        <v>80402</v>
      </c>
      <c r="D179" s="77" t="inlineStr">
        <is>
          <t>AA</t>
        </is>
      </c>
      <c r="E179" s="60" t="inlineStr">
        <is>
          <t>Rear Hub Assembly</t>
        </is>
      </c>
      <c r="F179" s="60" t="inlineStr">
        <is>
          <t>Wheel Stud</t>
        </is>
      </c>
      <c r="G179" s="44" t="n"/>
      <c r="H179" s="233">
        <f>SUM(J179:M179)</f>
        <v/>
      </c>
      <c r="I179" s="234" t="n"/>
      <c r="J179" s="235" t="n"/>
      <c r="K179" s="235" t="n"/>
      <c r="L179" s="235" t="n"/>
      <c r="M179" s="235" t="n"/>
      <c r="N179" s="236">
        <f>H179*I179</f>
        <v/>
      </c>
      <c r="O179" s="46" t="n"/>
    </row>
    <row r="180" ht="14" customHeight="1">
      <c r="A180" s="43" t="n">
        <v>130</v>
      </c>
      <c r="B180" s="46" t="inlineStr">
        <is>
          <t>WT</t>
        </is>
      </c>
      <c r="C180" s="44" t="inlineStr">
        <is>
          <t>A8050</t>
        </is>
      </c>
      <c r="D180" s="77" t="inlineStr">
        <is>
          <t>AA</t>
        </is>
      </c>
      <c r="E180" s="44" t="n"/>
      <c r="F180" s="60" t="inlineStr">
        <is>
          <t>Front Wheel Bearing</t>
        </is>
      </c>
      <c r="G180" s="44" t="n"/>
      <c r="H180" s="233">
        <f>SUM(J180:M180)</f>
        <v/>
      </c>
      <c r="I180" s="234" t="n"/>
      <c r="J180" s="235" t="n"/>
      <c r="K180" s="235" t="n"/>
      <c r="L180" s="235" t="n"/>
      <c r="M180" s="235" t="n"/>
      <c r="N180" s="236">
        <f>H180*I180</f>
        <v/>
      </c>
      <c r="O180" s="46" t="n"/>
    </row>
    <row r="181" ht="15" customHeight="1" thickBot="1">
      <c r="A181" s="43" t="n">
        <v>140</v>
      </c>
      <c r="B181" s="46" t="inlineStr">
        <is>
          <t>WT</t>
        </is>
      </c>
      <c r="C181" s="44" t="inlineStr">
        <is>
          <t>A8060</t>
        </is>
      </c>
      <c r="D181" s="77" t="inlineStr">
        <is>
          <t>AA</t>
        </is>
      </c>
      <c r="E181" s="44" t="n"/>
      <c r="F181" s="60" t="inlineStr">
        <is>
          <t>Rear Wheel Bearing</t>
        </is>
      </c>
      <c r="G181" s="44" t="n"/>
      <c r="H181" s="233">
        <f>SUM(J181:M181)</f>
        <v/>
      </c>
      <c r="I181" s="234" t="n"/>
      <c r="J181" s="235" t="n"/>
      <c r="K181" s="235" t="n"/>
      <c r="L181" s="235" t="n"/>
      <c r="M181" s="235" t="n"/>
      <c r="N181" s="236">
        <f>H181*I181</f>
        <v/>
      </c>
      <c r="O181" s="46" t="n"/>
    </row>
    <row r="182" ht="16" customHeight="1" thickBot="1" thickTop="1">
      <c r="A182" s="9" t="n"/>
      <c r="B182" s="53" t="inlineStr">
        <is>
          <t>Wheels, Wheel Bearings and Tires</t>
        </is>
      </c>
      <c r="C182" s="18" t="n"/>
      <c r="D182" s="71" t="n"/>
      <c r="E182" s="18" t="n"/>
      <c r="F182" s="53" t="inlineStr">
        <is>
          <t>Area Total</t>
        </is>
      </c>
      <c r="G182" s="18" t="n"/>
      <c r="H182" s="202" t="n"/>
      <c r="I182" s="203" t="n"/>
      <c r="J182" s="205">
        <f>SUMPRODUCT($I168:$I181,J168:J181)</f>
        <v/>
      </c>
      <c r="K182" s="205">
        <f>SUMPRODUCT($I168:$I181,K168:K181)</f>
        <v/>
      </c>
      <c r="L182" s="205">
        <f>SUMPRODUCT($I168:$I181,L168:L181)</f>
        <v/>
      </c>
      <c r="M182" s="205">
        <f>SUMPRODUCT($I168:$I181,M168:M181)</f>
        <v/>
      </c>
      <c r="N182" s="205">
        <f>SUM(N168:N181)</f>
        <v/>
      </c>
      <c r="O182" s="12" t="n"/>
    </row>
    <row r="183" ht="16" customHeight="1" thickBot="1" thickTop="1">
      <c r="A183" s="120" t="n"/>
      <c r="B183" s="122" t="inlineStr">
        <is>
          <t>Vehicle Total</t>
        </is>
      </c>
      <c r="C183" s="121" t="n"/>
      <c r="D183" s="123" t="n"/>
      <c r="E183" s="121" t="n"/>
      <c r="F183" s="118" t="inlineStr">
        <is>
          <t>Total</t>
        </is>
      </c>
      <c r="G183" s="121" t="n"/>
      <c r="H183" s="238" t="n"/>
      <c r="I183" s="121" t="n"/>
      <c r="J183" s="239">
        <f>J182+J167+J135+J121+J36+J81+J97+J111</f>
        <v/>
      </c>
      <c r="K183" s="239">
        <f>K182+K167+K135+K121+K36+K81+K97+K111</f>
        <v/>
      </c>
      <c r="L183" s="239">
        <f>L182+L167+L135+L121+L36+L81+L97+L111</f>
        <v/>
      </c>
      <c r="M183" s="239">
        <f>M182+M167+M135+M121+M36+M81+M97+M111</f>
        <v/>
      </c>
      <c r="N183" s="239">
        <f>N182+N167+N135+N121+N36+N81+N97+N111</f>
        <v/>
      </c>
      <c r="O183" s="121" t="n"/>
    </row>
    <row r="184" ht="14" customHeight="1" thickTop="1">
      <c r="A184" s="3" t="n"/>
      <c r="B184" s="61" t="n"/>
      <c r="C184" s="150" t="n"/>
      <c r="D184" s="78" t="n"/>
      <c r="E184" s="150" t="n"/>
      <c r="F184" s="150" t="n"/>
      <c r="G184" s="150" t="n"/>
      <c r="H184" s="240" t="n"/>
      <c r="I184" s="150" t="n"/>
      <c r="J184" s="150" t="n"/>
      <c r="K184" s="150" t="n"/>
      <c r="L184" s="150" t="n"/>
      <c r="M184" s="150" t="n"/>
      <c r="N184" s="150" t="n"/>
    </row>
    <row r="185">
      <c r="A185" s="3" t="n"/>
      <c r="B185" s="61" t="n"/>
      <c r="C185" s="150" t="n"/>
      <c r="D185" s="78" t="n"/>
      <c r="E185" s="150" t="n"/>
      <c r="F185" s="150" t="n"/>
      <c r="G185" s="150" t="n"/>
      <c r="H185" s="240" t="n"/>
      <c r="I185" s="150" t="n"/>
      <c r="J185" s="150" t="n"/>
      <c r="K185" s="150" t="n"/>
      <c r="L185" s="150" t="n"/>
      <c r="M185" s="150" t="n"/>
      <c r="N185" s="150" t="n"/>
    </row>
    <row r="186">
      <c r="A186" s="7" t="n"/>
      <c r="B186" s="3" t="n"/>
      <c r="O186" s="4" t="n"/>
    </row>
  </sheetData>
  <mergeCells count="4">
    <mergeCell ref="B1:C1"/>
    <mergeCell ref="B2:C2"/>
    <mergeCell ref="B3:C3"/>
    <mergeCell ref="B4:C4"/>
  </mergeCells>
  <hyperlinks>
    <hyperlink ref="O148" location="Assembly_1!A1" r:id="rId1"/>
    <hyperlink ref="O149" location="Part_1!A1" display="FSAEJ_FCA_Template_2020.xlsx - Part_1!A1" r:id="rId2"/>
    <hyperlink ref="O150" location="Part_2!A1" display="FSAEJ_FCA_Template_2020.xlsx - Part_2!A1" r:id="rId3"/>
  </hyperlinks>
  <pageMargins left="0.41" right="0.22" top="0.72" bottom="0.58" header="0.5" footer="0.26"/>
  <pageSetup orientation="landscape" scale="62" fitToHeight="99"/>
  <rowBreaks count="8" manualBreakCount="8">
    <brk id="11" min="0" max="16383" man="1"/>
    <brk id="56" min="0" max="16383" man="1"/>
    <brk id="69" min="0" max="16383" man="1"/>
    <brk id="81" min="0" max="16383" man="1"/>
    <brk id="91" min="0" max="16383" man="1"/>
    <brk id="105" min="0" max="16383" man="1"/>
    <brk id="137" min="0" max="16383" man="1"/>
    <brk id="1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Riley</dc:creator>
  <dcterms:created xsi:type="dcterms:W3CDTF">2008-10-07T18:47:36Z</dcterms:created>
  <dcterms:modified xsi:type="dcterms:W3CDTF">2021-05-22T23:14:44Z</dcterms:modified>
  <cp:lastModifiedBy>尾崎 凌明</cp:lastModifiedBy>
  <cp:lastPrinted>2020-01-30T06:18:42Z</cp:lastPrinted>
</cp:coreProperties>
</file>