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16" yWindow="1092" windowWidth="21048" windowHeight="11832" tabRatio="600" firstSheet="0" activeTab="0" autoFilterDateGrouping="1"/>
  </bookViews>
  <sheets>
    <sheet name="Brake Calipers" sheetId="1" state="visible" r:id="rId1"/>
    <sheet name="Front Brake Caliper" sheetId="2" state="visible" r:id="rId2"/>
    <sheet name="Rear Brake Caliper" sheetId="3" state="visible" r:id="rId3"/>
  </sheets>
  <definedNames>
    <definedName name="Car">#REF!</definedName>
    <definedName name="CompCode">#REF!</definedName>
    <definedName name="Process_P1" localSheetId="1">'Front Brake Caliper'!$B$90:$B$226</definedName>
    <definedName name="Process_P1" localSheetId="2">'Rear Brake Caliper'!$B$82:$B$218</definedName>
    <definedName name="Process_P1">#REF!</definedName>
    <definedName name="Processes">#REF!</definedName>
    <definedName name="Uni">#REF!</definedName>
    <definedName name="_xlnm.Print_Area" localSheetId="0">'Brake Calipers'!$A$1:$N$27</definedName>
    <definedName name="_xlnm.Print_Area" localSheetId="1">'Front Brake Caliper'!$A$1:$N$36</definedName>
    <definedName name="_xlnm.Print_Area" localSheetId="2">'Rear Brake Caliper'!$A$1:$N$27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&quot;$&quot;* #,##0.00_);_(&quot;$&quot;* \(#,##0.00\);_(&quot;$&quot;* &quot;-&quot;??_);_(@_)"/>
    <numFmt numFmtId="165" formatCode="_(* #,##0_);_(* \(#,##0\);_(* &quot;-&quot;??_);_(@_)"/>
    <numFmt numFmtId="166" formatCode="0_);[Red]\(0\)"/>
    <numFmt numFmtId="167" formatCode="0.00.E+00"/>
    <numFmt numFmtId="168" formatCode="&quot;$&quot;#,##0.00"/>
  </numFmts>
  <fonts count="13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b val="1"/>
      <sz val="11"/>
    </font>
    <font>
      <name val="Calibri"/>
      <family val="2"/>
      <sz val="11"/>
    </font>
    <font>
      <name val="Arial"/>
      <family val="2"/>
      <color indexed="8"/>
      <sz val="10"/>
    </font>
    <font>
      <name val="ＭＳ Ｐゴシック"/>
      <charset val="128"/>
      <family val="3"/>
      <sz val="6"/>
    </font>
    <font>
      <name val="MS Sans Serif"/>
      <family val="2"/>
      <sz val="10"/>
    </font>
    <font>
      <name val="Calibri"/>
      <family val="2"/>
      <color rgb="FF006100"/>
      <sz val="11"/>
    </font>
    <font>
      <name val="Calibri"/>
      <family val="2"/>
      <color rgb="FF9C6500"/>
      <sz val="11"/>
    </font>
    <font>
      <name val="Calibri"/>
      <family val="2"/>
      <color rgb="FF000000"/>
      <sz val="11"/>
    </font>
    <font>
      <name val="Calibri"/>
      <family val="2"/>
      <b val="1"/>
      <color theme="0"/>
      <sz val="11"/>
    </font>
    <font>
      <name val="ＭＳ Ｐゴシック"/>
      <charset val="128"/>
      <family val="3"/>
      <b val="1"/>
      <color theme="0"/>
      <sz val="11"/>
      <scheme val="minor"/>
    </font>
  </fonts>
  <fills count="8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2" fillId="0" borderId="0"/>
    <xf numFmtId="43" fontId="1" fillId="0" borderId="0"/>
    <xf numFmtId="164" fontId="8" fillId="3" borderId="1" applyAlignment="1">
      <alignment vertical="center" wrapText="1"/>
    </xf>
    <xf numFmtId="164" fontId="9" fillId="4" borderId="1" applyAlignment="1">
      <alignment vertical="center" wrapText="1"/>
    </xf>
    <xf numFmtId="164" fontId="9" fillId="4" borderId="1" applyAlignment="1">
      <alignment vertical="center" wrapText="1"/>
    </xf>
    <xf numFmtId="164" fontId="1" fillId="0" borderId="0"/>
    <xf numFmtId="0" fontId="1" fillId="0" borderId="0"/>
    <xf numFmtId="0" fontId="5" fillId="0" borderId="0"/>
    <xf numFmtId="168" fontId="10" fillId="0" borderId="5" applyAlignment="1">
      <alignment vertical="center" wrapText="1"/>
    </xf>
    <xf numFmtId="0" fontId="11" fillId="5" borderId="6"/>
    <xf numFmtId="0" fontId="12" fillId="5" borderId="6" applyAlignment="1">
      <alignment vertical="center"/>
    </xf>
    <xf numFmtId="43" fontId="2" fillId="0" borderId="0"/>
    <xf numFmtId="164" fontId="2" fillId="0" borderId="0"/>
    <xf numFmtId="164" fontId="2" fillId="0" borderId="0"/>
    <xf numFmtId="0" fontId="7" fillId="0" borderId="0"/>
    <xf numFmtId="0" fontId="2" fillId="0" borderId="0"/>
    <xf numFmtId="0" fontId="8" fillId="3" borderId="0"/>
  </cellStyleXfs>
  <cellXfs count="76">
    <xf numFmtId="0" fontId="0" fillId="0" borderId="0" pivotButton="0" quotePrefix="0" xfId="0"/>
    <xf numFmtId="0" fontId="3" fillId="2" borderId="2" applyAlignment="1" pivotButton="0" quotePrefix="0" xfId="0">
      <alignment wrapText="1"/>
    </xf>
    <xf numFmtId="0" fontId="4" fillId="0" borderId="0" applyAlignment="1" pivotButton="0" quotePrefix="0" xfId="0">
      <alignment wrapText="1"/>
    </xf>
    <xf numFmtId="0" fontId="4" fillId="0" borderId="0" applyAlignment="1" pivotButton="0" quotePrefix="1" xfId="0">
      <alignment horizontal="right" wrapText="1"/>
    </xf>
    <xf numFmtId="164" fontId="4" fillId="0" borderId="0" applyAlignment="1" pivotButton="0" quotePrefix="0" xfId="12">
      <alignment wrapText="1"/>
    </xf>
    <xf numFmtId="37" fontId="4" fillId="0" borderId="0" applyAlignment="1" pivotButton="0" quotePrefix="0" xfId="11">
      <alignment wrapText="1"/>
    </xf>
    <xf numFmtId="0" fontId="4" fillId="0" borderId="0" applyAlignment="1" pivotButton="0" quotePrefix="0" xfId="0">
      <alignment horizontal="left" wrapText="1"/>
    </xf>
    <xf numFmtId="0" fontId="3" fillId="2" borderId="3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4" fillId="0" borderId="3" applyAlignment="1" pivotButton="0" quotePrefix="0" xfId="0">
      <alignment wrapText="1"/>
    </xf>
    <xf numFmtId="164" fontId="4" fillId="0" borderId="3" applyAlignment="1" pivotButton="0" quotePrefix="0" xfId="12">
      <alignment wrapText="1"/>
    </xf>
    <xf numFmtId="43" fontId="4" fillId="0" borderId="3" applyAlignment="1" pivotButton="0" quotePrefix="0" xfId="11">
      <alignment wrapText="1"/>
    </xf>
    <xf numFmtId="11" fontId="4" fillId="0" borderId="3" applyAlignment="1" pivotButton="0" quotePrefix="0" xfId="0">
      <alignment wrapText="1"/>
    </xf>
    <xf numFmtId="165" fontId="4" fillId="0" borderId="3" applyAlignment="1" pivotButton="0" quotePrefix="0" xfId="11">
      <alignment wrapText="1"/>
    </xf>
    <xf numFmtId="164" fontId="4" fillId="0" borderId="3" applyAlignment="1" pivotButton="0" quotePrefix="0" xfId="12">
      <alignment wrapText="1"/>
    </xf>
    <xf numFmtId="0" fontId="3" fillId="2" borderId="3" applyAlignment="1" pivotButton="0" quotePrefix="0" xfId="0">
      <alignment horizontal="right" wrapText="1"/>
    </xf>
    <xf numFmtId="0" fontId="4" fillId="0" borderId="3" applyAlignment="1" pivotButton="0" quotePrefix="0" xfId="0">
      <alignment wrapText="1"/>
    </xf>
    <xf numFmtId="164" fontId="3" fillId="2" borderId="3" applyAlignment="1" pivotButton="0" quotePrefix="0" xfId="0">
      <alignment wrapText="1"/>
    </xf>
    <xf numFmtId="39" fontId="4" fillId="0" borderId="3" applyAlignment="1" pivotButton="0" quotePrefix="0" xfId="12">
      <alignment wrapText="1"/>
    </xf>
    <xf numFmtId="37" fontId="4" fillId="0" borderId="3" applyAlignment="1" pivotButton="0" quotePrefix="0" xfId="12">
      <alignment wrapText="1"/>
    </xf>
    <xf numFmtId="0" fontId="4" fillId="0" borderId="0" applyAlignment="1" pivotButton="0" quotePrefix="0" xfId="0">
      <alignment horizontal="right" wrapText="1"/>
    </xf>
    <xf numFmtId="164" fontId="4" fillId="0" borderId="0" applyAlignment="1" pivotButton="0" quotePrefix="0" xfId="0">
      <alignment wrapText="1"/>
    </xf>
    <xf numFmtId="164" fontId="4" fillId="0" borderId="3" applyAlignment="1" pivotButton="0" quotePrefix="0" xfId="0">
      <alignment wrapText="1"/>
    </xf>
    <xf numFmtId="0" fontId="2" fillId="0" borderId="3" pivotButton="0" quotePrefix="0" xfId="0"/>
    <xf numFmtId="0" fontId="3" fillId="2" borderId="3" pivotButton="0" quotePrefix="0" xfId="0"/>
    <xf numFmtId="0" fontId="3" fillId="0" borderId="0" pivotButton="0" quotePrefix="0" xfId="0"/>
    <xf numFmtId="2" fontId="4" fillId="0" borderId="3" applyAlignment="1" pivotButton="0" quotePrefix="0" xfId="12">
      <alignment wrapText="1"/>
    </xf>
    <xf numFmtId="164" fontId="0" fillId="0" borderId="3" pivotButton="0" quotePrefix="0" xfId="16"/>
    <xf numFmtId="2" fontId="2" fillId="0" borderId="3" pivotButton="0" quotePrefix="0" xfId="0"/>
    <xf numFmtId="0" fontId="0" fillId="0" borderId="3" applyAlignment="1" pivotButton="0" quotePrefix="0" xfId="7">
      <alignment wrapText="1"/>
    </xf>
    <xf numFmtId="0" fontId="0" fillId="0" borderId="4" applyAlignment="1" pivotButton="0" quotePrefix="0" xfId="7">
      <alignment wrapText="1"/>
    </xf>
    <xf numFmtId="2" fontId="4" fillId="0" borderId="3" applyAlignment="1" pivotButton="0" quotePrefix="0" xfId="0">
      <alignment wrapText="1"/>
    </xf>
    <xf numFmtId="0" fontId="0" fillId="0" borderId="3" applyAlignment="1" pivotButton="0" quotePrefix="0" xfId="0">
      <alignment vertical="center" wrapText="1"/>
    </xf>
    <xf numFmtId="166" fontId="4" fillId="0" borderId="3" applyAlignment="1" pivotButton="0" quotePrefix="0" xfId="0">
      <alignment wrapText="1"/>
    </xf>
    <xf numFmtId="0" fontId="4" fillId="0" borderId="3" applyAlignment="1" pivotButton="0" quotePrefix="0" xfId="9">
      <alignment vertical="center" wrapText="1"/>
    </xf>
    <xf numFmtId="1" fontId="2" fillId="0" borderId="3" pivotButton="0" quotePrefix="0" xfId="0"/>
    <xf numFmtId="164" fontId="2" fillId="0" borderId="3" pivotButton="0" quotePrefix="0" xfId="16"/>
    <xf numFmtId="164" fontId="3" fillId="6" borderId="3" applyAlignment="1" pivotButton="0" quotePrefix="0" xfId="0">
      <alignment wrapText="1"/>
    </xf>
    <xf numFmtId="0" fontId="3" fillId="6" borderId="3" applyAlignment="1" pivotButton="0" quotePrefix="0" xfId="0">
      <alignment horizontal="right" wrapText="1"/>
    </xf>
    <xf numFmtId="167" fontId="4" fillId="0" borderId="3" applyAlignment="1" pivotButton="0" quotePrefix="0" xfId="11">
      <alignment wrapText="1"/>
    </xf>
    <xf numFmtId="0" fontId="3" fillId="2" borderId="2" applyAlignment="1" pivotButton="0" quotePrefix="0" xfId="0">
      <alignment horizontal="left" wrapText="1"/>
    </xf>
    <xf numFmtId="0" fontId="4" fillId="0" borderId="3" applyAlignment="1" pivotButton="0" quotePrefix="0" xfId="9">
      <alignment vertical="center"/>
    </xf>
    <xf numFmtId="164" fontId="4" fillId="0" borderId="0" pivotButton="0" quotePrefix="0" xfId="16"/>
    <xf numFmtId="164" fontId="4" fillId="0" borderId="3" applyAlignment="1" pivotButton="0" quotePrefix="0" xfId="3">
      <alignment wrapText="1"/>
    </xf>
    <xf numFmtId="164" fontId="4" fillId="0" borderId="3" pivotButton="0" quotePrefix="0" xfId="16"/>
    <xf numFmtId="0" fontId="4" fillId="0" borderId="3" applyAlignment="1" pivotButton="0" quotePrefix="0" xfId="15">
      <alignment wrapText="1"/>
    </xf>
    <xf numFmtId="0" fontId="4" fillId="0" borderId="3" applyAlignment="1" pivotButton="0" quotePrefix="0" xfId="15">
      <alignment wrapText="1"/>
    </xf>
    <xf numFmtId="164" fontId="4" fillId="0" borderId="3" applyAlignment="1" pivotButton="0" quotePrefix="0" xfId="13">
      <alignment wrapText="1"/>
    </xf>
    <xf numFmtId="2" fontId="4" fillId="0" borderId="3" applyAlignment="1" pivotButton="0" quotePrefix="0" xfId="15">
      <alignment wrapText="1"/>
    </xf>
    <xf numFmtId="0" fontId="2" fillId="7" borderId="3" applyAlignment="1" pivotButton="0" quotePrefix="0" xfId="7">
      <alignment wrapText="1"/>
    </xf>
    <xf numFmtId="164" fontId="2" fillId="7" borderId="3" pivotButton="0" quotePrefix="0" xfId="13"/>
    <xf numFmtId="0" fontId="4" fillId="0" borderId="3" applyAlignment="1" pivotButton="0" quotePrefix="0" xfId="10">
      <alignment wrapText="1"/>
    </xf>
    <xf numFmtId="164" fontId="4" fillId="0" borderId="3" pivotButton="0" quotePrefix="0" xfId="4"/>
    <xf numFmtId="0" fontId="4" fillId="0" borderId="3" pivotButton="0" quotePrefix="0" xfId="7"/>
    <xf numFmtId="0" fontId="0" fillId="0" borderId="3" applyAlignment="1" pivotButton="0" quotePrefix="0" xfId="0">
      <alignment vertical="center"/>
    </xf>
    <xf numFmtId="0" fontId="4" fillId="0" borderId="3" applyAlignment="1" pivotButton="0" quotePrefix="0" xfId="0">
      <alignment horizontal="left" wrapText="1"/>
    </xf>
    <xf numFmtId="0" fontId="4" fillId="0" borderId="3" applyAlignment="1" pivotButton="0" quotePrefix="0" xfId="9">
      <alignment wrapText="1"/>
    </xf>
    <xf numFmtId="0" fontId="4" fillId="0" borderId="2" applyAlignment="1" pivotButton="0" quotePrefix="0" xfId="0">
      <alignment wrapText="1"/>
    </xf>
    <xf numFmtId="164" fontId="4" fillId="0" borderId="0" applyAlignment="1" pivotButton="0" quotePrefix="0" xfId="12">
      <alignment wrapText="1"/>
    </xf>
    <xf numFmtId="164" fontId="4" fillId="0" borderId="3" applyAlignment="1" pivotButton="0" quotePrefix="0" xfId="12">
      <alignment wrapText="1"/>
    </xf>
    <xf numFmtId="166" fontId="4" fillId="0" borderId="3" applyAlignment="1" pivotButton="0" quotePrefix="0" xfId="0">
      <alignment wrapText="1"/>
    </xf>
    <xf numFmtId="164" fontId="3" fillId="2" borderId="3" applyAlignment="1" pivotButton="0" quotePrefix="0" xfId="0">
      <alignment wrapText="1"/>
    </xf>
    <xf numFmtId="164" fontId="2" fillId="0" borderId="3" pivotButton="0" quotePrefix="0" xfId="16"/>
    <xf numFmtId="43" fontId="4" fillId="0" borderId="3" applyAlignment="1" pivotButton="0" quotePrefix="0" xfId="11">
      <alignment wrapText="1"/>
    </xf>
    <xf numFmtId="165" fontId="4" fillId="0" borderId="3" applyAlignment="1" pivotButton="0" quotePrefix="0" xfId="11">
      <alignment wrapText="1"/>
    </xf>
    <xf numFmtId="164" fontId="4" fillId="0" borderId="3" applyAlignment="1" pivotButton="0" quotePrefix="0" xfId="0">
      <alignment wrapText="1"/>
    </xf>
    <xf numFmtId="164" fontId="4" fillId="0" borderId="0" applyAlignment="1" pivotButton="0" quotePrefix="0" xfId="0">
      <alignment wrapText="1"/>
    </xf>
    <xf numFmtId="167" fontId="4" fillId="0" borderId="3" applyAlignment="1" pivotButton="0" quotePrefix="0" xfId="11">
      <alignment wrapText="1"/>
    </xf>
    <xf numFmtId="164" fontId="0" fillId="0" borderId="3" pivotButton="0" quotePrefix="0" xfId="16"/>
    <xf numFmtId="164" fontId="4" fillId="0" borderId="3" applyAlignment="1" pivotButton="0" quotePrefix="0" xfId="13">
      <alignment wrapText="1"/>
    </xf>
    <xf numFmtId="164" fontId="2" fillId="7" borderId="3" pivotButton="0" quotePrefix="0" xfId="13"/>
    <xf numFmtId="164" fontId="4" fillId="0" borderId="3" pivotButton="0" quotePrefix="0" xfId="4"/>
    <xf numFmtId="164" fontId="4" fillId="0" borderId="3" pivotButton="0" quotePrefix="0" xfId="16"/>
    <xf numFmtId="164" fontId="4" fillId="0" borderId="3" applyAlignment="1" pivotButton="0" quotePrefix="0" xfId="3">
      <alignment wrapText="1"/>
    </xf>
    <xf numFmtId="164" fontId="3" fillId="6" borderId="3" applyAlignment="1" pivotButton="0" quotePrefix="0" xfId="0">
      <alignment wrapText="1"/>
    </xf>
    <xf numFmtId="164" fontId="4" fillId="0" borderId="0" pivotButton="0" quotePrefix="0" xfId="16"/>
  </cellXfs>
  <cellStyles count="17">
    <cellStyle name="標準" xfId="0" builtinId="0"/>
    <cellStyle name="Comma 2" xfId="1"/>
    <cellStyle name="Cost_Green" xfId="2"/>
    <cellStyle name="Cost_Yellow" xfId="3"/>
    <cellStyle name="Cost_Yellow 2" xfId="4"/>
    <cellStyle name="Currency 2" xfId="5"/>
    <cellStyle name="Normal 2" xfId="6"/>
    <cellStyle name="Normal_Sheet1" xfId="7"/>
    <cellStyle name="Style 1" xfId="8"/>
    <cellStyle name="チェック セル" xfId="9" builtinId="23"/>
    <cellStyle name="チェック セル 2" xfId="10"/>
    <cellStyle name="桁区切り [0.00]" xfId="11" builtinId="3"/>
    <cellStyle name="通貨 [0.00]" xfId="12" builtinId="4"/>
    <cellStyle name="通貨 [0.00] 2" xfId="13"/>
    <cellStyle name="標準 2" xfId="14"/>
    <cellStyle name="標準 3" xfId="15"/>
    <cellStyle name="良い" xfId="16" builtinId="2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N27"/>
  <sheetViews>
    <sheetView showGridLines="0" tabSelected="1" zoomScale="80" zoomScaleNormal="80" workbookViewId="0">
      <selection activeCell="C32" sqref="C32"/>
    </sheetView>
  </sheetViews>
  <sheetFormatPr baseColWidth="8" defaultColWidth="9.109375" defaultRowHeight="14.4"/>
  <cols>
    <col width="10.5546875" bestFit="1" customWidth="1" style="2" min="1" max="1"/>
    <col width="25.5546875" customWidth="1" style="2" min="2" max="2"/>
    <col width="28.44140625" customWidth="1" style="2" min="3" max="3"/>
    <col width="11" bestFit="1" customWidth="1" style="2" min="4" max="4"/>
    <col width="10.44140625" bestFit="1" customWidth="1" style="2" min="5" max="5"/>
    <col width="9.5546875" customWidth="1" style="2" min="6" max="6"/>
    <col width="10.44140625" bestFit="1" customWidth="1" style="2" min="7" max="7"/>
    <col width="13.88671875" bestFit="1" customWidth="1" style="2" min="8" max="8"/>
    <col width="12.109375" bestFit="1" customWidth="1" style="2" min="9" max="9"/>
    <col width="11.44140625" customWidth="1" style="2" min="10" max="10"/>
    <col width="9.44140625" bestFit="1" customWidth="1" style="2" min="11" max="12"/>
    <col width="9.5546875" bestFit="1" customWidth="1" style="2" min="13" max="13"/>
    <col width="11.5546875" customWidth="1" style="2" min="14" max="14"/>
    <col width="9.109375" customWidth="1" style="2" min="15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1" t="inlineStr">
        <is>
          <t>Car #</t>
        </is>
      </c>
      <c r="K1" s="3" t="n">
        <v>15</v>
      </c>
      <c r="M1" s="1" t="inlineStr">
        <is>
          <t>Asm Cost</t>
        </is>
      </c>
      <c r="N1" s="58">
        <f>F11+N15+I19+J23+I27</f>
        <v/>
      </c>
    </row>
    <row r="2">
      <c r="A2" s="1" t="inlineStr">
        <is>
          <t>System</t>
        </is>
      </c>
      <c r="B2" s="2" t="inlineStr">
        <is>
          <t>Brake System</t>
        </is>
      </c>
      <c r="M2" s="1" t="inlineStr">
        <is>
          <t>Qty</t>
        </is>
      </c>
      <c r="N2" s="5" t="n">
        <v>2</v>
      </c>
    </row>
    <row r="3">
      <c r="A3" s="1" t="inlineStr">
        <is>
          <t>Assembly</t>
        </is>
      </c>
      <c r="B3" s="2" t="inlineStr">
        <is>
          <t>Brake Calipers</t>
        </is>
      </c>
      <c r="J3" s="1" t="inlineStr">
        <is>
          <t>FileLink1</t>
        </is>
      </c>
    </row>
    <row r="4" ht="28.8" customHeight="1">
      <c r="A4" s="1" t="inlineStr">
        <is>
          <t>P/N Base</t>
        </is>
      </c>
      <c r="B4" s="6" t="inlineStr">
        <is>
          <t>A1050</t>
        </is>
      </c>
      <c r="J4" s="1" t="inlineStr">
        <is>
          <t>FileLink2</t>
        </is>
      </c>
      <c r="M4" s="1" t="inlineStr">
        <is>
          <t>Extended Cost</t>
        </is>
      </c>
      <c r="N4" s="58">
        <f>N1*N2</f>
        <v/>
      </c>
    </row>
    <row r="5">
      <c r="A5" s="1" t="inlineStr">
        <is>
          <t>Suffix</t>
        </is>
      </c>
      <c r="B5" s="2" t="inlineStr">
        <is>
          <t>AA</t>
        </is>
      </c>
      <c r="J5" s="1" t="inlineStr">
        <is>
          <t>FileLink3</t>
        </is>
      </c>
    </row>
    <row r="6">
      <c r="A6" s="1" t="inlineStr">
        <is>
          <t>Details</t>
        </is>
      </c>
    </row>
    <row r="8" ht="15" customHeight="1">
      <c r="A8" s="7" t="inlineStr">
        <is>
          <t>Item Order</t>
        </is>
      </c>
      <c r="B8" s="7" t="inlineStr">
        <is>
          <t>Part</t>
        </is>
      </c>
      <c r="C8" s="7" t="inlineStr">
        <is>
          <t>P/N Base</t>
        </is>
      </c>
      <c r="D8" s="7" t="inlineStr">
        <is>
          <t>Part Cost</t>
        </is>
      </c>
      <c r="E8" s="7" t="inlineStr">
        <is>
          <t>Quantity</t>
        </is>
      </c>
      <c r="F8" s="7" t="inlineStr">
        <is>
          <t>Sub Total</t>
        </is>
      </c>
    </row>
    <row r="9">
      <c r="A9" s="16" t="inlineStr">
        <is>
          <t>PA1</t>
        </is>
      </c>
      <c r="B9" s="16">
        <f>'Front Brake Caliper'!B4</f>
        <v/>
      </c>
      <c r="C9" s="16">
        <f>'Front Brake Caliper'!B5</f>
        <v/>
      </c>
      <c r="D9" s="59">
        <f>'Front Brake Caliper'!N1</f>
        <v/>
      </c>
      <c r="E9" s="60">
        <f>'Front Brake Caliper'!N2</f>
        <v/>
      </c>
      <c r="F9" s="59">
        <f>D9*E9</f>
        <v/>
      </c>
    </row>
    <row r="10">
      <c r="A10" s="16" t="inlineStr">
        <is>
          <t>PA2</t>
        </is>
      </c>
      <c r="B10" s="16">
        <f>'Rear Brake Caliper'!B4</f>
        <v/>
      </c>
      <c r="C10" s="16">
        <f>'Rear Brake Caliper'!B5</f>
        <v/>
      </c>
      <c r="D10" s="59">
        <f>'Rear Brake Caliper'!N1</f>
        <v/>
      </c>
      <c r="E10" s="60">
        <f>'Rear Brake Caliper'!N2</f>
        <v/>
      </c>
      <c r="F10" s="59">
        <f>D10*E10</f>
        <v/>
      </c>
    </row>
    <row r="11">
      <c r="E11" s="15" t="inlineStr">
        <is>
          <t>Sub Total</t>
        </is>
      </c>
      <c r="F11" s="61">
        <f>SUM(F9:F10)</f>
        <v/>
      </c>
    </row>
    <row r="12"/>
    <row r="13">
      <c r="A13" s="7" t="inlineStr">
        <is>
          <t>Item Order</t>
        </is>
      </c>
      <c r="B13" s="7" t="inlineStr">
        <is>
          <t>Material</t>
        </is>
      </c>
      <c r="C13" s="7" t="inlineStr">
        <is>
          <t>Use</t>
        </is>
      </c>
      <c r="D13" s="7" t="inlineStr">
        <is>
          <t>Unit Cost</t>
        </is>
      </c>
      <c r="E13" s="7" t="inlineStr">
        <is>
          <t>Size1</t>
        </is>
      </c>
      <c r="F13" s="7" t="inlineStr">
        <is>
          <t>Unit1</t>
        </is>
      </c>
      <c r="G13" s="7" t="inlineStr">
        <is>
          <t>Size2</t>
        </is>
      </c>
      <c r="H13" s="7" t="inlineStr">
        <is>
          <t>Unit2</t>
        </is>
      </c>
      <c r="I13" s="7" t="inlineStr">
        <is>
          <t>Area Name</t>
        </is>
      </c>
      <c r="J13" s="7" t="inlineStr">
        <is>
          <t>Area</t>
        </is>
      </c>
      <c r="K13" s="7" t="inlineStr">
        <is>
          <t>Length</t>
        </is>
      </c>
      <c r="L13" s="7" t="inlineStr">
        <is>
          <t>Density</t>
        </is>
      </c>
      <c r="M13" s="7" t="inlineStr">
        <is>
          <t>Quantity</t>
        </is>
      </c>
      <c r="N13" s="7" t="inlineStr">
        <is>
          <t>Sub Total</t>
        </is>
      </c>
    </row>
    <row r="14">
      <c r="A14" s="16" t="inlineStr">
        <is>
          <t>MA1</t>
        </is>
      </c>
      <c r="B14" s="32" t="inlineStr">
        <is>
          <t>None</t>
        </is>
      </c>
      <c r="C14" s="16" t="n"/>
      <c r="D14" s="62" t="inlineStr"/>
      <c r="E14" s="23" t="n"/>
      <c r="F14" s="16" t="n"/>
      <c r="G14" s="16" t="n"/>
      <c r="H14" s="63" t="n"/>
      <c r="I14" s="12" t="n"/>
      <c r="J14" s="64" t="n"/>
      <c r="K14" s="63" t="n"/>
      <c r="L14" s="63" t="n"/>
      <c r="M14" s="16" t="n"/>
      <c r="N14" s="59" t="n">
        <v>0</v>
      </c>
    </row>
    <row r="15" customFormat="1" s="8">
      <c r="M15" s="15" t="inlineStr">
        <is>
          <t>Sub Total</t>
        </is>
      </c>
      <c r="N15" s="61">
        <f>SUM(N14:N14)</f>
        <v/>
      </c>
    </row>
    <row r="16"/>
    <row r="17" customFormat="1" s="8">
      <c r="A17" s="7" t="inlineStr">
        <is>
          <t>Item Order</t>
        </is>
      </c>
      <c r="B17" s="7" t="inlineStr">
        <is>
          <t>Process</t>
        </is>
      </c>
      <c r="C17" s="7" t="inlineStr">
        <is>
          <t>Use</t>
        </is>
      </c>
      <c r="D17" s="7" t="inlineStr">
        <is>
          <t>Unit Cost</t>
        </is>
      </c>
      <c r="E17" s="7" t="inlineStr">
        <is>
          <t>Unit</t>
        </is>
      </c>
      <c r="F17" s="7" t="inlineStr">
        <is>
          <t>Quantity</t>
        </is>
      </c>
      <c r="G17" s="7" t="inlineStr">
        <is>
          <t>Multiplier</t>
        </is>
      </c>
      <c r="H17" s="7" t="inlineStr">
        <is>
          <t>Mult. Val.</t>
        </is>
      </c>
      <c r="I17" s="7" t="inlineStr">
        <is>
          <t>Sub Total</t>
        </is>
      </c>
    </row>
    <row r="18">
      <c r="A18" s="16" t="inlineStr">
        <is>
          <t>PR1</t>
        </is>
      </c>
      <c r="B18" s="29" t="inlineStr">
        <is>
          <t>None</t>
        </is>
      </c>
      <c r="C18" s="16" t="n"/>
      <c r="D18" s="59" t="inlineStr"/>
      <c r="E18" s="16" t="n"/>
      <c r="F18" s="16" t="n"/>
      <c r="G18" s="16" t="n"/>
      <c r="H18" s="31" t="inlineStr"/>
      <c r="I18" s="59" t="n">
        <v>0</v>
      </c>
    </row>
    <row r="19" customFormat="1" s="8">
      <c r="H19" s="15" t="inlineStr">
        <is>
          <t>Sub Total</t>
        </is>
      </c>
      <c r="I19" s="61">
        <f>SUM(I18:I18)</f>
        <v/>
      </c>
    </row>
    <row r="20"/>
    <row r="21" customFormat="1" s="8">
      <c r="A21" s="7" t="inlineStr">
        <is>
          <t>Item Order</t>
        </is>
      </c>
      <c r="B21" s="7" t="inlineStr">
        <is>
          <t>Fastener</t>
        </is>
      </c>
      <c r="C21" s="7" t="inlineStr">
        <is>
          <t>Use</t>
        </is>
      </c>
      <c r="D21" s="7" t="inlineStr">
        <is>
          <t>Unit Cost</t>
        </is>
      </c>
      <c r="E21" s="7" t="inlineStr">
        <is>
          <t>Size1</t>
        </is>
      </c>
      <c r="F21" s="7" t="inlineStr">
        <is>
          <t>Unit1</t>
        </is>
      </c>
      <c r="G21" s="7" t="inlineStr">
        <is>
          <t>Size2</t>
        </is>
      </c>
      <c r="H21" s="7" t="inlineStr">
        <is>
          <t>Unit2</t>
        </is>
      </c>
      <c r="I21" s="7" t="inlineStr">
        <is>
          <t>Quantity</t>
        </is>
      </c>
      <c r="J21" s="7" t="inlineStr">
        <is>
          <t>Sub Total</t>
        </is>
      </c>
    </row>
    <row r="22">
      <c r="A22" s="16" t="inlineStr">
        <is>
          <t>FA1</t>
        </is>
      </c>
      <c r="B22" s="16" t="inlineStr">
        <is>
          <t>None</t>
        </is>
      </c>
      <c r="C22" s="16" t="n"/>
      <c r="D22" s="65" t="inlineStr"/>
      <c r="E22" s="16" t="n"/>
      <c r="F22" s="18" t="n"/>
      <c r="G22" s="16" t="n"/>
      <c r="H22" s="16" t="n"/>
      <c r="I22" s="19" t="n"/>
      <c r="J22" s="59">
        <f>D22*I22</f>
        <v/>
      </c>
    </row>
    <row r="23" customFormat="1" s="8">
      <c r="I23" s="15" t="inlineStr">
        <is>
          <t>Sub Total</t>
        </is>
      </c>
      <c r="J23" s="61">
        <f>SUM(J22:J22)</f>
        <v/>
      </c>
    </row>
    <row r="24">
      <c r="H24" s="20" t="n"/>
      <c r="I24" s="66" t="n"/>
    </row>
    <row r="25" ht="15" customFormat="1" customHeight="1" s="25">
      <c r="A25" s="24" t="inlineStr">
        <is>
          <t>Item Order</t>
        </is>
      </c>
      <c r="B25" s="24" t="inlineStr">
        <is>
          <t>Tooling</t>
        </is>
      </c>
      <c r="C25" s="24" t="inlineStr">
        <is>
          <t>Use</t>
        </is>
      </c>
      <c r="D25" s="24" t="inlineStr">
        <is>
          <t>Unit Cost</t>
        </is>
      </c>
      <c r="E25" s="24" t="inlineStr">
        <is>
          <t>Unit</t>
        </is>
      </c>
      <c r="F25" s="24" t="inlineStr">
        <is>
          <t>Quantity</t>
        </is>
      </c>
      <c r="G25" s="24" t="inlineStr">
        <is>
          <t>PVF</t>
        </is>
      </c>
      <c r="H25" s="7" t="inlineStr">
        <is>
          <t>FracIncld</t>
        </is>
      </c>
      <c r="I25" s="24" t="inlineStr">
        <is>
          <t>Sub Total</t>
        </is>
      </c>
    </row>
    <row r="26">
      <c r="A26" s="16" t="inlineStr">
        <is>
          <t>TO1</t>
        </is>
      </c>
      <c r="B26" s="16" t="inlineStr">
        <is>
          <t>None</t>
        </is>
      </c>
      <c r="C26" s="16" t="n"/>
      <c r="D26" s="59" t="inlineStr"/>
      <c r="E26" s="16" t="n"/>
      <c r="F26" s="16" t="n"/>
      <c r="G26" s="16" t="n"/>
      <c r="H26" s="16" t="n"/>
      <c r="I26" s="59" t="n">
        <v>0</v>
      </c>
    </row>
    <row r="27" customFormat="1" s="8">
      <c r="H27" s="15" t="inlineStr">
        <is>
          <t>Sub Total</t>
        </is>
      </c>
      <c r="I27" s="61">
        <f>SUM(I26:I26)</f>
        <v/>
      </c>
    </row>
  </sheetData>
  <pageMargins left="0.5" right="0.5" top="0.75" bottom="0.75" header="0.3" footer="0.3"/>
  <pageSetup orientation="landscape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36"/>
  <sheetViews>
    <sheetView showGridLines="0" zoomScale="80" zoomScaleNormal="80" workbookViewId="0">
      <selection activeCell="K22" sqref="K22"/>
    </sheetView>
  </sheetViews>
  <sheetFormatPr baseColWidth="8" defaultColWidth="9.109375" defaultRowHeight="14.4"/>
  <cols>
    <col width="15" customWidth="1" style="2" min="1" max="1"/>
    <col width="16.44140625" customWidth="1" style="2" min="2" max="2"/>
    <col width="17.88671875" customWidth="1" style="2" min="3" max="3"/>
    <col width="13.5546875" bestFit="1" customWidth="1" style="2" min="4" max="4"/>
    <col width="14.109375" bestFit="1" customWidth="1" style="2" min="5" max="5"/>
    <col width="12" bestFit="1" customWidth="1" style="2" min="6" max="6"/>
    <col width="10.109375" bestFit="1" customWidth="1" style="2" min="7" max="7"/>
    <col width="13.88671875" bestFit="1" customWidth="1" style="2" min="8" max="8"/>
    <col width="15.5546875" bestFit="1" customWidth="1" style="2" min="9" max="9"/>
    <col width="13.88671875" bestFit="1" customWidth="1" style="2" min="10" max="10"/>
    <col width="10.44140625" bestFit="1" customWidth="1" style="2" min="11" max="11"/>
    <col width="11.44140625" bestFit="1" customWidth="1" style="2" min="12" max="12"/>
    <col width="13.88671875" bestFit="1" customWidth="1" style="2" min="13" max="13"/>
    <col width="15" bestFit="1" customWidth="1" style="2" min="14" max="14"/>
    <col width="9.109375" customWidth="1" style="2" min="15" max="15"/>
    <col width="9.44140625" bestFit="1" customWidth="1" style="2" min="16" max="16"/>
    <col width="9.109375" customWidth="1" style="2" min="17" max="18"/>
    <col width="10.44140625" bestFit="1" customWidth="1" style="2" min="19" max="19"/>
    <col width="9.44140625" bestFit="1" customWidth="1" style="2" min="20" max="20"/>
    <col width="9.109375" customWidth="1" style="2" min="21" max="21"/>
    <col width="9.44140625" bestFit="1" customWidth="1" style="2" min="22" max="22"/>
    <col width="9.109375" customWidth="1" style="2" min="23" max="23"/>
    <col width="10.109375" bestFit="1" customWidth="1" style="2" min="24" max="25"/>
    <col width="9.44140625" bestFit="1" customWidth="1" style="2" min="26" max="28"/>
    <col width="9.109375" customWidth="1" style="2" min="29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40" t="inlineStr">
        <is>
          <t>Car #</t>
        </is>
      </c>
      <c r="K1" s="3" t="n">
        <v>15</v>
      </c>
      <c r="M1" s="1" t="inlineStr">
        <is>
          <t>Part Cost</t>
        </is>
      </c>
      <c r="N1" s="58">
        <f>N15+I27+J31+I35</f>
        <v/>
      </c>
    </row>
    <row r="2">
      <c r="A2" s="1" t="inlineStr">
        <is>
          <t>System</t>
        </is>
      </c>
      <c r="B2" s="2" t="inlineStr">
        <is>
          <t>Brake System</t>
        </is>
      </c>
      <c r="D2" s="57" t="n"/>
      <c r="M2" s="1" t="inlineStr">
        <is>
          <t>Qty</t>
        </is>
      </c>
      <c r="N2" s="5" t="n">
        <v>1</v>
      </c>
    </row>
    <row r="3">
      <c r="A3" s="1" t="inlineStr">
        <is>
          <t>Assembly</t>
        </is>
      </c>
      <c r="B3" s="2" t="inlineStr">
        <is>
          <t>Brake Caliper Asm</t>
        </is>
      </c>
      <c r="D3" s="57" t="n"/>
      <c r="J3" s="1" t="inlineStr">
        <is>
          <t>FileLink1</t>
        </is>
      </c>
    </row>
    <row r="4" ht="28.35" customHeight="1">
      <c r="A4" s="1" t="inlineStr">
        <is>
          <t>Part</t>
        </is>
      </c>
      <c r="B4" s="6" t="inlineStr">
        <is>
          <t>Front Brake Caliper</t>
        </is>
      </c>
      <c r="D4" s="57" t="n"/>
      <c r="J4" s="1" t="inlineStr">
        <is>
          <t>FileLink2</t>
        </is>
      </c>
      <c r="M4" s="1" t="inlineStr">
        <is>
          <t>Extended Cost</t>
        </is>
      </c>
      <c r="N4" s="58">
        <f>N1*N2</f>
        <v/>
      </c>
    </row>
    <row r="5">
      <c r="A5" s="1" t="inlineStr">
        <is>
          <t>P/N Base</t>
        </is>
      </c>
      <c r="B5" s="6" t="n">
        <v>10501</v>
      </c>
      <c r="J5" s="1" t="inlineStr">
        <is>
          <t>FileLink3</t>
        </is>
      </c>
    </row>
    <row r="6">
      <c r="A6" s="1" t="inlineStr">
        <is>
          <t>Suffix</t>
        </is>
      </c>
      <c r="B6" s="2" t="inlineStr">
        <is>
          <t>AA</t>
        </is>
      </c>
    </row>
    <row r="7">
      <c r="A7" s="1" t="inlineStr">
        <is>
          <t>Details</t>
        </is>
      </c>
    </row>
    <row r="9" customFormat="1" s="8">
      <c r="A9" s="7" t="inlineStr">
        <is>
          <t>Item Order</t>
        </is>
      </c>
      <c r="B9" s="7" t="inlineStr">
        <is>
          <t>Material</t>
        </is>
      </c>
      <c r="C9" s="7" t="inlineStr">
        <is>
          <t>Use</t>
        </is>
      </c>
      <c r="D9" s="7" t="inlineStr">
        <is>
          <t>Unit Cost</t>
        </is>
      </c>
      <c r="E9" s="7" t="inlineStr">
        <is>
          <t>Size1</t>
        </is>
      </c>
      <c r="F9" s="7" t="inlineStr">
        <is>
          <t>Unit1</t>
        </is>
      </c>
      <c r="G9" s="7" t="inlineStr">
        <is>
          <t>Size2</t>
        </is>
      </c>
      <c r="H9" s="7" t="inlineStr">
        <is>
          <t>Unit2</t>
        </is>
      </c>
      <c r="I9" s="7" t="inlineStr">
        <is>
          <t>Area Name</t>
        </is>
      </c>
      <c r="J9" s="7" t="inlineStr">
        <is>
          <t>Area</t>
        </is>
      </c>
      <c r="K9" s="7" t="inlineStr">
        <is>
          <t>Length</t>
        </is>
      </c>
      <c r="L9" s="7" t="inlineStr">
        <is>
          <t>Density</t>
        </is>
      </c>
      <c r="M9" s="7" t="inlineStr">
        <is>
          <t>Quantity</t>
        </is>
      </c>
      <c r="N9" s="7" t="inlineStr">
        <is>
          <t>Sub Total</t>
        </is>
      </c>
    </row>
    <row r="10" ht="43.2" customHeight="1">
      <c r="A10" s="16" t="inlineStr">
        <is>
          <t>MA1</t>
        </is>
      </c>
      <c r="B10" s="16" t="inlineStr">
        <is>
          <t>Brake Caliper,Frando,HF-1</t>
        </is>
      </c>
      <c r="C10" s="16" t="inlineStr">
        <is>
          <t>Front Brake Caliper</t>
        </is>
      </c>
      <c r="D10" s="62" t="inlineStr"/>
      <c r="E10" s="23" t="n"/>
      <c r="F10" s="16" t="inlineStr">
        <is>
          <t>unit</t>
        </is>
      </c>
      <c r="G10" s="16" t="n"/>
      <c r="H10" s="63" t="n"/>
      <c r="I10" s="12" t="n"/>
      <c r="J10" s="64" t="n"/>
      <c r="K10" s="63" t="n"/>
      <c r="L10" s="67" t="n"/>
      <c r="M10" s="16" t="n">
        <v>1</v>
      </c>
      <c r="N10" s="59">
        <f>IF(J10="",D10*M10,D10*J10*K10*L10*M10)</f>
        <v/>
      </c>
    </row>
    <row r="11">
      <c r="A11" s="16" t="inlineStr">
        <is>
          <t>MA2</t>
        </is>
      </c>
      <c r="B11" s="54" t="inlineStr">
        <is>
          <t>Banjo Bolt, Steel</t>
        </is>
      </c>
      <c r="C11" s="16" t="inlineStr">
        <is>
          <t>Front Brake Caliper</t>
        </is>
      </c>
      <c r="D11" s="68" t="inlineStr"/>
      <c r="E11" s="35" t="n">
        <v>10</v>
      </c>
      <c r="F11" s="16" t="inlineStr">
        <is>
          <t>mm</t>
        </is>
      </c>
      <c r="G11" s="16" t="n"/>
      <c r="H11" s="63" t="n"/>
      <c r="I11" s="12" t="n"/>
      <c r="J11" s="64" t="n"/>
      <c r="K11" s="63" t="n"/>
      <c r="L11" s="67" t="n"/>
      <c r="M11" s="16" t="n">
        <v>1</v>
      </c>
      <c r="N11" s="59">
        <f>IF(J11="",D11*M11,D11*J11*K11*L11*M11)</f>
        <v/>
      </c>
    </row>
    <row r="12">
      <c r="A12" s="16" t="inlineStr">
        <is>
          <t>MA3</t>
        </is>
      </c>
      <c r="B12" s="32" t="inlineStr">
        <is>
          <t>Banjo Fitting, Steel</t>
        </is>
      </c>
      <c r="C12" s="16" t="inlineStr">
        <is>
          <t>Front Brake Caliper</t>
        </is>
      </c>
      <c r="D12" s="68" t="inlineStr"/>
      <c r="E12" s="28">
        <f>25.4*3/16</f>
        <v/>
      </c>
      <c r="F12" s="16" t="inlineStr">
        <is>
          <t>mm</t>
        </is>
      </c>
      <c r="G12" s="16" t="n"/>
      <c r="H12" s="63" t="n"/>
      <c r="I12" s="26" t="n"/>
      <c r="J12" s="64" t="n"/>
      <c r="K12" s="63" t="n"/>
      <c r="L12" s="67" t="n"/>
      <c r="M12" s="16" t="n">
        <v>1</v>
      </c>
      <c r="N12" s="59">
        <f>IF(J12="",D12*M12,D12*J12*K12*L12*M12)</f>
        <v/>
      </c>
    </row>
    <row r="13">
      <c r="A13" s="16" t="inlineStr">
        <is>
          <t>MA4</t>
        </is>
      </c>
      <c r="B13" s="34" t="inlineStr">
        <is>
          <t>Crush Washer</t>
        </is>
      </c>
      <c r="C13" s="16" t="inlineStr">
        <is>
          <t>Front Brake Caliper</t>
        </is>
      </c>
      <c r="D13" s="59" t="inlineStr"/>
      <c r="E13" s="16" t="n">
        <v>10</v>
      </c>
      <c r="F13" s="16" t="inlineStr">
        <is>
          <t>mm</t>
        </is>
      </c>
      <c r="G13" s="16" t="n"/>
      <c r="H13" s="63" t="n"/>
      <c r="I13" s="26" t="n"/>
      <c r="J13" s="64" t="n"/>
      <c r="K13" s="63" t="n"/>
      <c r="L13" s="67" t="n"/>
      <c r="M13" s="16" t="n">
        <v>2</v>
      </c>
      <c r="N13" s="59">
        <f>IF(J13="",D13*M13,D13*J13*K13*L13*M13)</f>
        <v/>
      </c>
    </row>
    <row r="14" ht="28.8" customHeight="1">
      <c r="A14" s="16" t="inlineStr">
        <is>
          <t>MA5</t>
        </is>
      </c>
      <c r="B14" s="56" t="inlineStr">
        <is>
          <t>Break Coupling, Dry, Male, Staubli</t>
        </is>
      </c>
      <c r="C14" s="16" t="inlineStr">
        <is>
          <t>Quick Connector</t>
        </is>
      </c>
      <c r="D14" s="59" t="inlineStr"/>
      <c r="E14" s="16" t="n"/>
      <c r="F14" s="16" t="inlineStr">
        <is>
          <t>unit</t>
        </is>
      </c>
      <c r="G14" s="16" t="n"/>
      <c r="H14" s="63" t="n"/>
      <c r="I14" s="26" t="n"/>
      <c r="J14" s="64" t="n"/>
      <c r="K14" s="63" t="n"/>
      <c r="L14" s="67" t="n"/>
      <c r="M14" s="16" t="n">
        <v>1</v>
      </c>
      <c r="N14" s="59">
        <f>IF(J14="",D14*M14,D14*J14*K14*L14*M14)</f>
        <v/>
      </c>
    </row>
    <row r="15" customFormat="1" s="8">
      <c r="M15" s="15" t="inlineStr">
        <is>
          <t>Sub Total</t>
        </is>
      </c>
      <c r="N15" s="61">
        <f>SUM(N10:N14)</f>
        <v/>
      </c>
    </row>
    <row r="16"/>
    <row r="17" customFormat="1" s="8">
      <c r="A17" s="7" t="inlineStr">
        <is>
          <t>Item Order</t>
        </is>
      </c>
      <c r="B17" s="7" t="inlineStr">
        <is>
          <t>Process</t>
        </is>
      </c>
      <c r="C17" s="7" t="inlineStr">
        <is>
          <t>Use</t>
        </is>
      </c>
      <c r="D17" s="7" t="inlineStr">
        <is>
          <t>Unit Cost</t>
        </is>
      </c>
      <c r="E17" s="7" t="inlineStr">
        <is>
          <t>Unit</t>
        </is>
      </c>
      <c r="F17" s="7" t="inlineStr">
        <is>
          <t>Quantity</t>
        </is>
      </c>
      <c r="G17" s="7" t="inlineStr">
        <is>
          <t>Multiplier</t>
        </is>
      </c>
      <c r="H17" s="7" t="inlineStr">
        <is>
          <t>Mult. Val.</t>
        </is>
      </c>
      <c r="I17" s="7" t="inlineStr">
        <is>
          <t>Sub Total</t>
        </is>
      </c>
    </row>
    <row r="18" ht="40.65" customHeight="1">
      <c r="A18" s="46" t="inlineStr">
        <is>
          <t>PR1</t>
        </is>
      </c>
      <c r="B18" s="46" t="inlineStr">
        <is>
          <t>Machining Setup, Install and remove</t>
        </is>
      </c>
      <c r="C18" s="46" t="inlineStr">
        <is>
          <t>MA1, Machining</t>
        </is>
      </c>
      <c r="D18" s="69" t="inlineStr"/>
      <c r="E18" s="46" t="inlineStr">
        <is>
          <t>unit</t>
        </is>
      </c>
      <c r="F18" s="46" t="n">
        <v>1</v>
      </c>
      <c r="G18" s="46" t="n"/>
      <c r="H18" s="48" t="inlineStr"/>
      <c r="I18" s="69">
        <f>IF(H18&lt;&gt;"",D18*F18*H18,D18*F18)</f>
        <v/>
      </c>
    </row>
    <row r="19">
      <c r="A19" s="46" t="inlineStr">
        <is>
          <t>PR2</t>
        </is>
      </c>
      <c r="B19" s="49" t="inlineStr">
        <is>
          <t>Machining</t>
        </is>
      </c>
      <c r="C19" s="46" t="inlineStr">
        <is>
          <t>MA1,face, φ8.9</t>
        </is>
      </c>
      <c r="D19" s="70" t="inlineStr"/>
      <c r="E19" s="49" t="inlineStr">
        <is>
          <t>cm^3</t>
        </is>
      </c>
      <c r="F19" s="48">
        <f>(1817.75*0.7+4.95^2*PI()*6.5)/1000</f>
        <v/>
      </c>
      <c r="G19" s="46" t="n"/>
      <c r="H19" s="48" t="inlineStr"/>
      <c r="I19" s="69">
        <f>IF(H19&lt;&gt;"",D19*F19*H19,D19*F19)</f>
        <v/>
      </c>
    </row>
    <row r="20">
      <c r="A20" s="46" t="inlineStr">
        <is>
          <t>PR3</t>
        </is>
      </c>
      <c r="B20" s="51" t="inlineStr">
        <is>
          <t>Tapping holes</t>
        </is>
      </c>
      <c r="C20" s="46" t="inlineStr">
        <is>
          <t>MA1, M10</t>
        </is>
      </c>
      <c r="D20" s="71" t="inlineStr"/>
      <c r="E20" s="53" t="inlineStr">
        <is>
          <t>hole</t>
        </is>
      </c>
      <c r="F20" s="46" t="n">
        <v>1</v>
      </c>
      <c r="G20" s="46" t="n"/>
      <c r="H20" s="48" t="inlineStr"/>
      <c r="I20" s="69">
        <f>IF(H20&lt;&gt;"",D20*F20*H20,D20*F20)</f>
        <v/>
      </c>
    </row>
    <row r="21" ht="28.8" customHeight="1">
      <c r="A21" s="16" t="inlineStr">
        <is>
          <t>PR4</t>
        </is>
      </c>
      <c r="B21" s="29" t="inlineStr">
        <is>
          <t>Assemble, 1 kg, Line-on-Line</t>
        </is>
      </c>
      <c r="C21" s="16" t="inlineStr">
        <is>
          <t>MA2, MA3, MA4 to MA1</t>
        </is>
      </c>
      <c r="D21" s="59" t="inlineStr"/>
      <c r="E21" s="16" t="inlineStr">
        <is>
          <t>unit</t>
        </is>
      </c>
      <c r="F21" s="16" t="n">
        <v>1</v>
      </c>
      <c r="G21" s="16" t="n"/>
      <c r="H21" s="31" t="inlineStr"/>
      <c r="I21" s="59">
        <f>IF('Front Brake Caliper'!$H21&lt;&gt;"",'Front Brake Caliper'!$D21*'Front Brake Caliper'!$F21*'Front Brake Caliper'!$H21,'Front Brake Caliper'!$D21*'Front Brake Caliper'!$F21)</f>
        <v/>
      </c>
    </row>
    <row r="22" ht="28.8" customHeight="1">
      <c r="A22" s="16" t="inlineStr">
        <is>
          <t>PR5</t>
        </is>
      </c>
      <c r="B22" s="16" t="inlineStr">
        <is>
          <t>Wrench &lt;= 25.4 mm</t>
        </is>
      </c>
      <c r="C22" s="16" t="inlineStr">
        <is>
          <t>MA2</t>
        </is>
      </c>
      <c r="D22" s="72" t="inlineStr"/>
      <c r="E22" s="16" t="inlineStr">
        <is>
          <t>unit</t>
        </is>
      </c>
      <c r="F22" s="16" t="n">
        <v>1</v>
      </c>
      <c r="G22" s="16" t="n"/>
      <c r="H22" s="31" t="inlineStr"/>
      <c r="I22" s="59">
        <f>IF('Front Brake Caliper'!$H22&lt;&gt;"",'Front Brake Caliper'!$D22*'Front Brake Caliper'!$F22*'Front Brake Caliper'!$H22,'Front Brake Caliper'!$D22*'Front Brake Caliper'!$F22)</f>
        <v/>
      </c>
    </row>
    <row r="23" ht="28.8" customHeight="1">
      <c r="A23" s="16" t="inlineStr">
        <is>
          <t>PR6</t>
        </is>
      </c>
      <c r="B23" s="16" t="inlineStr">
        <is>
          <t>Reaction Tool &lt;= 25.4 mm</t>
        </is>
      </c>
      <c r="C23" s="16" t="inlineStr">
        <is>
          <t>MA1</t>
        </is>
      </c>
      <c r="D23" s="73" t="inlineStr"/>
      <c r="E23" s="16" t="inlineStr">
        <is>
          <t>unit</t>
        </is>
      </c>
      <c r="F23" s="16" t="n">
        <v>1</v>
      </c>
      <c r="G23" s="16" t="n"/>
      <c r="H23" s="31" t="inlineStr"/>
      <c r="I23" s="59">
        <f>IF('Front Brake Caliper'!$H23&lt;&gt;"",'Front Brake Caliper'!$D23*'Front Brake Caliper'!$F23*'Front Brake Caliper'!$H23,'Front Brake Caliper'!$D23*'Front Brake Caliper'!$F23)</f>
        <v/>
      </c>
    </row>
    <row r="24" ht="28.8" customHeight="1">
      <c r="A24" s="16" t="inlineStr">
        <is>
          <t>PR7</t>
        </is>
      </c>
      <c r="B24" s="29" t="inlineStr">
        <is>
          <t>Assemble, 1 kg, Line-on-Line</t>
        </is>
      </c>
      <c r="C24" s="16" t="inlineStr">
        <is>
          <t>MA5 to MA3</t>
        </is>
      </c>
      <c r="D24" s="59" t="inlineStr"/>
      <c r="E24" s="16" t="inlineStr">
        <is>
          <t>unit</t>
        </is>
      </c>
      <c r="F24" s="16" t="n">
        <v>1</v>
      </c>
      <c r="G24" s="16" t="n"/>
      <c r="H24" s="31" t="inlineStr"/>
      <c r="I24" s="59">
        <f>IF('Front Brake Caliper'!$H24&lt;&gt;"",'Front Brake Caliper'!$D24*'Front Brake Caliper'!$F24*'Front Brake Caliper'!$H24,'Front Brake Caliper'!$D24*'Front Brake Caliper'!$F24)</f>
        <v/>
      </c>
    </row>
    <row r="25" ht="28.8" customHeight="1">
      <c r="A25" s="16" t="inlineStr">
        <is>
          <t>PR8</t>
        </is>
      </c>
      <c r="B25" s="16" t="inlineStr">
        <is>
          <t>Wrench &lt;= 25.4 mm</t>
        </is>
      </c>
      <c r="C25" s="16" t="inlineStr">
        <is>
          <t>MA5</t>
        </is>
      </c>
      <c r="D25" s="72" t="inlineStr"/>
      <c r="E25" s="16" t="inlineStr">
        <is>
          <t>unit</t>
        </is>
      </c>
      <c r="F25" s="16" t="n">
        <v>1</v>
      </c>
      <c r="G25" s="16" t="n"/>
      <c r="H25" s="31" t="inlineStr"/>
      <c r="I25" s="59">
        <f>IF('Front Brake Caliper'!$H25&lt;&gt;"",'Front Brake Caliper'!$D25*'Front Brake Caliper'!$F25*'Front Brake Caliper'!$H25,'Front Brake Caliper'!$D25*'Front Brake Caliper'!$F25)</f>
        <v/>
      </c>
    </row>
    <row r="26" ht="28.8" customHeight="1">
      <c r="A26" s="16" t="inlineStr">
        <is>
          <t>PR9</t>
        </is>
      </c>
      <c r="B26" s="16" t="inlineStr">
        <is>
          <t>Reaction Tool &lt;= 25.4 mm</t>
        </is>
      </c>
      <c r="C26" s="16" t="inlineStr">
        <is>
          <t>MA3</t>
        </is>
      </c>
      <c r="D26" s="73" t="inlineStr"/>
      <c r="E26" s="16" t="inlineStr">
        <is>
          <t>unit</t>
        </is>
      </c>
      <c r="F26" s="16" t="n">
        <v>1</v>
      </c>
      <c r="G26" s="16" t="n"/>
      <c r="H26" s="31" t="inlineStr"/>
      <c r="I26" s="59">
        <f>IF('Front Brake Caliper'!$H26&lt;&gt;"",'Front Brake Caliper'!$D26*'Front Brake Caliper'!$F26*'Front Brake Caliper'!$H26,'Front Brake Caliper'!$D26*'Front Brake Caliper'!$F26)</f>
        <v/>
      </c>
    </row>
    <row r="27">
      <c r="A27" s="8" t="n"/>
      <c r="B27" s="8" t="n"/>
      <c r="C27" s="8" t="n"/>
      <c r="D27" s="8" t="n"/>
      <c r="E27" s="8" t="n"/>
      <c r="F27" s="8" t="n"/>
      <c r="G27" s="8" t="n"/>
      <c r="H27" s="15" t="inlineStr">
        <is>
          <t>Sub Total</t>
        </is>
      </c>
      <c r="I27" s="61">
        <f>SUM(I18:I26)</f>
        <v/>
      </c>
    </row>
    <row r="28" customFormat="1" s="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</row>
    <row r="29">
      <c r="A29" s="7" t="inlineStr">
        <is>
          <t>Item Order</t>
        </is>
      </c>
      <c r="B29" s="7" t="inlineStr">
        <is>
          <t>Fastener</t>
        </is>
      </c>
      <c r="C29" s="7" t="inlineStr">
        <is>
          <t>Use</t>
        </is>
      </c>
      <c r="D29" s="7" t="inlineStr">
        <is>
          <t>Unit Cost</t>
        </is>
      </c>
      <c r="E29" s="7" t="inlineStr">
        <is>
          <t>Size1</t>
        </is>
      </c>
      <c r="F29" s="7" t="inlineStr">
        <is>
          <t>Unit1</t>
        </is>
      </c>
      <c r="G29" s="7" t="inlineStr">
        <is>
          <t>Size2</t>
        </is>
      </c>
      <c r="H29" s="7" t="inlineStr">
        <is>
          <t>Unit2</t>
        </is>
      </c>
      <c r="I29" s="7" t="inlineStr">
        <is>
          <t>Quantity</t>
        </is>
      </c>
      <c r="J29" s="7" t="inlineStr">
        <is>
          <t>Sub Total</t>
        </is>
      </c>
    </row>
    <row r="30" customFormat="1" s="8">
      <c r="A30" s="16" t="inlineStr">
        <is>
          <t>FA1</t>
        </is>
      </c>
      <c r="B30" s="16" t="inlineStr">
        <is>
          <t>None</t>
        </is>
      </c>
      <c r="C30" s="16" t="n"/>
      <c r="D30" s="59" t="inlineStr"/>
      <c r="E30" s="16" t="n"/>
      <c r="F30" s="18" t="n"/>
      <c r="G30" s="16" t="n"/>
      <c r="H30" s="16" t="n"/>
      <c r="I30" s="19" t="n"/>
      <c r="J30" s="59">
        <f>D30*I30</f>
        <v/>
      </c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38" t="inlineStr">
        <is>
          <t>Sub Total</t>
        </is>
      </c>
      <c r="J31" s="74">
        <f>SUM(J30:J30)</f>
        <v/>
      </c>
    </row>
    <row r="32" customFormat="1" s="8">
      <c r="A32" s="2" t="n"/>
      <c r="B32" s="2" t="n"/>
      <c r="C32" s="2" t="n"/>
      <c r="D32" s="2" t="n"/>
      <c r="E32" s="2" t="n"/>
      <c r="F32" s="2" t="n"/>
      <c r="G32" s="2" t="n"/>
      <c r="H32" s="20" t="n"/>
      <c r="I32" s="66" t="n"/>
    </row>
    <row r="33">
      <c r="A33" s="7" t="inlineStr">
        <is>
          <t>Item Order</t>
        </is>
      </c>
      <c r="B33" s="7" t="inlineStr">
        <is>
          <t>Tooling</t>
        </is>
      </c>
      <c r="C33" s="7" t="inlineStr">
        <is>
          <t>Use</t>
        </is>
      </c>
      <c r="D33" s="7" t="inlineStr">
        <is>
          <t>Unit Cost</t>
        </is>
      </c>
      <c r="E33" s="7" t="inlineStr">
        <is>
          <t>Unit</t>
        </is>
      </c>
      <c r="F33" s="7" t="inlineStr">
        <is>
          <t>Quantity</t>
        </is>
      </c>
      <c r="G33" s="7" t="inlineStr">
        <is>
          <t>PVF</t>
        </is>
      </c>
      <c r="H33" s="7" t="inlineStr">
        <is>
          <t>FracIncld</t>
        </is>
      </c>
      <c r="I33" s="7" t="inlineStr">
        <is>
          <t>Sub Total</t>
        </is>
      </c>
    </row>
    <row r="34" customFormat="1" s="8">
      <c r="A34" s="16" t="inlineStr">
        <is>
          <t>TO1</t>
        </is>
      </c>
      <c r="B34" s="16" t="inlineStr">
        <is>
          <t>None</t>
        </is>
      </c>
      <c r="C34" s="16" t="n"/>
      <c r="D34" s="59" t="inlineStr"/>
      <c r="E34" s="16" t="n"/>
      <c r="F34" s="16" t="n"/>
      <c r="G34" s="16" t="n"/>
      <c r="H34" s="16" t="n"/>
      <c r="I34" s="59" t="n">
        <v>0</v>
      </c>
    </row>
    <row r="35">
      <c r="A35" s="8" t="n"/>
      <c r="B35" s="8" t="n"/>
      <c r="C35" s="8" t="n"/>
      <c r="D35" s="8" t="n"/>
      <c r="E35" s="8" t="n"/>
      <c r="F35" s="8" t="n"/>
      <c r="G35" s="8" t="n"/>
      <c r="H35" s="15" t="inlineStr">
        <is>
          <t>Sub Total</t>
        </is>
      </c>
      <c r="I35" s="61">
        <f>SUM(I34:I34)</f>
        <v/>
      </c>
    </row>
    <row r="36" customFormat="1" s="8">
      <c r="A36" s="2" t="n"/>
      <c r="B36" s="2" t="n"/>
      <c r="C36" s="2" t="n"/>
      <c r="D36" s="2" t="n"/>
      <c r="E36" s="2" t="n"/>
      <c r="F36" s="2" t="n"/>
      <c r="G36" s="2" t="n"/>
      <c r="H36" s="20" t="n"/>
      <c r="I36" s="66" t="n"/>
    </row>
  </sheetData>
  <pageMargins left="0.5" right="0.5" top="0.75" bottom="0.75" header="0.3" footer="0.3"/>
  <pageSetup orientation="landscape" paperSize="9" scale="70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28"/>
  <sheetViews>
    <sheetView showGridLines="0" zoomScale="80" zoomScaleNormal="80" workbookViewId="0">
      <selection activeCell="S29" sqref="S29"/>
    </sheetView>
  </sheetViews>
  <sheetFormatPr baseColWidth="8" defaultColWidth="9.109375" defaultRowHeight="14.4"/>
  <cols>
    <col width="15" bestFit="1" customWidth="1" style="2" min="1" max="1"/>
    <col width="18.88671875" customWidth="1" style="2" min="2" max="2"/>
    <col width="16.88671875" customWidth="1" style="2" min="3" max="3"/>
    <col width="13.5546875" bestFit="1" customWidth="1" style="2" min="4" max="4"/>
    <col width="14.109375" bestFit="1" customWidth="1" style="2" min="5" max="5"/>
    <col width="12" bestFit="1" customWidth="1" style="2" min="6" max="6"/>
    <col width="10.109375" bestFit="1" customWidth="1" style="2" min="7" max="7"/>
    <col width="13.88671875" bestFit="1" customWidth="1" style="2" min="8" max="8"/>
    <col width="15.5546875" bestFit="1" customWidth="1" style="2" min="9" max="9"/>
    <col width="13.88671875" bestFit="1" customWidth="1" style="2" min="10" max="10"/>
    <col width="10.44140625" bestFit="1" customWidth="1" style="2" min="11" max="11"/>
    <col width="11.44140625" bestFit="1" customWidth="1" style="2" min="12" max="12"/>
    <col width="13.88671875" bestFit="1" customWidth="1" style="2" min="13" max="13"/>
    <col width="15" bestFit="1" customWidth="1" style="2" min="14" max="14"/>
    <col width="9.109375" customWidth="1" style="2" min="15" max="15"/>
    <col width="9.44140625" bestFit="1" customWidth="1" style="2" min="16" max="16"/>
    <col width="9.109375" customWidth="1" style="2" min="17" max="18"/>
    <col width="10.44140625" bestFit="1" customWidth="1" style="2" min="19" max="19"/>
    <col width="9.44140625" bestFit="1" customWidth="1" style="2" min="20" max="20"/>
    <col width="9.109375" customWidth="1" style="2" min="21" max="21"/>
    <col width="9.44140625" bestFit="1" customWidth="1" style="2" min="22" max="22"/>
    <col width="9.109375" customWidth="1" style="2" min="23" max="23"/>
    <col width="10.109375" bestFit="1" customWidth="1" style="2" min="24" max="25"/>
    <col width="9.44140625" bestFit="1" customWidth="1" style="2" min="26" max="28"/>
    <col width="9.109375" customWidth="1" style="2" min="29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40" t="inlineStr">
        <is>
          <t>Car #</t>
        </is>
      </c>
      <c r="K1" s="3" t="n">
        <v>15</v>
      </c>
      <c r="M1" s="1" t="inlineStr">
        <is>
          <t>Part Cost</t>
        </is>
      </c>
      <c r="N1" s="58">
        <f>N13+I19+J23+I27</f>
        <v/>
      </c>
    </row>
    <row r="2">
      <c r="A2" s="1" t="inlineStr">
        <is>
          <t>System</t>
        </is>
      </c>
      <c r="B2" s="2" t="inlineStr">
        <is>
          <t>Brake System</t>
        </is>
      </c>
      <c r="D2" s="57" t="n"/>
      <c r="M2" s="1" t="inlineStr">
        <is>
          <t>Qty</t>
        </is>
      </c>
      <c r="N2" s="5" t="n">
        <v>1</v>
      </c>
    </row>
    <row r="3">
      <c r="A3" s="1" t="inlineStr">
        <is>
          <t>Assembly</t>
        </is>
      </c>
      <c r="B3" s="2" t="inlineStr">
        <is>
          <t>Brake Caliper Asm</t>
        </is>
      </c>
      <c r="D3" s="57" t="n"/>
      <c r="J3" s="1" t="inlineStr">
        <is>
          <t>FileLink1</t>
        </is>
      </c>
    </row>
    <row r="4">
      <c r="A4" s="1" t="inlineStr">
        <is>
          <t>Part</t>
        </is>
      </c>
      <c r="B4" s="6" t="inlineStr">
        <is>
          <t>Rear Brake Caliper</t>
        </is>
      </c>
      <c r="D4" s="57" t="n"/>
      <c r="J4" s="1" t="inlineStr">
        <is>
          <t>FileLink2</t>
        </is>
      </c>
      <c r="M4" s="1" t="inlineStr">
        <is>
          <t>Extended Cost</t>
        </is>
      </c>
      <c r="N4" s="58">
        <f>N1*N2</f>
        <v/>
      </c>
    </row>
    <row r="5" ht="28.5" customHeight="1">
      <c r="A5" s="1" t="inlineStr">
        <is>
          <t>P/N Base</t>
        </is>
      </c>
      <c r="B5" s="6" t="n">
        <v>10502</v>
      </c>
      <c r="J5" s="1" t="inlineStr">
        <is>
          <t>FileLink3</t>
        </is>
      </c>
    </row>
    <row r="6">
      <c r="A6" s="1" t="inlineStr">
        <is>
          <t>Suffix</t>
        </is>
      </c>
      <c r="B6" s="2" t="inlineStr">
        <is>
          <t>AA</t>
        </is>
      </c>
    </row>
    <row r="7">
      <c r="A7" s="1" t="inlineStr">
        <is>
          <t>Details</t>
        </is>
      </c>
    </row>
    <row r="9" customFormat="1" s="8">
      <c r="A9" s="7" t="inlineStr">
        <is>
          <t>Item Order</t>
        </is>
      </c>
      <c r="B9" s="7" t="inlineStr">
        <is>
          <t>Material</t>
        </is>
      </c>
      <c r="C9" s="7" t="inlineStr">
        <is>
          <t>Use</t>
        </is>
      </c>
      <c r="D9" s="7" t="inlineStr">
        <is>
          <t>Unit Cost</t>
        </is>
      </c>
      <c r="E9" s="7" t="inlineStr">
        <is>
          <t>Size1</t>
        </is>
      </c>
      <c r="F9" s="7" t="inlineStr">
        <is>
          <t>Unit1</t>
        </is>
      </c>
      <c r="G9" s="7" t="inlineStr">
        <is>
          <t>Size2</t>
        </is>
      </c>
      <c r="H9" s="7" t="inlineStr">
        <is>
          <t>Unit2</t>
        </is>
      </c>
      <c r="I9" s="7" t="inlineStr">
        <is>
          <t>Area Name</t>
        </is>
      </c>
      <c r="J9" s="7" t="inlineStr">
        <is>
          <t>Area</t>
        </is>
      </c>
      <c r="K9" s="7" t="inlineStr">
        <is>
          <t>Length</t>
        </is>
      </c>
      <c r="L9" s="7" t="inlineStr">
        <is>
          <t>Density</t>
        </is>
      </c>
      <c r="M9" s="7" t="inlineStr">
        <is>
          <t>Quantity</t>
        </is>
      </c>
      <c r="N9" s="7" t="inlineStr">
        <is>
          <t>Sub Total</t>
        </is>
      </c>
    </row>
    <row r="10" ht="28.8" customHeight="1">
      <c r="A10" s="16" t="inlineStr">
        <is>
          <t>MA1</t>
        </is>
      </c>
      <c r="B10" s="32" t="inlineStr">
        <is>
          <t>Brake Caliper, Wilwood, PS-1</t>
        </is>
      </c>
      <c r="C10" s="55" t="inlineStr">
        <is>
          <t>Rear Brake Caliper</t>
        </is>
      </c>
      <c r="D10" s="62" t="inlineStr"/>
      <c r="E10" s="23" t="n"/>
      <c r="F10" s="16" t="inlineStr">
        <is>
          <t>unit</t>
        </is>
      </c>
      <c r="G10" s="16" t="n"/>
      <c r="H10" s="63" t="n"/>
      <c r="I10" s="12" t="n"/>
      <c r="J10" s="64" t="n"/>
      <c r="K10" s="63" t="n"/>
      <c r="L10" s="63" t="n"/>
      <c r="M10" s="16" t="n">
        <v>1</v>
      </c>
      <c r="N10" s="59">
        <f>IF(J10="",D10*M10,D10*J10*K10*L10*M10)</f>
        <v/>
      </c>
    </row>
    <row r="11" ht="28.8" customHeight="1">
      <c r="A11" s="16" t="inlineStr">
        <is>
          <t>MA2</t>
        </is>
      </c>
      <c r="B11" s="32" t="inlineStr">
        <is>
          <t>Adapter/L.P./Union Reducer//Al./Anod.</t>
        </is>
      </c>
      <c r="C11" s="55" t="inlineStr">
        <is>
          <t>Rear Brake Caliper</t>
        </is>
      </c>
      <c r="D11" s="68" t="inlineStr"/>
      <c r="E11" s="28">
        <f>25.4*3/16</f>
        <v/>
      </c>
      <c r="F11" s="16" t="inlineStr">
        <is>
          <t>mm</t>
        </is>
      </c>
      <c r="G11" s="16" t="n">
        <v>10</v>
      </c>
      <c r="H11" s="63" t="inlineStr">
        <is>
          <t>mm</t>
        </is>
      </c>
      <c r="I11" s="12" t="n"/>
      <c r="J11" s="64" t="n"/>
      <c r="K11" s="63" t="n"/>
      <c r="L11" s="63" t="n"/>
      <c r="M11" s="16" t="n">
        <v>1</v>
      </c>
      <c r="N11" s="59">
        <f>IF(J11="",D11*M11,D11*J11*K11*L11*M11)</f>
        <v/>
      </c>
    </row>
    <row r="12">
      <c r="A12" s="16" t="inlineStr">
        <is>
          <t>MA3</t>
        </is>
      </c>
      <c r="B12" s="41" t="inlineStr">
        <is>
          <t>Crush Washer</t>
        </is>
      </c>
      <c r="C12" s="55" t="inlineStr">
        <is>
          <t>Rear Brake Caliper</t>
        </is>
      </c>
      <c r="D12" s="59" t="inlineStr"/>
      <c r="E12" s="16" t="n">
        <v>10</v>
      </c>
      <c r="F12" s="16" t="inlineStr">
        <is>
          <t>mm</t>
        </is>
      </c>
      <c r="G12" s="16" t="n"/>
      <c r="H12" s="63" t="n"/>
      <c r="I12" s="26" t="n"/>
      <c r="J12" s="64" t="n"/>
      <c r="K12" s="63" t="n"/>
      <c r="L12" s="63" t="n"/>
      <c r="M12" s="16" t="n">
        <v>1</v>
      </c>
      <c r="N12" s="59">
        <f>IF(J12="",D12*M12,D12*J12*K12*L12*M12)</f>
        <v/>
      </c>
    </row>
    <row r="13" customFormat="1" s="8">
      <c r="M13" s="15" t="inlineStr">
        <is>
          <t>Sub Total</t>
        </is>
      </c>
      <c r="N13" s="61">
        <f>SUM(N10:N12)</f>
        <v/>
      </c>
    </row>
    <row r="14"/>
    <row r="15" customFormat="1" s="8">
      <c r="A15" s="7" t="inlineStr">
        <is>
          <t>Item Order</t>
        </is>
      </c>
      <c r="B15" s="7" t="inlineStr">
        <is>
          <t>Process</t>
        </is>
      </c>
      <c r="C15" s="7" t="inlineStr">
        <is>
          <t>Use</t>
        </is>
      </c>
      <c r="D15" s="7" t="inlineStr">
        <is>
          <t>Unit Cost</t>
        </is>
      </c>
      <c r="E15" s="7" t="inlineStr">
        <is>
          <t>Unit</t>
        </is>
      </c>
      <c r="F15" s="7" t="inlineStr">
        <is>
          <t>Quantity</t>
        </is>
      </c>
      <c r="G15" s="7" t="inlineStr">
        <is>
          <t>Multiplier</t>
        </is>
      </c>
      <c r="H15" s="7" t="inlineStr">
        <is>
          <t>Mult. Val.</t>
        </is>
      </c>
      <c r="I15" s="7" t="inlineStr">
        <is>
          <t>Sub Total</t>
        </is>
      </c>
    </row>
    <row r="16" ht="28.8" customHeight="1">
      <c r="A16" s="16" t="inlineStr">
        <is>
          <t>PR1</t>
        </is>
      </c>
      <c r="B16" s="30" t="inlineStr">
        <is>
          <t>Assemble, 1 kg, Line-on-Line</t>
        </is>
      </c>
      <c r="C16" s="16" t="inlineStr">
        <is>
          <t>MA2, MA3 to MA1</t>
        </is>
      </c>
      <c r="D16" s="59" t="inlineStr"/>
      <c r="E16" s="16" t="inlineStr">
        <is>
          <t>unit</t>
        </is>
      </c>
      <c r="F16" s="16" t="n">
        <v>1</v>
      </c>
      <c r="G16" s="16" t="n"/>
      <c r="H16" s="31" t="inlineStr"/>
      <c r="I16" s="59">
        <f>IF('Rear Brake Caliper'!$H16&lt;&gt;"",'Rear Brake Caliper'!$D16*'Rear Brake Caliper'!$F16*'Rear Brake Caliper'!$H16,'Rear Brake Caliper'!$D16*'Rear Brake Caliper'!$F16)</f>
        <v/>
      </c>
    </row>
    <row r="17">
      <c r="A17" s="16" t="inlineStr">
        <is>
          <t>PR2</t>
        </is>
      </c>
      <c r="B17" s="16" t="inlineStr">
        <is>
          <t>Wrench &lt;= 25.4 mm</t>
        </is>
      </c>
      <c r="C17" s="16" t="inlineStr">
        <is>
          <t>MA2</t>
        </is>
      </c>
      <c r="D17" s="75" t="inlineStr"/>
      <c r="E17" s="16" t="inlineStr">
        <is>
          <t>unit</t>
        </is>
      </c>
      <c r="F17" s="16" t="n">
        <v>1</v>
      </c>
      <c r="G17" s="16" t="n"/>
      <c r="H17" s="31" t="inlineStr"/>
      <c r="I17" s="59">
        <f>IF('Rear Brake Caliper'!$H17&lt;&gt;"",'Rear Brake Caliper'!$D17*'Rear Brake Caliper'!$F17*'Rear Brake Caliper'!$H17,'Rear Brake Caliper'!$D17*'Rear Brake Caliper'!$F17)</f>
        <v/>
      </c>
    </row>
    <row r="18" ht="28.8" customHeight="1">
      <c r="A18" s="16" t="inlineStr">
        <is>
          <t>PR3</t>
        </is>
      </c>
      <c r="B18" s="16" t="inlineStr">
        <is>
          <t>Reaction Tool &lt;= 25.4 mm</t>
        </is>
      </c>
      <c r="C18" s="16" t="inlineStr">
        <is>
          <t>MA1</t>
        </is>
      </c>
      <c r="D18" s="73" t="inlineStr"/>
      <c r="E18" s="16" t="inlineStr">
        <is>
          <t>unit</t>
        </is>
      </c>
      <c r="F18" s="16" t="n">
        <v>1</v>
      </c>
      <c r="G18" s="16" t="n"/>
      <c r="H18" s="31" t="inlineStr"/>
      <c r="I18" s="59">
        <f>IF('Rear Brake Caliper'!$H18&lt;&gt;"",'Rear Brake Caliper'!$D18*'Rear Brake Caliper'!$F18*'Rear Brake Caliper'!$H18,'Rear Brake Caliper'!$D18*'Rear Brake Caliper'!$F18)</f>
        <v/>
      </c>
    </row>
    <row r="19" customFormat="1" s="8">
      <c r="H19" s="15" t="inlineStr">
        <is>
          <t>Sub Total</t>
        </is>
      </c>
      <c r="I19" s="61">
        <f>SUM(I16:I18)</f>
        <v/>
      </c>
    </row>
    <row r="20"/>
    <row r="21" customFormat="1" s="8">
      <c r="A21" s="7" t="inlineStr">
        <is>
          <t>Item Order</t>
        </is>
      </c>
      <c r="B21" s="7" t="inlineStr">
        <is>
          <t>Fastener</t>
        </is>
      </c>
      <c r="C21" s="7" t="inlineStr">
        <is>
          <t>Use</t>
        </is>
      </c>
      <c r="D21" s="7" t="inlineStr">
        <is>
          <t>Unit Cost</t>
        </is>
      </c>
      <c r="E21" s="7" t="inlineStr">
        <is>
          <t>Size1</t>
        </is>
      </c>
      <c r="F21" s="7" t="inlineStr">
        <is>
          <t>Unit1</t>
        </is>
      </c>
      <c r="G21" s="7" t="inlineStr">
        <is>
          <t>Size2</t>
        </is>
      </c>
      <c r="H21" s="7" t="inlineStr">
        <is>
          <t>Unit2</t>
        </is>
      </c>
      <c r="I21" s="7" t="inlineStr">
        <is>
          <t>Quantity</t>
        </is>
      </c>
      <c r="J21" s="7" t="inlineStr">
        <is>
          <t>Sub Total</t>
        </is>
      </c>
    </row>
    <row r="22">
      <c r="A22" s="16" t="inlineStr">
        <is>
          <t>FA1</t>
        </is>
      </c>
      <c r="B22" s="16" t="inlineStr">
        <is>
          <t>None</t>
        </is>
      </c>
      <c r="C22" s="16" t="n"/>
      <c r="D22" s="59" t="inlineStr"/>
      <c r="E22" s="16" t="n"/>
      <c r="F22" s="18" t="n"/>
      <c r="G22" s="16" t="n"/>
      <c r="H22" s="16" t="n"/>
      <c r="I22" s="19" t="n"/>
      <c r="J22" s="59">
        <f>D22*I22</f>
        <v/>
      </c>
    </row>
    <row r="23" customFormat="1" s="8">
      <c r="I23" s="38" t="inlineStr">
        <is>
          <t>Sub Total</t>
        </is>
      </c>
      <c r="J23" s="74">
        <f>SUM(J22:J22)</f>
        <v/>
      </c>
    </row>
    <row r="24">
      <c r="H24" s="20" t="n"/>
      <c r="I24" s="66" t="n"/>
    </row>
    <row r="25" customFormat="1" s="8">
      <c r="A25" s="7" t="inlineStr">
        <is>
          <t>Item Order</t>
        </is>
      </c>
      <c r="B25" s="7" t="inlineStr">
        <is>
          <t>Tooling</t>
        </is>
      </c>
      <c r="C25" s="7" t="inlineStr">
        <is>
          <t>Use</t>
        </is>
      </c>
      <c r="D25" s="7" t="inlineStr">
        <is>
          <t>Unit Cost</t>
        </is>
      </c>
      <c r="E25" s="7" t="inlineStr">
        <is>
          <t>Unit</t>
        </is>
      </c>
      <c r="F25" s="7" t="inlineStr">
        <is>
          <t>Quantity</t>
        </is>
      </c>
      <c r="G25" s="7" t="inlineStr">
        <is>
          <t>PVF</t>
        </is>
      </c>
      <c r="H25" s="7" t="inlineStr">
        <is>
          <t>FracIncld</t>
        </is>
      </c>
      <c r="I25" s="7" t="inlineStr">
        <is>
          <t>Sub Total</t>
        </is>
      </c>
    </row>
    <row r="26">
      <c r="A26" s="16" t="inlineStr">
        <is>
          <t>TO1</t>
        </is>
      </c>
      <c r="B26" s="16" t="inlineStr">
        <is>
          <t>None</t>
        </is>
      </c>
      <c r="C26" s="16" t="n"/>
      <c r="D26" s="59" t="inlineStr"/>
      <c r="E26" s="16" t="n"/>
      <c r="F26" s="16" t="n"/>
      <c r="G26" s="16" t="n"/>
      <c r="H26" s="16" t="n"/>
      <c r="I26" s="59" t="n">
        <v>0</v>
      </c>
    </row>
    <row r="27" customFormat="1" s="8">
      <c r="H27" s="15" t="inlineStr">
        <is>
          <t>Sub Total</t>
        </is>
      </c>
      <c r="I27" s="61">
        <f>SUM(I26:I26)</f>
        <v/>
      </c>
    </row>
    <row r="28">
      <c r="H28" s="20" t="n"/>
      <c r="I28" s="66" t="n"/>
    </row>
  </sheetData>
  <pageMargins left="0.5" right="0.5" top="0.75" bottom="0.75" header="0.3" footer="0.3"/>
  <pageSetup orientation="landscape" paperSize="9" scale="7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 Riley</dc:creator>
  <dcterms:created xsi:type="dcterms:W3CDTF">2008-10-07T18:47:36Z</dcterms:created>
  <dcterms:modified xsi:type="dcterms:W3CDTF">2020-04-06T13:20:33Z</dcterms:modified>
  <cp:lastModifiedBy>Guccie</cp:lastModifiedBy>
  <cp:lastPrinted>2017-06-15T15:05:50Z</cp:lastPrinted>
</cp:coreProperties>
</file>