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3176" tabRatio="600" firstSheet="0" activeTab="3" autoFilterDateGrouping="1"/>
  </bookViews>
  <sheets>
    <sheet name="Brake Lines" sheetId="1" state="visible" r:id="rId1"/>
    <sheet name="Brake Line 1" sheetId="2" state="visible" r:id="rId2"/>
    <sheet name="Brake Line 2" sheetId="3" state="visible" r:id="rId3"/>
    <sheet name="Brake Line 3" sheetId="4" state="visible" r:id="rId4"/>
  </sheets>
  <definedNames>
    <definedName name="Car">#REF!</definedName>
    <definedName name="CompCode">#REF!</definedName>
    <definedName name="Process_P1" localSheetId="1">'Brake Line 1'!#REF!</definedName>
    <definedName name="Process_P1" localSheetId="2">'Brake Line 2'!#REF!</definedName>
    <definedName name="Process_P1" localSheetId="3">'Brake Line 3'!#REF!</definedName>
    <definedName name="Process_P1">#REF!</definedName>
    <definedName name="Processes" localSheetId="2">#REF!</definedName>
    <definedName name="Processes" localSheetId="3">#REF!</definedName>
    <definedName name="Processes">#REF!</definedName>
    <definedName name="Uni" localSheetId="2">#REF!</definedName>
    <definedName name="Uni" localSheetId="3">#REF!</definedName>
    <definedName name="Uni">#REF!</definedName>
    <definedName name="_xlnm.Print_Area" localSheetId="0">'Brake Lines'!$A$1:$N$28</definedName>
    <definedName name="_xlnm.Print_Area" localSheetId="1">'Brake Line 1'!$A$1:$N$60</definedName>
    <definedName name="_xlnm.Print_Area" localSheetId="2">'Brake Line 2'!$A$1:$N$30</definedName>
    <definedName name="_xlnm.Print_Area" localSheetId="3">'Brake Line 3'!$A$1:$N$46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(&quot;$&quot;* #,##0.00_);_(&quot;$&quot;* \(#,##0.00\);_(&quot;$&quot;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67" formatCode="0.00_);[Red]\(0.00\)"/>
    <numFmt numFmtId="168" formatCode="0_);[Red]\(0\)"/>
    <numFmt numFmtId="169" formatCode="0.0"/>
  </numFmts>
  <fonts count="14">
    <font>
      <name val="Calibri"/>
      <family val="2"/>
      <color indexed="8"/>
      <sz val="11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b val="1"/>
      <sz val="11"/>
    </font>
    <font>
      <name val="Calibri"/>
      <family val="2"/>
      <sz val="11"/>
    </font>
    <font>
      <name val="ＭＳ Ｐゴシック"/>
      <charset val="128"/>
      <family val="3"/>
      <sz val="6"/>
    </font>
    <font>
      <name val="Arial"/>
      <family val="2"/>
      <color indexed="8"/>
      <sz val="10"/>
    </font>
    <font>
      <name val="MS Sans Serif"/>
      <family val="2"/>
      <sz val="10"/>
    </font>
    <font>
      <name val="Calibri"/>
      <family val="2"/>
      <color indexed="9"/>
      <sz val="11"/>
    </font>
    <font>
      <name val="ＭＳ Ｐゴシック"/>
      <charset val="128"/>
      <family val="3"/>
      <color indexed="9"/>
      <sz val="11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family val="2"/>
      <color rgb="FF006100"/>
      <sz val="11"/>
    </font>
    <font>
      <name val="Calibri"/>
      <family val="2"/>
      <color rgb="FF9C6500"/>
      <sz val="11"/>
    </font>
  </fonts>
  <fills count="7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</borders>
  <cellStyleXfs count="11">
    <xf numFmtId="0" fontId="2" fillId="0" borderId="0"/>
    <xf numFmtId="43" fontId="1" fillId="0" borderId="0"/>
    <xf numFmtId="164" fontId="12" fillId="3" borderId="1" applyAlignment="1">
      <alignment vertical="center" wrapText="1"/>
    </xf>
    <xf numFmtId="164" fontId="13" fillId="4" borderId="1" applyAlignment="1">
      <alignment vertical="center" wrapText="1"/>
    </xf>
    <xf numFmtId="164" fontId="1" fillId="0" borderId="0"/>
    <xf numFmtId="0" fontId="1" fillId="0" borderId="0"/>
    <xf numFmtId="0" fontId="6" fillId="0" borderId="0"/>
    <xf numFmtId="43" fontId="2" fillId="0" borderId="0"/>
    <xf numFmtId="164" fontId="2" fillId="0" borderId="0"/>
    <xf numFmtId="0" fontId="2" fillId="0" borderId="0"/>
    <xf numFmtId="0" fontId="12" fillId="3" borderId="0"/>
  </cellStyleXfs>
  <cellXfs count="71">
    <xf numFmtId="0" fontId="0" fillId="0" borderId="0" pivotButton="0" quotePrefix="0" xfId="0"/>
    <xf numFmtId="0" fontId="3" fillId="2" borderId="2" applyAlignment="1" pivotButton="0" quotePrefix="0" xfId="0">
      <alignment wrapText="1"/>
    </xf>
    <xf numFmtId="0" fontId="4" fillId="0" borderId="0" applyAlignment="1" pivotButton="0" quotePrefix="0" xfId="0">
      <alignment wrapText="1"/>
    </xf>
    <xf numFmtId="0" fontId="4" fillId="0" borderId="0" applyAlignment="1" pivotButton="0" quotePrefix="1" xfId="0">
      <alignment horizontal="right" wrapText="1"/>
    </xf>
    <xf numFmtId="164" fontId="4" fillId="0" borderId="0" applyAlignment="1" pivotButton="0" quotePrefix="0" xfId="8">
      <alignment wrapText="1"/>
    </xf>
    <xf numFmtId="37" fontId="4" fillId="0" borderId="0" applyAlignment="1" pivotButton="0" quotePrefix="0" xfId="7">
      <alignment wrapText="1"/>
    </xf>
    <xf numFmtId="0" fontId="4" fillId="0" borderId="0" applyAlignment="1" pivotButton="0" quotePrefix="0" xfId="0">
      <alignment horizontal="left" wrapText="1"/>
    </xf>
    <xf numFmtId="0" fontId="3" fillId="2" borderId="3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4" fillId="0" borderId="3" applyAlignment="1" pivotButton="0" quotePrefix="0" xfId="0">
      <alignment wrapText="1"/>
    </xf>
    <xf numFmtId="164" fontId="4" fillId="0" borderId="3" applyAlignment="1" pivotButton="0" quotePrefix="0" xfId="8">
      <alignment wrapText="1"/>
    </xf>
    <xf numFmtId="43" fontId="4" fillId="0" borderId="3" applyAlignment="1" pivotButton="0" quotePrefix="0" xfId="7">
      <alignment wrapText="1"/>
    </xf>
    <xf numFmtId="11" fontId="4" fillId="0" borderId="3" applyAlignment="1" pivotButton="0" quotePrefix="0" xfId="0">
      <alignment wrapText="1"/>
    </xf>
    <xf numFmtId="165" fontId="4" fillId="0" borderId="3" applyAlignment="1" pivotButton="0" quotePrefix="0" xfId="7">
      <alignment wrapText="1"/>
    </xf>
    <xf numFmtId="164" fontId="4" fillId="0" borderId="3" applyAlignment="1" pivotButton="0" quotePrefix="0" xfId="8">
      <alignment wrapText="1"/>
    </xf>
    <xf numFmtId="2" fontId="4" fillId="0" borderId="3" applyAlignment="1" pivotButton="0" quotePrefix="0" xfId="8">
      <alignment wrapText="1"/>
    </xf>
    <xf numFmtId="0" fontId="3" fillId="2" borderId="3" applyAlignment="1" pivotButton="0" quotePrefix="0" xfId="0">
      <alignment horizontal="right" wrapText="1"/>
    </xf>
    <xf numFmtId="166" fontId="3" fillId="2" borderId="3" applyAlignment="1" pivotButton="0" quotePrefix="0" xfId="0">
      <alignment wrapText="1"/>
    </xf>
    <xf numFmtId="0" fontId="4" fillId="0" borderId="3" applyAlignment="1" pivotButton="0" quotePrefix="0" xfId="0">
      <alignment wrapText="1"/>
    </xf>
    <xf numFmtId="164" fontId="3" fillId="2" borderId="3" applyAlignment="1" pivotButton="0" quotePrefix="0" xfId="0">
      <alignment wrapText="1"/>
    </xf>
    <xf numFmtId="39" fontId="4" fillId="0" borderId="3" applyAlignment="1" pivotButton="0" quotePrefix="0" xfId="8">
      <alignment wrapText="1"/>
    </xf>
    <xf numFmtId="37" fontId="4" fillId="0" borderId="3" applyAlignment="1" pivotButton="0" quotePrefix="0" xfId="8">
      <alignment wrapText="1"/>
    </xf>
    <xf numFmtId="0" fontId="4" fillId="0" borderId="0" applyAlignment="1" pivotButton="0" quotePrefix="0" xfId="0">
      <alignment horizontal="right" wrapText="1"/>
    </xf>
    <xf numFmtId="164" fontId="4" fillId="0" borderId="0" applyAlignment="1" pivotButton="0" quotePrefix="0" xfId="0">
      <alignment wrapText="1"/>
    </xf>
    <xf numFmtId="164" fontId="4" fillId="0" borderId="3" applyAlignment="1" pivotButton="0" quotePrefix="0" xfId="0">
      <alignment wrapText="1"/>
    </xf>
    <xf numFmtId="167" fontId="4" fillId="0" borderId="3" applyAlignment="1" pivotButton="0" quotePrefix="0" xfId="7">
      <alignment wrapText="1"/>
    </xf>
    <xf numFmtId="0" fontId="4" fillId="0" borderId="3" applyAlignment="1" pivotButton="0" quotePrefix="0" xfId="0">
      <alignment vertical="center" wrapText="1"/>
    </xf>
    <xf numFmtId="164" fontId="4" fillId="0" borderId="3" applyAlignment="1" pivotButton="0" quotePrefix="0" xfId="3">
      <alignment vertical="center" wrapText="1"/>
    </xf>
    <xf numFmtId="164" fontId="4" fillId="0" borderId="3" applyAlignment="1" pivotButton="0" quotePrefix="0" xfId="10">
      <alignment wrapText="1"/>
    </xf>
    <xf numFmtId="0" fontId="3" fillId="2" borderId="3" pivotButton="0" quotePrefix="0" xfId="0"/>
    <xf numFmtId="0" fontId="3" fillId="0" borderId="0" pivotButton="0" quotePrefix="0" xfId="0"/>
    <xf numFmtId="164" fontId="4" fillId="0" borderId="0" pivotButton="0" quotePrefix="0" xfId="10"/>
    <xf numFmtId="2" fontId="4" fillId="0" borderId="3" applyAlignment="1" pivotButton="0" quotePrefix="0" xfId="0">
      <alignment wrapText="1"/>
    </xf>
    <xf numFmtId="0" fontId="3" fillId="2" borderId="2" applyAlignment="1" pivotButton="0" quotePrefix="0" xfId="0">
      <alignment horizontal="left" wrapText="1"/>
    </xf>
    <xf numFmtId="0" fontId="3" fillId="5" borderId="3" applyAlignment="1" pivotButton="0" quotePrefix="0" xfId="0">
      <alignment horizontal="right" wrapText="1"/>
    </xf>
    <xf numFmtId="164" fontId="3" fillId="5" borderId="3" applyAlignment="1" pivotButton="0" quotePrefix="0" xfId="0">
      <alignment wrapText="1"/>
    </xf>
    <xf numFmtId="168" fontId="4" fillId="0" borderId="3" applyAlignment="1" pivotButton="0" quotePrefix="0" xfId="0">
      <alignment wrapText="1"/>
    </xf>
    <xf numFmtId="164" fontId="4" fillId="0" borderId="3" applyAlignment="1" pivotButton="0" quotePrefix="0" xfId="3">
      <alignment wrapText="1"/>
    </xf>
    <xf numFmtId="0" fontId="2" fillId="0" borderId="4" pivotButton="0" quotePrefix="0" xfId="9"/>
    <xf numFmtId="0" fontId="2" fillId="0" borderId="1" pivotButton="0" quotePrefix="0" xfId="9"/>
    <xf numFmtId="164" fontId="2" fillId="0" borderId="0" applyAlignment="1" pivotButton="0" quotePrefix="0" xfId="2">
      <alignment vertical="center" wrapText="1"/>
    </xf>
    <xf numFmtId="0" fontId="2" fillId="0" borderId="0" applyAlignment="1" pivotButton="0" quotePrefix="0" xfId="9">
      <alignment vertical="center" wrapText="1"/>
    </xf>
    <xf numFmtId="43" fontId="4" fillId="6" borderId="3" applyAlignment="1" pivotButton="0" quotePrefix="0" xfId="7">
      <alignment wrapText="1"/>
    </xf>
    <xf numFmtId="169" fontId="4" fillId="0" borderId="3" applyAlignment="1" pivotButton="0" quotePrefix="0" xfId="0">
      <alignment wrapText="1"/>
    </xf>
    <xf numFmtId="0" fontId="10" fillId="0" borderId="5" applyAlignment="1" pivotButton="0" quotePrefix="0" xfId="0">
      <alignment wrapText="1"/>
    </xf>
    <xf numFmtId="0" fontId="2" fillId="0" borderId="3" applyAlignment="1" pivotButton="0" quotePrefix="0" xfId="0">
      <alignment vertical="center" wrapText="1"/>
    </xf>
    <xf numFmtId="165" fontId="4" fillId="6" borderId="3" applyAlignment="1" pivotButton="0" quotePrefix="0" xfId="7">
      <alignment wrapText="1"/>
    </xf>
    <xf numFmtId="0" fontId="11" fillId="0" borderId="0" pivotButton="0" quotePrefix="0" xfId="0"/>
    <xf numFmtId="1" fontId="4" fillId="0" borderId="3" applyAlignment="1" pivotButton="0" quotePrefix="0" xfId="0">
      <alignment wrapText="1"/>
    </xf>
    <xf numFmtId="0" fontId="0" fillId="0" borderId="3" applyAlignment="1" pivotButton="0" quotePrefix="0" xfId="0">
      <alignment vertical="center" wrapText="1"/>
    </xf>
    <xf numFmtId="0" fontId="2" fillId="0" borderId="3" applyAlignment="1" pivotButton="0" quotePrefix="0" xfId="0">
      <alignment wrapText="1"/>
    </xf>
    <xf numFmtId="0" fontId="4" fillId="0" borderId="2" applyAlignment="1" pivotButton="0" quotePrefix="0" xfId="0">
      <alignment wrapText="1"/>
    </xf>
    <xf numFmtId="164" fontId="4" fillId="0" borderId="0" applyAlignment="1" pivotButton="0" quotePrefix="0" xfId="8">
      <alignment wrapText="1"/>
    </xf>
    <xf numFmtId="164" fontId="4" fillId="0" borderId="3" applyAlignment="1" pivotButton="0" quotePrefix="0" xfId="8">
      <alignment wrapText="1"/>
    </xf>
    <xf numFmtId="168" fontId="4" fillId="0" borderId="3" applyAlignment="1" pivotButton="0" quotePrefix="0" xfId="0">
      <alignment wrapText="1"/>
    </xf>
    <xf numFmtId="164" fontId="3" fillId="2" borderId="3" applyAlignment="1" pivotButton="0" quotePrefix="0" xfId="0">
      <alignment wrapText="1"/>
    </xf>
    <xf numFmtId="43" fontId="4" fillId="0" borderId="3" applyAlignment="1" pivotButton="0" quotePrefix="0" xfId="7">
      <alignment wrapText="1"/>
    </xf>
    <xf numFmtId="165" fontId="4" fillId="0" borderId="3" applyAlignment="1" pivotButton="0" quotePrefix="0" xfId="7">
      <alignment wrapText="1"/>
    </xf>
    <xf numFmtId="167" fontId="4" fillId="0" borderId="3" applyAlignment="1" pivotButton="0" quotePrefix="0" xfId="7">
      <alignment wrapText="1"/>
    </xf>
    <xf numFmtId="166" fontId="3" fillId="2" borderId="3" applyAlignment="1" pivotButton="0" quotePrefix="0" xfId="0">
      <alignment wrapText="1"/>
    </xf>
    <xf numFmtId="164" fontId="4" fillId="0" borderId="3" applyAlignment="1" pivotButton="0" quotePrefix="0" xfId="3">
      <alignment vertical="center" wrapText="1"/>
    </xf>
    <xf numFmtId="164" fontId="4" fillId="0" borderId="3" applyAlignment="1" pivotButton="0" quotePrefix="0" xfId="0">
      <alignment wrapText="1"/>
    </xf>
    <xf numFmtId="164" fontId="4" fillId="0" borderId="0" applyAlignment="1" pivotButton="0" quotePrefix="0" xfId="0">
      <alignment wrapText="1"/>
    </xf>
    <xf numFmtId="43" fontId="4" fillId="6" borderId="3" applyAlignment="1" pivotButton="0" quotePrefix="0" xfId="7">
      <alignment wrapText="1"/>
    </xf>
    <xf numFmtId="165" fontId="4" fillId="6" borderId="3" applyAlignment="1" pivotButton="0" quotePrefix="0" xfId="7">
      <alignment wrapText="1"/>
    </xf>
    <xf numFmtId="164" fontId="4" fillId="0" borderId="3" applyAlignment="1" pivotButton="0" quotePrefix="0" xfId="3">
      <alignment wrapText="1"/>
    </xf>
    <xf numFmtId="164" fontId="4" fillId="0" borderId="0" pivotButton="0" quotePrefix="0" xfId="10"/>
    <xf numFmtId="164" fontId="4" fillId="0" borderId="3" applyAlignment="1" pivotButton="0" quotePrefix="0" xfId="10">
      <alignment wrapText="1"/>
    </xf>
    <xf numFmtId="164" fontId="3" fillId="5" borderId="3" applyAlignment="1" pivotButton="0" quotePrefix="0" xfId="0">
      <alignment wrapText="1"/>
    </xf>
    <xf numFmtId="169" fontId="4" fillId="0" borderId="3" applyAlignment="1" pivotButton="0" quotePrefix="0" xfId="0">
      <alignment wrapText="1"/>
    </xf>
    <xf numFmtId="164" fontId="2" fillId="0" borderId="0" applyAlignment="1" pivotButton="0" quotePrefix="0" xfId="2">
      <alignment vertical="center" wrapText="1"/>
    </xf>
  </cellXfs>
  <cellStyles count="11">
    <cellStyle name="標準" xfId="0" builtinId="0"/>
    <cellStyle name="Comma 2" xfId="1"/>
    <cellStyle name="Cost_Green" xfId="2"/>
    <cellStyle name="Cost_Yellow" xfId="3"/>
    <cellStyle name="Currency 2" xfId="4"/>
    <cellStyle name="Normal 2" xfId="5"/>
    <cellStyle name="Normal_Sheet1" xfId="6"/>
    <cellStyle name="桁区切り [0.00]" xfId="7" builtinId="3"/>
    <cellStyle name="通貨 [0.00]" xfId="8" builtinId="4"/>
    <cellStyle name="標準_Cost table v2.0" xfId="9"/>
    <cellStyle name="良い" xfId="10" builtinId="2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N28"/>
  <sheetViews>
    <sheetView showGridLines="0" zoomScale="80" zoomScaleNormal="80" workbookViewId="0">
      <selection activeCell="G15" sqref="G15"/>
    </sheetView>
  </sheetViews>
  <sheetFormatPr baseColWidth="8" defaultColWidth="9.109375" defaultRowHeight="14.4"/>
  <cols>
    <col width="10.5546875" bestFit="1" customWidth="1" style="2" min="1" max="1"/>
    <col width="25.5546875" customWidth="1" style="2" min="2" max="2"/>
    <col width="28.33203125" customWidth="1" style="2" min="3" max="3"/>
    <col width="11" bestFit="1" customWidth="1" style="2" min="4" max="4"/>
    <col width="10.33203125" bestFit="1" customWidth="1" style="2" min="5" max="5"/>
    <col width="9.6640625" customWidth="1" style="2" min="6" max="6"/>
    <col width="10.44140625" bestFit="1" customWidth="1" style="2" min="7" max="7"/>
    <col width="13.88671875" bestFit="1" customWidth="1" style="2" min="8" max="8"/>
    <col width="12.109375" bestFit="1" customWidth="1" style="2" min="9" max="9"/>
    <col width="11.33203125" customWidth="1" style="2" min="10" max="10"/>
    <col width="9.44140625" bestFit="1" customWidth="1" style="2" min="11" max="11"/>
    <col width="9.33203125" bestFit="1" customWidth="1" style="2" min="12" max="12"/>
    <col width="9.6640625" bestFit="1" customWidth="1" style="2" min="13" max="13"/>
    <col width="11.6640625" customWidth="1" style="2" min="14" max="14"/>
    <col width="9.109375" customWidth="1" style="2" min="15" max="16384"/>
  </cols>
  <sheetData>
    <row r="1">
      <c r="A1" s="1" t="inlineStr">
        <is>
          <t>University</t>
        </is>
      </c>
      <c r="B1" s="2" t="inlineStr">
        <is>
          <t>Kyoto University</t>
        </is>
      </c>
      <c r="J1" s="1" t="inlineStr">
        <is>
          <t>Car #</t>
        </is>
      </c>
      <c r="K1" s="3" t="n">
        <v>15</v>
      </c>
      <c r="M1" s="1" t="inlineStr">
        <is>
          <t>Asm Cost</t>
        </is>
      </c>
      <c r="N1" s="52">
        <f>F12+N16+I20+J24+I28</f>
        <v/>
      </c>
    </row>
    <row r="2">
      <c r="A2" s="1" t="inlineStr">
        <is>
          <t>System</t>
        </is>
      </c>
      <c r="B2" s="2" t="inlineStr">
        <is>
          <t>Brake System</t>
        </is>
      </c>
      <c r="M2" s="1" t="inlineStr">
        <is>
          <t>Qty</t>
        </is>
      </c>
      <c r="N2" s="5" t="n">
        <v>1</v>
      </c>
    </row>
    <row r="3">
      <c r="A3" s="1" t="inlineStr">
        <is>
          <t>Assembly</t>
        </is>
      </c>
      <c r="B3" s="2" t="inlineStr">
        <is>
          <t>Brake Lines</t>
        </is>
      </c>
      <c r="J3" s="1" t="inlineStr">
        <is>
          <t>FileLink1</t>
        </is>
      </c>
    </row>
    <row r="4" ht="16.5" customHeight="1">
      <c r="A4" s="1" t="inlineStr">
        <is>
          <t>P/N Base</t>
        </is>
      </c>
      <c r="B4" s="6" t="inlineStr">
        <is>
          <t>A1080</t>
        </is>
      </c>
      <c r="J4" s="1" t="inlineStr">
        <is>
          <t>FileLink2</t>
        </is>
      </c>
      <c r="M4" s="1" t="inlineStr">
        <is>
          <t>Extended Cost</t>
        </is>
      </c>
      <c r="N4" s="52">
        <f>N1*N2</f>
        <v/>
      </c>
    </row>
    <row r="5">
      <c r="A5" s="1" t="inlineStr">
        <is>
          <t>Suffix</t>
        </is>
      </c>
      <c r="B5" s="2" t="inlineStr">
        <is>
          <t>AA</t>
        </is>
      </c>
      <c r="J5" s="1" t="inlineStr">
        <is>
          <t>FileLink3</t>
        </is>
      </c>
    </row>
    <row r="6">
      <c r="A6" s="1" t="inlineStr">
        <is>
          <t>Details</t>
        </is>
      </c>
      <c r="C6" s="47" t="inlineStr">
        <is>
          <t>RatchetとWrenchは、どう使い分けていますか？　ブレーキラインをラチェットで締めることってありますか？（一般的にどうなのか分からないので調べてください）</t>
        </is>
      </c>
    </row>
    <row r="8">
      <c r="A8" s="7" t="inlineStr">
        <is>
          <t>Item Order</t>
        </is>
      </c>
      <c r="B8" s="7" t="inlineStr">
        <is>
          <t>Part</t>
        </is>
      </c>
      <c r="C8" s="7" t="inlineStr">
        <is>
          <t>P/N Base</t>
        </is>
      </c>
      <c r="D8" s="7" t="inlineStr">
        <is>
          <t>Part Cost</t>
        </is>
      </c>
      <c r="E8" s="7" t="inlineStr">
        <is>
          <t>Quantity</t>
        </is>
      </c>
      <c r="F8" s="7" t="inlineStr">
        <is>
          <t>Sub Total</t>
        </is>
      </c>
    </row>
    <row r="9">
      <c r="A9" s="18" t="inlineStr">
        <is>
          <t>PA1</t>
        </is>
      </c>
      <c r="B9" s="18" t="inlineStr">
        <is>
          <t>Brake Line 1</t>
        </is>
      </c>
      <c r="C9" s="18" t="n">
        <v>10801</v>
      </c>
      <c r="D9" s="53">
        <f>'Brake Line 1'!N1</f>
        <v/>
      </c>
      <c r="E9" s="54">
        <f>'Brake Line 1'!N2</f>
        <v/>
      </c>
      <c r="F9" s="53">
        <f>D9*E9</f>
        <v/>
      </c>
    </row>
    <row r="10">
      <c r="A10" s="18" t="inlineStr">
        <is>
          <t>PA2</t>
        </is>
      </c>
      <c r="B10" s="18" t="inlineStr">
        <is>
          <t>Brake Line 2</t>
        </is>
      </c>
      <c r="C10" s="18" t="n">
        <v>10802</v>
      </c>
      <c r="D10" s="53">
        <f>'Brake Line 2'!N1</f>
        <v/>
      </c>
      <c r="E10" s="54">
        <f>'Brake Line 2'!N2</f>
        <v/>
      </c>
      <c r="F10" s="53">
        <f>D10*E10</f>
        <v/>
      </c>
    </row>
    <row r="11">
      <c r="A11" s="18" t="inlineStr">
        <is>
          <t>PA3</t>
        </is>
      </c>
      <c r="B11" s="18" t="inlineStr">
        <is>
          <t>Brake Line 3</t>
        </is>
      </c>
      <c r="C11" s="18" t="n">
        <v>10803</v>
      </c>
      <c r="D11" s="53">
        <f>'Brake Line 3'!N1</f>
        <v/>
      </c>
      <c r="E11" s="54">
        <f>'Brake Line 3'!N2</f>
        <v/>
      </c>
      <c r="F11" s="53">
        <f>D11*E11</f>
        <v/>
      </c>
    </row>
    <row r="12">
      <c r="E12" s="16" t="inlineStr">
        <is>
          <t>Sub Total</t>
        </is>
      </c>
      <c r="F12" s="55">
        <f>SUM(F9:F11)</f>
        <v/>
      </c>
    </row>
    <row r="13"/>
    <row r="14">
      <c r="A14" s="7" t="inlineStr">
        <is>
          <t>Item Order</t>
        </is>
      </c>
      <c r="B14" s="7" t="inlineStr">
        <is>
          <t>Material</t>
        </is>
      </c>
      <c r="C14" s="7" t="inlineStr">
        <is>
          <t>Use</t>
        </is>
      </c>
      <c r="D14" s="7" t="inlineStr">
        <is>
          <t>Unit Cost</t>
        </is>
      </c>
      <c r="E14" s="7" t="inlineStr">
        <is>
          <t>Size1</t>
        </is>
      </c>
      <c r="F14" s="7" t="inlineStr">
        <is>
          <t>Unit1</t>
        </is>
      </c>
      <c r="G14" s="7" t="inlineStr">
        <is>
          <t>Size2</t>
        </is>
      </c>
      <c r="H14" s="7" t="inlineStr">
        <is>
          <t>Unit2</t>
        </is>
      </c>
      <c r="I14" s="7" t="inlineStr">
        <is>
          <t>Area Name</t>
        </is>
      </c>
      <c r="J14" s="7" t="inlineStr">
        <is>
          <t>Area</t>
        </is>
      </c>
      <c r="K14" s="7" t="inlineStr">
        <is>
          <t>Length</t>
        </is>
      </c>
      <c r="L14" s="7" t="inlineStr">
        <is>
          <t>Density</t>
        </is>
      </c>
      <c r="M14" s="7" t="inlineStr">
        <is>
          <t>Quantity</t>
        </is>
      </c>
      <c r="N14" s="7" t="inlineStr">
        <is>
          <t>Sub Total</t>
        </is>
      </c>
    </row>
    <row r="15">
      <c r="A15" s="18" t="inlineStr">
        <is>
          <t>MA1</t>
        </is>
      </c>
      <c r="B15" s="18" t="inlineStr">
        <is>
          <t>None</t>
        </is>
      </c>
      <c r="C15" s="18" t="n"/>
      <c r="D15" s="53" t="inlineStr"/>
      <c r="E15" s="18" t="n"/>
      <c r="F15" s="18" t="n"/>
      <c r="G15" s="18" t="n"/>
      <c r="H15" s="56" t="n"/>
      <c r="I15" s="12" t="n"/>
      <c r="J15" s="57" t="n"/>
      <c r="K15" s="56" t="n"/>
      <c r="L15" s="56" t="n"/>
      <c r="M15" s="58" t="n"/>
      <c r="N15" s="53">
        <f>IF(J15="",D15*M15,D15*J15*K15*L15*M15)</f>
        <v/>
      </c>
    </row>
    <row r="16" customFormat="1" s="8">
      <c r="M16" s="16" t="inlineStr">
        <is>
          <t>Sub Total</t>
        </is>
      </c>
      <c r="N16" s="59">
        <f>SUM(N15:N15)</f>
        <v/>
      </c>
    </row>
    <row r="17"/>
    <row r="18" customFormat="1" s="8">
      <c r="A18" s="7" t="inlineStr">
        <is>
          <t>Item Order</t>
        </is>
      </c>
      <c r="B18" s="7" t="inlineStr">
        <is>
          <t>Process</t>
        </is>
      </c>
      <c r="C18" s="7" t="inlineStr">
        <is>
          <t>Use</t>
        </is>
      </c>
      <c r="D18" s="7" t="inlineStr">
        <is>
          <t>Unit Cost</t>
        </is>
      </c>
      <c r="E18" s="7" t="inlineStr">
        <is>
          <t>Unit</t>
        </is>
      </c>
      <c r="F18" s="7" t="inlineStr">
        <is>
          <t>Quantity</t>
        </is>
      </c>
      <c r="G18" s="7" t="inlineStr">
        <is>
          <t>Multiplier</t>
        </is>
      </c>
      <c r="H18" s="7" t="inlineStr">
        <is>
          <t>Mult. Val.</t>
        </is>
      </c>
      <c r="I18" s="7" t="inlineStr">
        <is>
          <t>Sub Total</t>
        </is>
      </c>
    </row>
    <row r="19">
      <c r="A19" s="18" t="inlineStr">
        <is>
          <t>PR1</t>
        </is>
      </c>
      <c r="B19" s="18" t="inlineStr">
        <is>
          <t>None</t>
        </is>
      </c>
      <c r="C19" s="18" t="n"/>
      <c r="D19" s="60" t="inlineStr"/>
      <c r="E19" s="18" t="n"/>
      <c r="F19" s="18" t="n"/>
      <c r="G19" s="18" t="n"/>
      <c r="H19" s="18" t="inlineStr"/>
      <c r="I19" s="53">
        <f>IF(H19&lt;&gt;"",D19*F19*H19,D19*F19)</f>
        <v/>
      </c>
    </row>
    <row r="20" customFormat="1" s="8">
      <c r="H20" s="16" t="inlineStr">
        <is>
          <t>Sub Total</t>
        </is>
      </c>
      <c r="I20" s="55">
        <f>SUM(I19:I19)</f>
        <v/>
      </c>
    </row>
    <row r="21"/>
    <row r="22" ht="15" customFormat="1" customHeight="1" s="8">
      <c r="A22" s="7" t="inlineStr">
        <is>
          <t>Item Order</t>
        </is>
      </c>
      <c r="B22" s="7" t="inlineStr">
        <is>
          <t>Fastener</t>
        </is>
      </c>
      <c r="C22" s="7" t="inlineStr">
        <is>
          <t>Use</t>
        </is>
      </c>
      <c r="D22" s="7" t="inlineStr">
        <is>
          <t>Unit Cost</t>
        </is>
      </c>
      <c r="E22" s="7" t="inlineStr">
        <is>
          <t>Size1</t>
        </is>
      </c>
      <c r="F22" s="7" t="inlineStr">
        <is>
          <t>Unit1</t>
        </is>
      </c>
      <c r="G22" s="7" t="inlineStr">
        <is>
          <t>Size2</t>
        </is>
      </c>
      <c r="H22" s="7" t="inlineStr">
        <is>
          <t>Unit2</t>
        </is>
      </c>
      <c r="I22" s="7" t="inlineStr">
        <is>
          <t>Quantity</t>
        </is>
      </c>
      <c r="J22" s="7" t="inlineStr">
        <is>
          <t>Sub Total</t>
        </is>
      </c>
    </row>
    <row r="23">
      <c r="A23" s="18" t="inlineStr">
        <is>
          <t>FA1</t>
        </is>
      </c>
      <c r="B23" s="18" t="inlineStr">
        <is>
          <t>None</t>
        </is>
      </c>
      <c r="C23" s="18" t="n"/>
      <c r="D23" s="61" t="inlineStr"/>
      <c r="E23" s="18" t="n"/>
      <c r="F23" s="20" t="n"/>
      <c r="G23" s="18" t="n"/>
      <c r="H23" s="18" t="n"/>
      <c r="I23" s="21" t="n"/>
      <c r="J23" s="53">
        <f>D23*I23</f>
        <v/>
      </c>
    </row>
    <row r="24" customFormat="1" s="8">
      <c r="I24" s="16" t="inlineStr">
        <is>
          <t>Sub Total</t>
        </is>
      </c>
      <c r="J24" s="55">
        <f>SUM(J23:J23)</f>
        <v/>
      </c>
    </row>
    <row r="25">
      <c r="H25" s="22" t="n"/>
      <c r="I25" s="62" t="n"/>
    </row>
    <row r="26" customFormat="1" s="30">
      <c r="A26" s="29" t="inlineStr">
        <is>
          <t>Item Order</t>
        </is>
      </c>
      <c r="B26" s="29" t="inlineStr">
        <is>
          <t>Tooling</t>
        </is>
      </c>
      <c r="C26" s="29" t="inlineStr">
        <is>
          <t>Use</t>
        </is>
      </c>
      <c r="D26" s="29" t="inlineStr">
        <is>
          <t>Unit Cost</t>
        </is>
      </c>
      <c r="E26" s="29" t="inlineStr">
        <is>
          <t>Unit</t>
        </is>
      </c>
      <c r="F26" s="29" t="inlineStr">
        <is>
          <t>Quantity</t>
        </is>
      </c>
      <c r="G26" s="29" t="inlineStr">
        <is>
          <t>PVF</t>
        </is>
      </c>
      <c r="H26" s="29" t="inlineStr">
        <is>
          <t>FracIncld</t>
        </is>
      </c>
      <c r="I26" s="29" t="inlineStr">
        <is>
          <t>Sub Total</t>
        </is>
      </c>
    </row>
    <row r="27">
      <c r="A27" s="18" t="inlineStr">
        <is>
          <t>TO1</t>
        </is>
      </c>
      <c r="B27" s="18" t="inlineStr">
        <is>
          <t>None</t>
        </is>
      </c>
      <c r="C27" s="18" t="n"/>
      <c r="D27" s="53" t="inlineStr"/>
      <c r="E27" s="18" t="n"/>
      <c r="F27" s="18" t="n"/>
      <c r="G27" s="18" t="n"/>
      <c r="H27" s="18" t="n"/>
      <c r="I27" s="53" t="n">
        <v>0</v>
      </c>
    </row>
    <row r="28" customFormat="1" s="8">
      <c r="H28" s="16" t="inlineStr">
        <is>
          <t>Sub Total</t>
        </is>
      </c>
      <c r="I28" s="55">
        <f>SUM(I27:I27)</f>
        <v/>
      </c>
    </row>
  </sheetData>
  <pageMargins left="0.5" right="0.5" top="0.75" bottom="0.75" header="0.3" footer="0.3"/>
  <pageSetup orientation="landscape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61"/>
  <sheetViews>
    <sheetView showGridLines="0" zoomScale="80" zoomScaleNormal="80" workbookViewId="0">
      <selection activeCell="K11" sqref="K11"/>
    </sheetView>
  </sheetViews>
  <sheetFormatPr baseColWidth="8" defaultColWidth="9.109375" defaultRowHeight="14.4"/>
  <cols>
    <col width="15" bestFit="1" customWidth="1" style="2" min="1" max="1"/>
    <col width="19.88671875" customWidth="1" style="2" min="2" max="2"/>
    <col width="21.6640625" customWidth="1" style="2" min="3" max="3"/>
    <col width="13.5546875" bestFit="1" customWidth="1" style="2" min="4" max="4"/>
    <col width="14.109375" bestFit="1" customWidth="1" style="2" min="5" max="5"/>
    <col width="12" bestFit="1" customWidth="1" style="2" min="6" max="6"/>
    <col width="10.109375" bestFit="1" customWidth="1" style="2" min="7" max="7"/>
    <col width="13.88671875" bestFit="1" customWidth="1" style="2" min="8" max="8"/>
    <col width="15.5546875" bestFit="1" customWidth="1" style="2" min="9" max="9"/>
    <col width="13.88671875" bestFit="1" customWidth="1" style="2" min="10" max="10"/>
    <col width="10.44140625" bestFit="1" customWidth="1" style="2" min="11" max="11"/>
    <col width="11.33203125" bestFit="1" customWidth="1" style="2" min="12" max="12"/>
    <col width="13.88671875" bestFit="1" customWidth="1" style="2" min="13" max="13"/>
    <col width="15" bestFit="1" customWidth="1" style="2" min="14" max="14"/>
    <col width="9.109375" customWidth="1" style="2" min="15" max="15"/>
    <col width="9.44140625" bestFit="1" customWidth="1" style="2" min="16" max="16"/>
    <col width="9.109375" customWidth="1" style="2" min="17" max="18"/>
    <col width="10.44140625" bestFit="1" customWidth="1" style="2" min="19" max="19"/>
    <col width="9.44140625" bestFit="1" customWidth="1" style="2" min="20" max="20"/>
    <col width="9.109375" customWidth="1" style="2" min="21" max="21"/>
    <col width="9.44140625" bestFit="1" customWidth="1" style="2" min="22" max="22"/>
    <col width="9.109375" customWidth="1" style="2" min="23" max="23"/>
    <col width="10.109375" bestFit="1" customWidth="1" style="2" min="24" max="25"/>
    <col width="9.33203125" bestFit="1" customWidth="1" style="2" min="26" max="28"/>
    <col width="9.109375" customWidth="1" style="2" min="29" max="16384"/>
  </cols>
  <sheetData>
    <row r="1">
      <c r="A1" s="1" t="inlineStr">
        <is>
          <t>University</t>
        </is>
      </c>
      <c r="B1" s="2" t="inlineStr">
        <is>
          <t>Kyoto University</t>
        </is>
      </c>
      <c r="J1" s="33" t="inlineStr">
        <is>
          <t>Car #</t>
        </is>
      </c>
      <c r="K1" s="3" t="n">
        <v>15</v>
      </c>
      <c r="M1" s="1" t="inlineStr">
        <is>
          <t>Part Cost</t>
        </is>
      </c>
      <c r="N1" s="52">
        <f>N19+I37+J41+I45</f>
        <v/>
      </c>
    </row>
    <row r="2">
      <c r="A2" s="1" t="inlineStr">
        <is>
          <t>System</t>
        </is>
      </c>
      <c r="B2" s="2" t="inlineStr">
        <is>
          <t>Brake System</t>
        </is>
      </c>
      <c r="D2" s="51" t="n"/>
      <c r="M2" s="1" t="inlineStr">
        <is>
          <t>Qty</t>
        </is>
      </c>
      <c r="N2" s="5" t="n">
        <v>1</v>
      </c>
    </row>
    <row r="3">
      <c r="A3" s="1" t="inlineStr">
        <is>
          <t>Assembly</t>
        </is>
      </c>
      <c r="B3" s="2" t="inlineStr">
        <is>
          <t>Brake Lines</t>
        </is>
      </c>
      <c r="D3" s="51" t="n"/>
      <c r="J3" s="1" t="inlineStr">
        <is>
          <t>FileLink1</t>
        </is>
      </c>
    </row>
    <row r="4">
      <c r="A4" s="1" t="inlineStr">
        <is>
          <t>Part</t>
        </is>
      </c>
      <c r="B4" s="6" t="inlineStr">
        <is>
          <t>Brake Line 1</t>
        </is>
      </c>
      <c r="D4" s="51" t="n"/>
      <c r="J4" s="1" t="inlineStr">
        <is>
          <t>FileLink2</t>
        </is>
      </c>
      <c r="M4" s="1" t="inlineStr">
        <is>
          <t>Extended Cost</t>
        </is>
      </c>
      <c r="N4" s="52">
        <f>N1*N2</f>
        <v/>
      </c>
    </row>
    <row r="5">
      <c r="A5" s="1" t="inlineStr">
        <is>
          <t>P/N Base</t>
        </is>
      </c>
      <c r="B5" s="6" t="n">
        <v>10801</v>
      </c>
      <c r="J5" s="1" t="inlineStr">
        <is>
          <t>FileLink3</t>
        </is>
      </c>
    </row>
    <row r="6">
      <c r="A6" s="1" t="inlineStr">
        <is>
          <t>Suffix</t>
        </is>
      </c>
      <c r="B6" s="2" t="inlineStr">
        <is>
          <t>AA</t>
        </is>
      </c>
    </row>
    <row r="7">
      <c r="A7" s="1" t="inlineStr">
        <is>
          <t>Details</t>
        </is>
      </c>
    </row>
    <row r="9" customFormat="1" s="8">
      <c r="A9" s="7" t="inlineStr">
        <is>
          <t>Item Order</t>
        </is>
      </c>
      <c r="B9" s="7" t="inlineStr">
        <is>
          <t>Material</t>
        </is>
      </c>
      <c r="C9" s="7" t="inlineStr">
        <is>
          <t>Use</t>
        </is>
      </c>
      <c r="D9" s="7" t="inlineStr">
        <is>
          <t>Unit Cost</t>
        </is>
      </c>
      <c r="E9" s="7" t="inlineStr">
        <is>
          <t>Size1</t>
        </is>
      </c>
      <c r="F9" s="7" t="inlineStr">
        <is>
          <t>Unit1</t>
        </is>
      </c>
      <c r="G9" s="7" t="inlineStr">
        <is>
          <t>Size2</t>
        </is>
      </c>
      <c r="H9" s="7" t="inlineStr">
        <is>
          <t>Unit2</t>
        </is>
      </c>
      <c r="I9" s="7" t="inlineStr">
        <is>
          <t>Area Name</t>
        </is>
      </c>
      <c r="J9" s="7" t="inlineStr">
        <is>
          <t>Area</t>
        </is>
      </c>
      <c r="K9" s="7" t="inlineStr">
        <is>
          <t>Length</t>
        </is>
      </c>
      <c r="L9" s="7" t="inlineStr">
        <is>
          <t>Density</t>
        </is>
      </c>
      <c r="M9" s="7" t="inlineStr">
        <is>
          <t>Quantity</t>
        </is>
      </c>
      <c r="N9" s="7" t="inlineStr">
        <is>
          <t>Sub Total</t>
        </is>
      </c>
    </row>
    <row r="10" ht="43.2" customHeight="1">
      <c r="A10" s="18" t="inlineStr">
        <is>
          <t>MA1</t>
        </is>
      </c>
      <c r="B10" s="18" t="inlineStr">
        <is>
          <t>Hose, High Pressure, Stainless Steel Braided Outer</t>
        </is>
      </c>
      <c r="C10" s="18" t="inlineStr">
        <is>
          <t>Brake Line Hose 1-1</t>
        </is>
      </c>
      <c r="D10" s="53" t="inlineStr"/>
      <c r="E10" s="32">
        <f>25.4*3/16</f>
        <v/>
      </c>
      <c r="F10" s="18" t="inlineStr">
        <is>
          <t>mm</t>
        </is>
      </c>
      <c r="G10" s="18" t="n"/>
      <c r="H10" s="56" t="n"/>
      <c r="I10" s="15" t="n"/>
      <c r="J10" s="57" t="n"/>
      <c r="K10" s="56" t="n"/>
      <c r="L10" s="56" t="n"/>
      <c r="M10" s="63">
        <f>40/1000</f>
        <v/>
      </c>
      <c r="N10" s="53">
        <f>IF(J10="",D10*M10,D10*J10*K10*L10*M10)</f>
        <v/>
      </c>
    </row>
    <row r="11" ht="43.2" customHeight="1">
      <c r="A11" s="18" t="inlineStr">
        <is>
          <t>MA2</t>
        </is>
      </c>
      <c r="B11" s="18" t="inlineStr">
        <is>
          <t>Hose, High Pressure, Stainless Steel Braided Outer</t>
        </is>
      </c>
      <c r="C11" s="18" t="inlineStr">
        <is>
          <t>Brake Line Hose 1-2</t>
        </is>
      </c>
      <c r="D11" s="53" t="inlineStr"/>
      <c r="E11" s="32">
        <f>25.4*3/16</f>
        <v/>
      </c>
      <c r="F11" s="18" t="inlineStr">
        <is>
          <t>mm</t>
        </is>
      </c>
      <c r="G11" s="18" t="n"/>
      <c r="H11" s="56" t="n"/>
      <c r="I11" s="15" t="n"/>
      <c r="J11" s="57" t="n"/>
      <c r="K11" s="56" t="n"/>
      <c r="L11" s="56" t="n"/>
      <c r="M11" s="63">
        <f>500/1000</f>
        <v/>
      </c>
      <c r="N11" s="53">
        <f>IF(J11="",D11*M11,D11*J11*K11*L11*M11)</f>
        <v/>
      </c>
    </row>
    <row r="12" ht="43.2" customHeight="1">
      <c r="A12" s="18" t="inlineStr">
        <is>
          <t>MA3</t>
        </is>
      </c>
      <c r="B12" s="18" t="inlineStr">
        <is>
          <t>Hose, High Pressure, Stainless Steel Braided Outer</t>
        </is>
      </c>
      <c r="C12" s="18" t="inlineStr">
        <is>
          <t>Brake Line Hose 1-3</t>
        </is>
      </c>
      <c r="D12" s="53" t="inlineStr"/>
      <c r="E12" s="32">
        <f>25.4*3/16</f>
        <v/>
      </c>
      <c r="F12" s="18" t="inlineStr">
        <is>
          <t>mm</t>
        </is>
      </c>
      <c r="G12" s="18" t="n"/>
      <c r="H12" s="56" t="n"/>
      <c r="I12" s="15" t="n"/>
      <c r="J12" s="57" t="n"/>
      <c r="K12" s="56" t="n"/>
      <c r="L12" s="56" t="n"/>
      <c r="M12" s="63">
        <f>785/1000</f>
        <v/>
      </c>
      <c r="N12" s="53">
        <f>IF(J12="",D12*M12,D12*J12*K12*L12*M12)</f>
        <v/>
      </c>
    </row>
    <row r="13" ht="43.2" customHeight="1">
      <c r="A13" s="18" t="inlineStr">
        <is>
          <t>MA4</t>
        </is>
      </c>
      <c r="B13" s="49" t="inlineStr">
        <is>
          <t>Fitting/H.P./Male Inverted Flare/90 deg./St./</t>
        </is>
      </c>
      <c r="C13" s="18" t="n"/>
      <c r="D13" s="53" t="inlineStr"/>
      <c r="E13" s="32">
        <f>25.4*3/16</f>
        <v/>
      </c>
      <c r="F13" s="18" t="inlineStr">
        <is>
          <t>mm</t>
        </is>
      </c>
      <c r="G13" s="18" t="n"/>
      <c r="H13" s="56" t="n"/>
      <c r="I13" s="15" t="n"/>
      <c r="J13" s="57" t="n"/>
      <c r="K13" s="56" t="n"/>
      <c r="L13" s="56" t="n"/>
      <c r="M13" s="64" t="n">
        <v>1</v>
      </c>
      <c r="N13" s="53">
        <f>IF(J13="",D13*M13,D13*J13*K13*L13*M13)</f>
        <v/>
      </c>
    </row>
    <row r="14" ht="28.8" customHeight="1">
      <c r="A14" s="18" t="inlineStr">
        <is>
          <t>MA5</t>
        </is>
      </c>
      <c r="B14" s="49" t="inlineStr">
        <is>
          <t>Fitting/H.P./Elbow/90 deg./St./</t>
        </is>
      </c>
      <c r="C14" s="18" t="n"/>
      <c r="D14" s="53" t="inlineStr"/>
      <c r="E14" s="32" t="n">
        <v>4.76</v>
      </c>
      <c r="F14" s="18" t="inlineStr">
        <is>
          <t>mm</t>
        </is>
      </c>
      <c r="G14" s="18" t="n"/>
      <c r="H14" s="56" t="n"/>
      <c r="I14" s="15" t="n"/>
      <c r="J14" s="57" t="n"/>
      <c r="K14" s="56" t="n"/>
      <c r="L14" s="56" t="n"/>
      <c r="M14" s="64" t="n">
        <v>1</v>
      </c>
      <c r="N14" s="53">
        <f>IF(J14="",D14*M14,D14*J14*K14*L14*M14)</f>
        <v/>
      </c>
    </row>
    <row r="15" ht="28.8" customHeight="1">
      <c r="A15" s="18" t="inlineStr">
        <is>
          <t>MA6</t>
        </is>
      </c>
      <c r="B15" s="18" t="inlineStr">
        <is>
          <t>Adapter/L.P./Male Branch Tee//Al./Anod.</t>
        </is>
      </c>
      <c r="C15" s="18" t="n"/>
      <c r="D15" s="53" t="inlineStr"/>
      <c r="E15" s="32">
        <f>25.4*3/16</f>
        <v/>
      </c>
      <c r="F15" s="18" t="inlineStr">
        <is>
          <t>mm</t>
        </is>
      </c>
      <c r="G15" s="32" t="n">
        <v>4.76</v>
      </c>
      <c r="H15" s="56" t="inlineStr">
        <is>
          <t>mm</t>
        </is>
      </c>
      <c r="I15" s="15" t="n"/>
      <c r="J15" s="57" t="n"/>
      <c r="K15" s="56" t="n"/>
      <c r="L15" s="56" t="n"/>
      <c r="M15" s="57" t="n">
        <v>1</v>
      </c>
      <c r="N15" s="53">
        <f>IF(J15="",D15*M15,D15*J15*K15*L15*M15)</f>
        <v/>
      </c>
    </row>
    <row r="16" ht="28.8" customHeight="1">
      <c r="A16" s="18" t="inlineStr">
        <is>
          <t>MA7</t>
        </is>
      </c>
      <c r="B16" s="26" t="inlineStr">
        <is>
          <t>Fitting/H.P./Straight//St./</t>
        </is>
      </c>
      <c r="C16" s="18" t="n"/>
      <c r="D16" s="53" t="inlineStr"/>
      <c r="E16" s="32">
        <f>25.4*3/16</f>
        <v/>
      </c>
      <c r="F16" s="18" t="inlineStr">
        <is>
          <t>mm</t>
        </is>
      </c>
      <c r="G16" s="18" t="n"/>
      <c r="H16" s="56" t="n"/>
      <c r="I16" s="15" t="n"/>
      <c r="J16" s="57" t="n"/>
      <c r="K16" s="56" t="n"/>
      <c r="L16" s="56" t="n"/>
      <c r="M16" s="57" t="n">
        <v>2</v>
      </c>
      <c r="N16" s="53">
        <f>IF(J16="",D16*M16,D16*J16*K16*L16*M16)</f>
        <v/>
      </c>
    </row>
    <row r="17" ht="28.8" customHeight="1">
      <c r="A17" s="18" t="inlineStr">
        <is>
          <t>MA8</t>
        </is>
      </c>
      <c r="B17" s="49" t="inlineStr">
        <is>
          <t>Fitting/H.P./Elbow/45 deg./St./</t>
        </is>
      </c>
      <c r="C17" s="18" t="n"/>
      <c r="D17" s="53" t="inlineStr"/>
      <c r="E17" s="32">
        <f>25.4*3/16</f>
        <v/>
      </c>
      <c r="F17" s="18" t="inlineStr">
        <is>
          <t>mm</t>
        </is>
      </c>
      <c r="G17" s="18" t="n"/>
      <c r="H17" s="56" t="n"/>
      <c r="I17" s="15" t="n"/>
      <c r="J17" s="57" t="n"/>
      <c r="K17" s="56" t="n"/>
      <c r="L17" s="56" t="n"/>
      <c r="M17" s="64" t="n">
        <v>2</v>
      </c>
      <c r="N17" s="53">
        <f>IF(J17="",D17*M17,D17*J17*K17*L17*M17)</f>
        <v/>
      </c>
    </row>
    <row r="18" ht="45.75" customHeight="1">
      <c r="A18" s="18" t="inlineStr">
        <is>
          <t>MA9</t>
        </is>
      </c>
      <c r="B18" s="45" t="inlineStr">
        <is>
          <t>Break Coupling, Dry, Female, Staubli</t>
        </is>
      </c>
      <c r="C18" s="18" t="inlineStr">
        <is>
          <t>Quick Connector Female Front</t>
        </is>
      </c>
      <c r="D18" s="53" t="inlineStr"/>
      <c r="E18" s="32" t="n"/>
      <c r="F18" s="18" t="n"/>
      <c r="G18" s="18" t="n"/>
      <c r="H18" s="56" t="n"/>
      <c r="I18" s="15" t="n"/>
      <c r="J18" s="57" t="n"/>
      <c r="K18" s="56" t="n"/>
      <c r="L18" s="56" t="n"/>
      <c r="M18" s="64" t="n">
        <v>2</v>
      </c>
      <c r="N18" s="53">
        <f>IF(J18="",D18*M18,D18*J18*K18*L18*M18)</f>
        <v/>
      </c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16" t="inlineStr">
        <is>
          <t>Sub Total</t>
        </is>
      </c>
      <c r="N19" s="55">
        <f>SUM(N10:N18)</f>
        <v/>
      </c>
    </row>
    <row r="20" customFormat="1" s="8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</row>
    <row r="21">
      <c r="A21" s="7" t="inlineStr">
        <is>
          <t>Item Order</t>
        </is>
      </c>
      <c r="B21" s="7" t="inlineStr">
        <is>
          <t>Process</t>
        </is>
      </c>
      <c r="C21" s="7" t="inlineStr">
        <is>
          <t>Use</t>
        </is>
      </c>
      <c r="D21" s="7" t="inlineStr">
        <is>
          <t>Unit Cost</t>
        </is>
      </c>
      <c r="E21" s="7" t="inlineStr">
        <is>
          <t>Unit</t>
        </is>
      </c>
      <c r="F21" s="7" t="inlineStr">
        <is>
          <t>Quantity</t>
        </is>
      </c>
      <c r="G21" s="7" t="inlineStr">
        <is>
          <t>Multiplier</t>
        </is>
      </c>
      <c r="H21" s="7" t="inlineStr">
        <is>
          <t>Mult. Val.</t>
        </is>
      </c>
      <c r="I21" s="7" t="inlineStr">
        <is>
          <t>Sub Total</t>
        </is>
      </c>
      <c r="J21" s="8" t="n"/>
      <c r="K21" s="8" t="n"/>
      <c r="L21" s="8" t="n"/>
      <c r="M21" s="8" t="n"/>
      <c r="N21" s="8" t="n"/>
    </row>
    <row r="22" ht="28.8" customHeight="1">
      <c r="A22" s="18" t="inlineStr">
        <is>
          <t>PR1</t>
        </is>
      </c>
      <c r="B22" s="44" t="inlineStr">
        <is>
          <t>Assemble, 1 kg, Interference</t>
        </is>
      </c>
      <c r="C22" s="18" t="inlineStr">
        <is>
          <t>MA4,MA5 to MA1</t>
        </is>
      </c>
      <c r="D22" s="65" t="inlineStr"/>
      <c r="E22" s="18" t="inlineStr">
        <is>
          <t>unit</t>
        </is>
      </c>
      <c r="F22" s="18" t="n">
        <v>1</v>
      </c>
      <c r="G22" s="18" t="inlineStr">
        <is>
          <t>Repeat 2</t>
        </is>
      </c>
      <c r="H22" s="48" t="inlineStr"/>
      <c r="I22" s="53">
        <f>IF('Brake Line 1'!$H22&lt;&gt;"",'Brake Line 1'!$D22*'Brake Line 1'!$F22*'Brake Line 1'!$H22,'Brake Line 1'!$D22*'Brake Line 1'!$F22)</f>
        <v/>
      </c>
    </row>
    <row r="23">
      <c r="A23" s="18" t="inlineStr">
        <is>
          <t>PR2</t>
        </is>
      </c>
      <c r="B23" s="18" t="inlineStr">
        <is>
          <t>Wrench &lt;= 25.4 mm</t>
        </is>
      </c>
      <c r="C23" s="18" t="inlineStr">
        <is>
          <t>MA4,MA5</t>
        </is>
      </c>
      <c r="D23" s="66" t="inlineStr"/>
      <c r="E23" s="18" t="inlineStr">
        <is>
          <t>unit</t>
        </is>
      </c>
      <c r="F23" s="18" t="n">
        <v>1</v>
      </c>
      <c r="G23" s="18" t="inlineStr">
        <is>
          <t>Repeat 2</t>
        </is>
      </c>
      <c r="H23" s="48" t="inlineStr"/>
      <c r="I23" s="53">
        <f>IF('Brake Line 1'!$H23&lt;&gt;"",'Brake Line 1'!$D23*'Brake Line 1'!$F23*'Brake Line 1'!$H23,'Brake Line 1'!$D23*'Brake Line 1'!$F23)</f>
        <v/>
      </c>
    </row>
    <row r="24" ht="28.8" customHeight="1">
      <c r="A24" s="18" t="inlineStr">
        <is>
          <t>PR3</t>
        </is>
      </c>
      <c r="B24" s="18" t="inlineStr">
        <is>
          <t>Reaction Tool &lt;= 25.4 mm</t>
        </is>
      </c>
      <c r="C24" s="18" t="inlineStr">
        <is>
          <t>MA4,MA5</t>
        </is>
      </c>
      <c r="D24" s="65" t="inlineStr"/>
      <c r="E24" s="18" t="inlineStr">
        <is>
          <t>unit</t>
        </is>
      </c>
      <c r="F24" s="18" t="n">
        <v>1</v>
      </c>
      <c r="G24" s="18" t="inlineStr">
        <is>
          <t>Repeat 2</t>
        </is>
      </c>
      <c r="H24" s="48" t="inlineStr"/>
      <c r="I24" s="53">
        <f>IF('Brake Line 1'!$H24&lt;&gt;"",'Brake Line 1'!$D24*'Brake Line 1'!$F24*'Brake Line 1'!$H24,'Brake Line 1'!$D24*'Brake Line 1'!$F24)</f>
        <v/>
      </c>
    </row>
    <row r="25" ht="28.8" customHeight="1">
      <c r="A25" s="18" t="inlineStr">
        <is>
          <t>PR4</t>
        </is>
      </c>
      <c r="B25" s="44" t="inlineStr">
        <is>
          <t>Assemble, 1 kg, Interference</t>
        </is>
      </c>
      <c r="C25" s="18" t="inlineStr">
        <is>
          <t>MA7,MA8 to MA2</t>
        </is>
      </c>
      <c r="D25" s="65" t="inlineStr"/>
      <c r="E25" s="18" t="inlineStr">
        <is>
          <t>unit</t>
        </is>
      </c>
      <c r="F25" s="18" t="n">
        <v>1</v>
      </c>
      <c r="G25" s="18" t="inlineStr">
        <is>
          <t>Repeat 2</t>
        </is>
      </c>
      <c r="H25" s="48" t="inlineStr"/>
      <c r="I25" s="53">
        <f>IF('Brake Line 1'!$H25&lt;&gt;"",'Brake Line 1'!$D25*'Brake Line 1'!$F25*'Brake Line 1'!$H25,'Brake Line 1'!$D25*'Brake Line 1'!$F25)</f>
        <v/>
      </c>
    </row>
    <row r="26">
      <c r="A26" s="18" t="inlineStr">
        <is>
          <t>PR5</t>
        </is>
      </c>
      <c r="B26" s="18" t="inlineStr">
        <is>
          <t>Wrench &lt;= 25.4 mm</t>
        </is>
      </c>
      <c r="C26" s="18" t="inlineStr">
        <is>
          <t>MA7,MA8</t>
        </is>
      </c>
      <c r="D26" s="66" t="inlineStr"/>
      <c r="E26" s="18" t="inlineStr">
        <is>
          <t>unit</t>
        </is>
      </c>
      <c r="F26" s="18" t="n">
        <v>1</v>
      </c>
      <c r="G26" s="18" t="inlineStr">
        <is>
          <t>Repeat 2</t>
        </is>
      </c>
      <c r="H26" s="48" t="inlineStr"/>
      <c r="I26" s="53">
        <f>IF('Brake Line 1'!$H26&lt;&gt;"",'Brake Line 1'!$D26*'Brake Line 1'!$F26*'Brake Line 1'!$H26,'Brake Line 1'!$D26*'Brake Line 1'!$F26)</f>
        <v/>
      </c>
    </row>
    <row r="27" ht="28.8" customHeight="1">
      <c r="A27" s="18" t="inlineStr">
        <is>
          <t>PR6</t>
        </is>
      </c>
      <c r="B27" s="18" t="inlineStr">
        <is>
          <t>Reaction Tool &lt;= 25.4 mm</t>
        </is>
      </c>
      <c r="C27" s="18">
        <f>C26</f>
        <v/>
      </c>
      <c r="D27" s="65" t="inlineStr"/>
      <c r="E27" s="18" t="inlineStr">
        <is>
          <t>unit</t>
        </is>
      </c>
      <c r="F27" s="18" t="n">
        <v>1</v>
      </c>
      <c r="G27" s="18" t="inlineStr">
        <is>
          <t>Repeat 2</t>
        </is>
      </c>
      <c r="H27" s="48" t="inlineStr"/>
      <c r="I27" s="53">
        <f>IF('Brake Line 1'!$H27&lt;&gt;"",'Brake Line 1'!$D27*'Brake Line 1'!$F27*'Brake Line 1'!$H27,'Brake Line 1'!$D27*'Brake Line 1'!$F27)</f>
        <v/>
      </c>
    </row>
    <row r="28" ht="28.8" customHeight="1">
      <c r="A28" s="18" t="inlineStr">
        <is>
          <t>PR7</t>
        </is>
      </c>
      <c r="B28" s="44" t="inlineStr">
        <is>
          <t>Assemble, 1 kg, Interference</t>
        </is>
      </c>
      <c r="C28" s="18" t="inlineStr">
        <is>
          <t>MA7,MA8 to MA3</t>
        </is>
      </c>
      <c r="D28" s="65" t="inlineStr"/>
      <c r="E28" s="18" t="inlineStr">
        <is>
          <t>unit</t>
        </is>
      </c>
      <c r="F28" s="18" t="n">
        <v>1</v>
      </c>
      <c r="G28" s="18" t="inlineStr">
        <is>
          <t>Repeat 2</t>
        </is>
      </c>
      <c r="H28" s="48" t="inlineStr"/>
      <c r="I28" s="53">
        <f>IF('Brake Line 1'!$H28&lt;&gt;"",'Brake Line 1'!$D28*'Brake Line 1'!$F28*'Brake Line 1'!$H28,'Brake Line 1'!$D28*'Brake Line 1'!$F28)</f>
        <v/>
      </c>
    </row>
    <row r="29">
      <c r="A29" s="18" t="inlineStr">
        <is>
          <t>PR8</t>
        </is>
      </c>
      <c r="B29" s="18" t="inlineStr">
        <is>
          <t>Wrench &lt;= 25.4 mm</t>
        </is>
      </c>
      <c r="C29" s="18" t="inlineStr">
        <is>
          <t>MA7,MA8</t>
        </is>
      </c>
      <c r="D29" s="66" t="inlineStr"/>
      <c r="E29" s="18" t="inlineStr">
        <is>
          <t>unit</t>
        </is>
      </c>
      <c r="F29" s="18" t="n">
        <v>1</v>
      </c>
      <c r="G29" s="18" t="inlineStr">
        <is>
          <t>Repeat 2</t>
        </is>
      </c>
      <c r="H29" s="48" t="inlineStr"/>
      <c r="I29" s="53">
        <f>IF('Brake Line 1'!$H29&lt;&gt;"",'Brake Line 1'!$D29*'Brake Line 1'!$F29*'Brake Line 1'!$H29,'Brake Line 1'!$D29*'Brake Line 1'!$F29)</f>
        <v/>
      </c>
    </row>
    <row r="30" ht="28.8" customHeight="1">
      <c r="A30" s="18" t="inlineStr">
        <is>
          <t>PR9</t>
        </is>
      </c>
      <c r="B30" s="18" t="inlineStr">
        <is>
          <t>Reaction Tool &lt;= 25.4 mm</t>
        </is>
      </c>
      <c r="C30" s="18" t="inlineStr">
        <is>
          <t>MA7,MA8</t>
        </is>
      </c>
      <c r="D30" s="65" t="inlineStr"/>
      <c r="E30" s="18" t="inlineStr">
        <is>
          <t>unit</t>
        </is>
      </c>
      <c r="F30" s="18" t="n">
        <v>1</v>
      </c>
      <c r="G30" s="18" t="inlineStr">
        <is>
          <t>Repeat 2</t>
        </is>
      </c>
      <c r="H30" s="48" t="inlineStr"/>
      <c r="I30" s="53">
        <f>IF('Brake Line 1'!$H30&lt;&gt;"",'Brake Line 1'!$D30*'Brake Line 1'!$F30*'Brake Line 1'!$H30,'Brake Line 1'!$D30*'Brake Line 1'!$F30)</f>
        <v/>
      </c>
    </row>
    <row r="31" ht="28.8" customHeight="1">
      <c r="A31" s="18" t="inlineStr">
        <is>
          <t>PR10</t>
        </is>
      </c>
      <c r="B31" s="18" t="inlineStr">
        <is>
          <t>Assemble, 1 kg, Line-on-Line</t>
        </is>
      </c>
      <c r="C31" s="18" t="inlineStr">
        <is>
          <t>MA9 to MA8</t>
        </is>
      </c>
      <c r="D31" s="53" t="inlineStr"/>
      <c r="E31" s="18" t="inlineStr">
        <is>
          <t>unit</t>
        </is>
      </c>
      <c r="F31" s="18" t="n">
        <v>1</v>
      </c>
      <c r="G31" s="18" t="inlineStr">
        <is>
          <t>Repeat 2</t>
        </is>
      </c>
      <c r="H31" s="48" t="inlineStr"/>
      <c r="I31" s="53">
        <f>IF('Brake Line 1'!$H31&lt;&gt;"",'Brake Line 1'!$D31*'Brake Line 1'!$F31*'Brake Line 1'!$H31,'Brake Line 1'!$D31*'Brake Line 1'!$F31)</f>
        <v/>
      </c>
    </row>
    <row r="32">
      <c r="A32" s="18" t="inlineStr">
        <is>
          <t>PR11</t>
        </is>
      </c>
      <c r="B32" s="18" t="inlineStr">
        <is>
          <t>Wrench &lt;= 25.4 mm</t>
        </is>
      </c>
      <c r="C32" s="18" t="inlineStr">
        <is>
          <t>MA9</t>
        </is>
      </c>
      <c r="D32" s="67" t="inlineStr"/>
      <c r="E32" s="18" t="inlineStr">
        <is>
          <t>unit</t>
        </is>
      </c>
      <c r="F32" s="18" t="n">
        <v>1</v>
      </c>
      <c r="G32" s="18" t="inlineStr">
        <is>
          <t>Repeat 2</t>
        </is>
      </c>
      <c r="H32" s="48" t="inlineStr"/>
      <c r="I32" s="53">
        <f>IF('Brake Line 1'!$H32&lt;&gt;"",'Brake Line 1'!$D32*'Brake Line 1'!$F32*'Brake Line 1'!$H32,'Brake Line 1'!$D32*'Brake Line 1'!$F32)</f>
        <v/>
      </c>
    </row>
    <row r="33" ht="28.8" customHeight="1">
      <c r="A33" s="18" t="inlineStr">
        <is>
          <t>PR12</t>
        </is>
      </c>
      <c r="B33" s="18" t="inlineStr">
        <is>
          <t>Reaction Tool &lt;= 25.4 mm</t>
        </is>
      </c>
      <c r="C33" s="18" t="inlineStr">
        <is>
          <t>MA8</t>
        </is>
      </c>
      <c r="D33" s="53" t="inlineStr"/>
      <c r="E33" s="18" t="inlineStr">
        <is>
          <t>unit</t>
        </is>
      </c>
      <c r="F33" s="18" t="n">
        <v>1</v>
      </c>
      <c r="G33" s="18" t="inlineStr">
        <is>
          <t>Repeat 2</t>
        </is>
      </c>
      <c r="H33" s="48" t="inlineStr"/>
      <c r="I33" s="53">
        <f>IF('Brake Line 1'!$H33&lt;&gt;"",'Brake Line 1'!$D33*'Brake Line 1'!$F33*'Brake Line 1'!$H33,'Brake Line 1'!$D33*'Brake Line 1'!$F33)</f>
        <v/>
      </c>
    </row>
    <row r="34" ht="28.8" customHeight="1">
      <c r="A34" s="18" t="inlineStr">
        <is>
          <t>PR13</t>
        </is>
      </c>
      <c r="B34" s="18" t="inlineStr">
        <is>
          <t>Assemble, 1 kg, Line-on-Line</t>
        </is>
      </c>
      <c r="C34" s="18" t="inlineStr">
        <is>
          <t>MA7 to MA6</t>
        </is>
      </c>
      <c r="D34" s="53" t="inlineStr"/>
      <c r="E34" s="18" t="inlineStr">
        <is>
          <t>unit</t>
        </is>
      </c>
      <c r="F34" s="18" t="n">
        <v>1</v>
      </c>
      <c r="G34" s="18" t="inlineStr">
        <is>
          <t>Repeat 2</t>
        </is>
      </c>
      <c r="H34" s="48" t="inlineStr"/>
      <c r="I34" s="53">
        <f>IF('Brake Line 1'!$H34&lt;&gt;"",'Brake Line 1'!$D34*'Brake Line 1'!$F34*'Brake Line 1'!$H34,'Brake Line 1'!$D34*'Brake Line 1'!$F34)</f>
        <v/>
      </c>
    </row>
    <row r="35">
      <c r="A35" s="18" t="inlineStr">
        <is>
          <t>PR14</t>
        </is>
      </c>
      <c r="B35" s="18" t="inlineStr">
        <is>
          <t>Wrench &lt;= 25.4 mm</t>
        </is>
      </c>
      <c r="C35" s="18" t="inlineStr">
        <is>
          <t>MA7</t>
        </is>
      </c>
      <c r="D35" s="67" t="inlineStr"/>
      <c r="E35" s="18" t="inlineStr">
        <is>
          <t>unit</t>
        </is>
      </c>
      <c r="F35" s="18" t="n">
        <v>1</v>
      </c>
      <c r="G35" s="18" t="inlineStr">
        <is>
          <t>Repeat 2</t>
        </is>
      </c>
      <c r="H35" s="48" t="inlineStr"/>
      <c r="I35" s="53">
        <f>IF('Brake Line 1'!$H35&lt;&gt;"",'Brake Line 1'!$D35*'Brake Line 1'!$F35*'Brake Line 1'!$H35,'Brake Line 1'!$D35*'Brake Line 1'!$F35)</f>
        <v/>
      </c>
    </row>
    <row r="36" ht="28.8" customHeight="1">
      <c r="A36" s="18" t="inlineStr">
        <is>
          <t>PR15</t>
        </is>
      </c>
      <c r="B36" s="18" t="inlineStr">
        <is>
          <t>Reaction Tool &lt;= 25.4 mm</t>
        </is>
      </c>
      <c r="C36" s="18" t="inlineStr">
        <is>
          <t>MA6</t>
        </is>
      </c>
      <c r="D36" s="53" t="inlineStr"/>
      <c r="E36" s="18" t="inlineStr">
        <is>
          <t>unit</t>
        </is>
      </c>
      <c r="F36" s="18" t="n">
        <v>1</v>
      </c>
      <c r="G36" s="18" t="inlineStr">
        <is>
          <t>Repeat 2</t>
        </is>
      </c>
      <c r="H36" s="48" t="inlineStr"/>
      <c r="I36" s="53">
        <f>IF('Brake Line 1'!$H36&lt;&gt;"",'Brake Line 1'!$D36*'Brake Line 1'!$F36*'Brake Line 1'!$H36,'Brake Line 1'!$D36*'Brake Line 1'!$F36)</f>
        <v/>
      </c>
    </row>
    <row r="37">
      <c r="A37" s="8" t="n"/>
      <c r="B37" s="8" t="n"/>
      <c r="C37" s="8" t="n"/>
      <c r="D37" s="8" t="n"/>
      <c r="E37" s="8" t="n"/>
      <c r="F37" s="8" t="n"/>
      <c r="G37" s="8" t="n"/>
      <c r="H37" s="16" t="inlineStr">
        <is>
          <t>Sub Total</t>
        </is>
      </c>
      <c r="I37" s="55">
        <f>SUM(I22:I36)</f>
        <v/>
      </c>
    </row>
    <row r="38" ht="29.4" customHeight="1"/>
    <row r="39">
      <c r="A39" s="7" t="inlineStr">
        <is>
          <t>Item Order</t>
        </is>
      </c>
      <c r="B39" s="7" t="inlineStr">
        <is>
          <t>Fastener</t>
        </is>
      </c>
      <c r="C39" s="7" t="inlineStr">
        <is>
          <t>Use</t>
        </is>
      </c>
      <c r="D39" s="7" t="inlineStr">
        <is>
          <t>Unit Cost</t>
        </is>
      </c>
      <c r="E39" s="7" t="inlineStr">
        <is>
          <t>Size1</t>
        </is>
      </c>
      <c r="F39" s="7" t="inlineStr">
        <is>
          <t>Unit1</t>
        </is>
      </c>
      <c r="G39" s="7" t="inlineStr">
        <is>
          <t>Size2</t>
        </is>
      </c>
      <c r="H39" s="7" t="inlineStr">
        <is>
          <t>Unit2</t>
        </is>
      </c>
      <c r="I39" s="7" t="inlineStr">
        <is>
          <t>Quantity</t>
        </is>
      </c>
      <c r="J39" s="7" t="inlineStr">
        <is>
          <t>Sub Total</t>
        </is>
      </c>
    </row>
    <row r="40" ht="26.4" customHeight="1">
      <c r="A40" s="18" t="inlineStr">
        <is>
          <t>FA1</t>
        </is>
      </c>
      <c r="B40" s="18" t="inlineStr">
        <is>
          <t>None</t>
        </is>
      </c>
      <c r="C40" s="18" t="n"/>
      <c r="D40" s="61" t="inlineStr"/>
      <c r="E40" s="18" t="n"/>
      <c r="F40" s="20" t="n"/>
      <c r="G40" s="18" t="n"/>
      <c r="H40" s="18" t="n"/>
      <c r="I40" s="21" t="n"/>
      <c r="J40" s="53">
        <f>D40*I40</f>
        <v/>
      </c>
    </row>
    <row r="41" ht="14.4" customHeight="1">
      <c r="A41" s="8" t="n"/>
      <c r="B41" s="8" t="n"/>
      <c r="C41" s="8" t="n"/>
      <c r="D41" s="8" t="n"/>
      <c r="E41" s="8" t="n"/>
      <c r="F41" s="8" t="n"/>
      <c r="G41" s="8" t="n"/>
      <c r="H41" s="8" t="n"/>
      <c r="I41" s="34" t="inlineStr">
        <is>
          <t>Sub Total</t>
        </is>
      </c>
      <c r="J41" s="68">
        <f>SUM(J40:J40)</f>
        <v/>
      </c>
    </row>
    <row r="42">
      <c r="H42" s="22" t="n"/>
      <c r="I42" s="62" t="n"/>
    </row>
    <row r="43">
      <c r="A43" s="7" t="inlineStr">
        <is>
          <t>Item Order</t>
        </is>
      </c>
      <c r="B43" s="7" t="inlineStr">
        <is>
          <t>Tooling</t>
        </is>
      </c>
      <c r="C43" s="7" t="inlineStr">
        <is>
          <t>Use</t>
        </is>
      </c>
      <c r="D43" s="7" t="inlineStr">
        <is>
          <t>Unit Cost</t>
        </is>
      </c>
      <c r="E43" s="7" t="inlineStr">
        <is>
          <t>Unit</t>
        </is>
      </c>
      <c r="F43" s="7" t="inlineStr">
        <is>
          <t>Quantity</t>
        </is>
      </c>
      <c r="G43" s="7" t="inlineStr">
        <is>
          <t>PVF</t>
        </is>
      </c>
      <c r="H43" s="7" t="inlineStr">
        <is>
          <t>FracIncld</t>
        </is>
      </c>
      <c r="I43" s="7" t="inlineStr">
        <is>
          <t>Sub Total</t>
        </is>
      </c>
    </row>
    <row r="44" ht="28.95" customHeight="1">
      <c r="A44" s="18" t="inlineStr">
        <is>
          <t>TO1</t>
        </is>
      </c>
      <c r="B44" s="18" t="inlineStr">
        <is>
          <t>None</t>
        </is>
      </c>
      <c r="C44" s="18" t="n"/>
      <c r="D44" s="53" t="inlineStr"/>
      <c r="E44" s="18" t="n"/>
      <c r="F44" s="18" t="n"/>
      <c r="G44" s="18" t="n"/>
      <c r="H44" s="18" t="n"/>
      <c r="I44" s="53" t="n">
        <v>0</v>
      </c>
    </row>
    <row r="45">
      <c r="A45" s="8" t="n"/>
      <c r="B45" s="8" t="n"/>
      <c r="C45" s="8" t="n"/>
      <c r="D45" s="8" t="n"/>
      <c r="E45" s="8" t="n"/>
      <c r="F45" s="8" t="n"/>
      <c r="G45" s="8" t="n"/>
      <c r="H45" s="16" t="inlineStr">
        <is>
          <t>Sub Total</t>
        </is>
      </c>
      <c r="I45" s="55">
        <f>SUM(I44:I44)</f>
        <v/>
      </c>
    </row>
    <row r="46">
      <c r="H46" s="22" t="n"/>
      <c r="I46" s="62" t="n"/>
    </row>
    <row r="47" ht="28.95" customHeight="1"/>
    <row r="50" ht="28.95" customHeight="1"/>
    <row r="52">
      <c r="J52" s="8" t="n"/>
      <c r="K52" s="8" t="n"/>
      <c r="L52" s="8" t="n"/>
      <c r="M52" s="8" t="n"/>
      <c r="N52" s="8" t="n"/>
    </row>
    <row r="53" customFormat="1" s="8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</row>
    <row r="54">
      <c r="K54" s="8" t="n"/>
      <c r="L54" s="8" t="n"/>
      <c r="M54" s="8" t="n"/>
      <c r="N54" s="8" t="n"/>
    </row>
    <row r="55" customFormat="1" s="8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K55" s="2" t="n"/>
      <c r="L55" s="2" t="n"/>
      <c r="M55" s="2" t="n"/>
      <c r="N55" s="2" t="n"/>
    </row>
    <row r="56">
      <c r="K56" s="8" t="n"/>
      <c r="L56" s="8" t="n"/>
      <c r="M56" s="8" t="n"/>
      <c r="N56" s="8" t="n"/>
    </row>
    <row r="57" customFormat="1" s="8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K57" s="2" t="n"/>
      <c r="L57" s="2" t="n"/>
      <c r="M57" s="2" t="n"/>
      <c r="N57" s="2" t="n"/>
    </row>
    <row r="58">
      <c r="J58" s="8" t="n"/>
      <c r="K58" s="8" t="n"/>
      <c r="L58" s="8" t="n"/>
      <c r="M58" s="8" t="n"/>
      <c r="N58" s="8" t="n"/>
    </row>
    <row r="59" customFormat="1" s="8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</row>
    <row r="60">
      <c r="J60" s="8" t="n"/>
      <c r="K60" s="8" t="n"/>
      <c r="L60" s="8" t="n"/>
      <c r="M60" s="8" t="n"/>
      <c r="N60" s="8" t="n"/>
    </row>
    <row r="61" customFormat="1" s="8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</row>
  </sheetData>
  <pageMargins left="0.5" right="0.5" top="0.75" bottom="0.75" header="0.3" footer="0.3"/>
  <pageSetup orientation="landscape" paperSize="9" scale="68" fitToHeight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showGridLines="0" zoomScale="80" zoomScaleNormal="80" workbookViewId="0">
      <selection activeCell="G11" sqref="G11"/>
    </sheetView>
  </sheetViews>
  <sheetFormatPr baseColWidth="8" defaultColWidth="9.109375" defaultRowHeight="14.4"/>
  <cols>
    <col width="15" bestFit="1" customWidth="1" style="2" min="1" max="1"/>
    <col width="18.109375" customWidth="1" style="2" min="2" max="2"/>
    <col width="18.44140625" customWidth="1" style="2" min="3" max="3"/>
    <col width="13.5546875" bestFit="1" customWidth="1" style="2" min="4" max="4"/>
    <col width="14.109375" bestFit="1" customWidth="1" style="2" min="5" max="5"/>
    <col width="12" bestFit="1" customWidth="1" style="2" min="6" max="6"/>
    <col width="10.109375" bestFit="1" customWidth="1" style="2" min="7" max="7"/>
    <col width="13.88671875" bestFit="1" customWidth="1" style="2" min="8" max="8"/>
    <col width="15.5546875" bestFit="1" customWidth="1" style="2" min="9" max="9"/>
    <col width="13.88671875" bestFit="1" customWidth="1" style="2" min="10" max="10"/>
    <col width="10.44140625" bestFit="1" customWidth="1" style="2" min="11" max="11"/>
    <col width="11.33203125" bestFit="1" customWidth="1" style="2" min="12" max="12"/>
    <col width="13.88671875" bestFit="1" customWidth="1" style="2" min="13" max="13"/>
    <col width="15" bestFit="1" customWidth="1" style="2" min="14" max="14"/>
    <col width="9.109375" customWidth="1" style="2" min="15" max="15"/>
    <col width="9.44140625" bestFit="1" customWidth="1" style="2" min="16" max="16"/>
    <col width="9.109375" customWidth="1" style="2" min="17" max="18"/>
    <col width="10.44140625" bestFit="1" customWidth="1" style="2" min="19" max="19"/>
    <col width="9.44140625" bestFit="1" customWidth="1" style="2" min="20" max="20"/>
    <col width="9.109375" customWidth="1" style="2" min="21" max="21"/>
    <col width="9.44140625" bestFit="1" customWidth="1" style="2" min="22" max="22"/>
    <col width="9.109375" customWidth="1" style="2" min="23" max="23"/>
    <col width="10.109375" bestFit="1" customWidth="1" style="2" min="24" max="25"/>
    <col width="9.33203125" bestFit="1" customWidth="1" style="2" min="26" max="28"/>
    <col width="9.109375" customWidth="1" style="2" min="29" max="16384"/>
  </cols>
  <sheetData>
    <row r="1">
      <c r="A1" s="1" t="inlineStr">
        <is>
          <t>University</t>
        </is>
      </c>
      <c r="B1" s="2" t="inlineStr">
        <is>
          <t>Kyoto University</t>
        </is>
      </c>
      <c r="J1" s="33" t="inlineStr">
        <is>
          <t>Car #</t>
        </is>
      </c>
      <c r="K1" s="3" t="n">
        <v>15</v>
      </c>
      <c r="M1" s="1" t="inlineStr">
        <is>
          <t>Part Cost</t>
        </is>
      </c>
      <c r="N1" s="52">
        <f>N13+I22+J26+I30</f>
        <v/>
      </c>
    </row>
    <row r="2">
      <c r="A2" s="1" t="inlineStr">
        <is>
          <t>System</t>
        </is>
      </c>
      <c r="B2" s="2" t="inlineStr">
        <is>
          <t>Brake System</t>
        </is>
      </c>
      <c r="D2" s="51" t="n"/>
      <c r="M2" s="1" t="inlineStr">
        <is>
          <t>Qty</t>
        </is>
      </c>
      <c r="N2" s="5" t="n">
        <v>1</v>
      </c>
    </row>
    <row r="3">
      <c r="A3" s="1" t="inlineStr">
        <is>
          <t>Assembly</t>
        </is>
      </c>
      <c r="B3" s="2" t="inlineStr">
        <is>
          <t>Brake Lines</t>
        </is>
      </c>
      <c r="D3" s="51" t="n"/>
      <c r="J3" s="1" t="inlineStr">
        <is>
          <t>FileLink1</t>
        </is>
      </c>
    </row>
    <row r="4">
      <c r="A4" s="1" t="inlineStr">
        <is>
          <t>Part</t>
        </is>
      </c>
      <c r="B4" s="6" t="inlineStr">
        <is>
          <t>Brake Line 2</t>
        </is>
      </c>
      <c r="D4" s="51" t="n"/>
      <c r="J4" s="1" t="inlineStr">
        <is>
          <t>FileLink2</t>
        </is>
      </c>
      <c r="M4" s="1" t="inlineStr">
        <is>
          <t>Extended Cost</t>
        </is>
      </c>
      <c r="N4" s="52">
        <f>N1*N2</f>
        <v/>
      </c>
    </row>
    <row r="5">
      <c r="A5" s="1" t="inlineStr">
        <is>
          <t>P/N Base</t>
        </is>
      </c>
      <c r="B5" s="6" t="n">
        <v>10802</v>
      </c>
      <c r="J5" s="1" t="inlineStr">
        <is>
          <t>FileLink3</t>
        </is>
      </c>
    </row>
    <row r="6">
      <c r="A6" s="1" t="inlineStr">
        <is>
          <t>Suffix</t>
        </is>
      </c>
      <c r="B6" s="2" t="inlineStr">
        <is>
          <t>AA</t>
        </is>
      </c>
    </row>
    <row r="7">
      <c r="A7" s="1" t="inlineStr">
        <is>
          <t>Details</t>
        </is>
      </c>
    </row>
    <row r="9" customFormat="1" s="8">
      <c r="A9" s="7" t="inlineStr">
        <is>
          <t>Item Order</t>
        </is>
      </c>
      <c r="B9" s="7" t="inlineStr">
        <is>
          <t>Material</t>
        </is>
      </c>
      <c r="C9" s="7" t="inlineStr">
        <is>
          <t>Use</t>
        </is>
      </c>
      <c r="D9" s="7" t="inlineStr">
        <is>
          <t>Unit Cost</t>
        </is>
      </c>
      <c r="E9" s="7" t="inlineStr">
        <is>
          <t>Size1</t>
        </is>
      </c>
      <c r="F9" s="7" t="inlineStr">
        <is>
          <t>Unit1</t>
        </is>
      </c>
      <c r="G9" s="7" t="inlineStr">
        <is>
          <t>Size2</t>
        </is>
      </c>
      <c r="H9" s="7" t="inlineStr">
        <is>
          <t>Unit2</t>
        </is>
      </c>
      <c r="I9" s="7" t="inlineStr">
        <is>
          <t>Area Name</t>
        </is>
      </c>
      <c r="J9" s="7" t="inlineStr">
        <is>
          <t>Area</t>
        </is>
      </c>
      <c r="K9" s="7" t="inlineStr">
        <is>
          <t>Length</t>
        </is>
      </c>
      <c r="L9" s="7" t="inlineStr">
        <is>
          <t>Density</t>
        </is>
      </c>
      <c r="M9" s="7" t="inlineStr">
        <is>
          <t>Quantity</t>
        </is>
      </c>
      <c r="N9" s="7" t="inlineStr">
        <is>
          <t>Sub Total</t>
        </is>
      </c>
    </row>
    <row r="10" ht="43.2" customHeight="1">
      <c r="A10" s="18" t="inlineStr">
        <is>
          <t>MA1</t>
        </is>
      </c>
      <c r="B10" s="18" t="inlineStr">
        <is>
          <t>Hose, High Pressure, Stainless Steel Braided Outer</t>
        </is>
      </c>
      <c r="C10" s="18" t="inlineStr">
        <is>
          <t>Brake Line Hose 2</t>
        </is>
      </c>
      <c r="D10" s="53" t="inlineStr"/>
      <c r="E10" s="32">
        <f>25.4*3/16</f>
        <v/>
      </c>
      <c r="F10" s="18" t="inlineStr">
        <is>
          <t>m</t>
        </is>
      </c>
      <c r="G10" s="18" t="n"/>
      <c r="H10" s="56" t="n"/>
      <c r="I10" s="15" t="n"/>
      <c r="J10" s="57" t="n"/>
      <c r="K10" s="56" t="n"/>
      <c r="L10" s="56" t="n"/>
      <c r="M10" s="63">
        <f>765/1000</f>
        <v/>
      </c>
      <c r="N10" s="53">
        <f>IF(J10="",D10*M10,D10*J10*K10*L10*M10)</f>
        <v/>
      </c>
    </row>
    <row r="11" ht="43.2" customHeight="1">
      <c r="A11" s="18" t="inlineStr">
        <is>
          <t>MA2</t>
        </is>
      </c>
      <c r="B11" s="49" t="inlineStr">
        <is>
          <t>Fitting/H.P./Male Inverted Flare/90 deg./St./</t>
        </is>
      </c>
      <c r="C11" s="18" t="n"/>
      <c r="D11" s="53" t="inlineStr"/>
      <c r="E11" s="32">
        <f>25.4*3/16</f>
        <v/>
      </c>
      <c r="F11" s="18" t="inlineStr">
        <is>
          <t>mm</t>
        </is>
      </c>
      <c r="G11" s="18" t="n"/>
      <c r="H11" s="56" t="n"/>
      <c r="I11" s="15" t="n"/>
      <c r="J11" s="57" t="n"/>
      <c r="K11" s="56" t="n"/>
      <c r="L11" s="56" t="n"/>
      <c r="M11" s="64" t="n">
        <v>1</v>
      </c>
      <c r="N11" s="53">
        <f>IF(J11="",D11*M11,D11*J11*K11*L11*M11)</f>
        <v/>
      </c>
    </row>
    <row r="12" ht="28.8" customHeight="1">
      <c r="A12" s="18" t="inlineStr">
        <is>
          <t>MA3</t>
        </is>
      </c>
      <c r="B12" s="26" t="inlineStr">
        <is>
          <t>Fitting/H.P./Straight//St./</t>
        </is>
      </c>
      <c r="C12" s="18" t="n"/>
      <c r="D12" s="53" t="inlineStr"/>
      <c r="E12" s="32">
        <f>25.4*3/16</f>
        <v/>
      </c>
      <c r="F12" s="18" t="inlineStr">
        <is>
          <t>mm</t>
        </is>
      </c>
      <c r="G12" s="18" t="n"/>
      <c r="H12" s="56" t="n"/>
      <c r="I12" s="15" t="n"/>
      <c r="J12" s="57" t="n"/>
      <c r="K12" s="56" t="n"/>
      <c r="L12" s="56" t="n"/>
      <c r="M12" s="57" t="n">
        <v>1</v>
      </c>
      <c r="N12" s="53">
        <f>IF(J12="",D12*M12,D12*J12*K12*L12*M12)</f>
        <v/>
      </c>
    </row>
    <row r="13" customFormat="1" s="8">
      <c r="M13" s="16" t="inlineStr">
        <is>
          <t>Sub Total</t>
        </is>
      </c>
      <c r="N13" s="55">
        <f>SUM(N10:N12)</f>
        <v/>
      </c>
    </row>
    <row r="14"/>
    <row r="15" customFormat="1" s="8">
      <c r="A15" s="7" t="inlineStr">
        <is>
          <t>Item Order</t>
        </is>
      </c>
      <c r="B15" s="7" t="inlineStr">
        <is>
          <t>Process</t>
        </is>
      </c>
      <c r="C15" s="7" t="inlineStr">
        <is>
          <t>Use</t>
        </is>
      </c>
      <c r="D15" s="7" t="inlineStr">
        <is>
          <t>Unit Cost</t>
        </is>
      </c>
      <c r="E15" s="7" t="inlineStr">
        <is>
          <t>Unit</t>
        </is>
      </c>
      <c r="F15" s="7" t="inlineStr">
        <is>
          <t>Quantity</t>
        </is>
      </c>
      <c r="G15" s="7" t="inlineStr">
        <is>
          <t>Multiplier</t>
        </is>
      </c>
      <c r="H15" s="7" t="inlineStr">
        <is>
          <t>Mult. Val.</t>
        </is>
      </c>
      <c r="I15" s="7" t="inlineStr">
        <is>
          <t>Sub Total</t>
        </is>
      </c>
    </row>
    <row r="16" ht="28.8" customHeight="1">
      <c r="A16" s="18" t="inlineStr">
        <is>
          <t>PR1</t>
        </is>
      </c>
      <c r="B16" s="18" t="inlineStr">
        <is>
          <t>Assemble, 1 kg, Interference</t>
        </is>
      </c>
      <c r="C16" s="18" t="inlineStr">
        <is>
          <t>MA2 to MA1</t>
        </is>
      </c>
      <c r="D16" s="65" t="inlineStr"/>
      <c r="E16" s="18" t="inlineStr">
        <is>
          <t>unit</t>
        </is>
      </c>
      <c r="F16" s="18" t="n">
        <v>1</v>
      </c>
      <c r="G16" s="18" t="n"/>
      <c r="H16" s="32" t="inlineStr"/>
      <c r="I16" s="53">
        <f>IF('Brake Line 2'!$H16&lt;&gt;"",'Brake Line 2'!$D16*'Brake Line 2'!$F16*'Brake Line 2'!$H16,'Brake Line 2'!$D16*'Brake Line 2'!$F16)</f>
        <v/>
      </c>
    </row>
    <row r="17">
      <c r="A17" s="18" t="inlineStr">
        <is>
          <t>PR2</t>
        </is>
      </c>
      <c r="B17" s="18" t="inlineStr">
        <is>
          <t>Wrench &lt;= 25.4 mm</t>
        </is>
      </c>
      <c r="C17" s="18" t="inlineStr">
        <is>
          <t>MA2</t>
        </is>
      </c>
      <c r="D17" s="67" t="inlineStr"/>
      <c r="E17" s="18" t="inlineStr">
        <is>
          <t>unit</t>
        </is>
      </c>
      <c r="F17" s="18" t="n">
        <v>1</v>
      </c>
      <c r="G17" s="18" t="n"/>
      <c r="H17" s="32" t="inlineStr"/>
      <c r="I17" s="53">
        <f>IF('Brake Line 2'!$H17&lt;&gt;"",'Brake Line 2'!$D17*'Brake Line 2'!$F17*'Brake Line 2'!$H17,'Brake Line 2'!$D17*'Brake Line 2'!$F17)</f>
        <v/>
      </c>
    </row>
    <row r="18" ht="28.8" customHeight="1">
      <c r="A18" s="18" t="inlineStr">
        <is>
          <t>PR3</t>
        </is>
      </c>
      <c r="B18" s="18" t="inlineStr">
        <is>
          <t>Reaction Tool &lt;= 25.4 mm</t>
        </is>
      </c>
      <c r="C18" s="18" t="inlineStr">
        <is>
          <t>MA2</t>
        </is>
      </c>
      <c r="D18" s="65" t="inlineStr"/>
      <c r="E18" s="18" t="inlineStr">
        <is>
          <t>unit</t>
        </is>
      </c>
      <c r="F18" s="18" t="n">
        <v>1</v>
      </c>
      <c r="G18" s="18" t="n"/>
      <c r="H18" s="32" t="inlineStr"/>
      <c r="I18" s="53">
        <f>IF('Brake Line 2'!$H18&lt;&gt;"",'Brake Line 2'!$D18*'Brake Line 2'!$F18*'Brake Line 2'!$H18,'Brake Line 2'!$D18*'Brake Line 2'!$F18)</f>
        <v/>
      </c>
    </row>
    <row r="19" ht="28.8" customHeight="1">
      <c r="A19" s="18" t="inlineStr">
        <is>
          <t>PR4</t>
        </is>
      </c>
      <c r="B19" s="18" t="inlineStr">
        <is>
          <t>Assemble, 1 kg, Interference</t>
        </is>
      </c>
      <c r="C19" s="18" t="inlineStr">
        <is>
          <t>MA3 to MA1</t>
        </is>
      </c>
      <c r="D19" s="65" t="inlineStr"/>
      <c r="E19" s="18" t="inlineStr">
        <is>
          <t>unit</t>
        </is>
      </c>
      <c r="F19" s="18" t="n">
        <v>1</v>
      </c>
      <c r="G19" s="18" t="n"/>
      <c r="H19" s="32" t="inlineStr"/>
      <c r="I19" s="53">
        <f>IF('Brake Line 2'!$H19&lt;&gt;"",'Brake Line 2'!$D19*'Brake Line 2'!$F19*'Brake Line 2'!$H19,'Brake Line 2'!$D19*'Brake Line 2'!$F19)</f>
        <v/>
      </c>
    </row>
    <row r="20">
      <c r="A20" s="18" t="inlineStr">
        <is>
          <t>PR5</t>
        </is>
      </c>
      <c r="B20" s="18" t="inlineStr">
        <is>
          <t>Wrench &lt;= 25.4 mm</t>
        </is>
      </c>
      <c r="C20" s="18" t="inlineStr">
        <is>
          <t>MA3</t>
        </is>
      </c>
      <c r="D20" s="67" t="inlineStr"/>
      <c r="E20" s="18" t="inlineStr">
        <is>
          <t>unit</t>
        </is>
      </c>
      <c r="F20" s="18" t="n">
        <v>1</v>
      </c>
      <c r="G20" s="18" t="n"/>
      <c r="H20" s="32" t="inlineStr"/>
      <c r="I20" s="53">
        <f>IF('Brake Line 2'!$H20&lt;&gt;"",'Brake Line 2'!$D20*'Brake Line 2'!$F20*'Brake Line 2'!$H20,'Brake Line 2'!$D20*'Brake Line 2'!$F20)</f>
        <v/>
      </c>
    </row>
    <row r="21" ht="28.8" customHeight="1">
      <c r="A21" s="18" t="inlineStr">
        <is>
          <t>PR6</t>
        </is>
      </c>
      <c r="B21" s="18" t="inlineStr">
        <is>
          <t>Reaction Tool &lt;= 25.4 mm</t>
        </is>
      </c>
      <c r="C21" s="18" t="inlineStr">
        <is>
          <t>MA3</t>
        </is>
      </c>
      <c r="D21" s="65" t="inlineStr"/>
      <c r="E21" s="18" t="inlineStr">
        <is>
          <t>unit</t>
        </is>
      </c>
      <c r="F21" s="18" t="n">
        <v>1</v>
      </c>
      <c r="G21" s="18" t="n"/>
      <c r="H21" s="32" t="inlineStr"/>
      <c r="I21" s="53">
        <f>IF('Brake Line 2'!$H21&lt;&gt;"",'Brake Line 2'!$D21*'Brake Line 2'!$F21*'Brake Line 2'!$H21,'Brake Line 2'!$D21*'Brake Line 2'!$F21)</f>
        <v/>
      </c>
    </row>
    <row r="22" customFormat="1" s="8">
      <c r="H22" s="16" t="inlineStr">
        <is>
          <t>Sub Total</t>
        </is>
      </c>
      <c r="I22" s="55">
        <f>SUM(I16:I21)</f>
        <v/>
      </c>
    </row>
    <row r="23"/>
    <row r="24" customFormat="1" s="8">
      <c r="A24" s="7" t="inlineStr">
        <is>
          <t>Item Order</t>
        </is>
      </c>
      <c r="B24" s="7" t="inlineStr">
        <is>
          <t>Fastener</t>
        </is>
      </c>
      <c r="C24" s="7" t="inlineStr">
        <is>
          <t>Use</t>
        </is>
      </c>
      <c r="D24" s="7" t="inlineStr">
        <is>
          <t>Unit Cost</t>
        </is>
      </c>
      <c r="E24" s="7" t="inlineStr">
        <is>
          <t>Size1</t>
        </is>
      </c>
      <c r="F24" s="7" t="inlineStr">
        <is>
          <t>Unit1</t>
        </is>
      </c>
      <c r="G24" s="7" t="inlineStr">
        <is>
          <t>Size2</t>
        </is>
      </c>
      <c r="H24" s="7" t="inlineStr">
        <is>
          <t>Unit2</t>
        </is>
      </c>
      <c r="I24" s="7" t="inlineStr">
        <is>
          <t>Quantity</t>
        </is>
      </c>
      <c r="J24" s="7" t="inlineStr">
        <is>
          <t>Sub Total</t>
        </is>
      </c>
    </row>
    <row r="25">
      <c r="A25" s="18" t="inlineStr">
        <is>
          <t>FA1</t>
        </is>
      </c>
      <c r="B25" s="18" t="inlineStr">
        <is>
          <t>None</t>
        </is>
      </c>
      <c r="C25" s="18" t="n"/>
      <c r="D25" s="53" t="inlineStr"/>
      <c r="E25" s="18" t="n"/>
      <c r="F25" s="20" t="n"/>
      <c r="G25" s="18" t="n"/>
      <c r="H25" s="18" t="n"/>
      <c r="I25" s="21" t="n"/>
      <c r="J25" s="53">
        <f>D25*I25</f>
        <v/>
      </c>
    </row>
    <row r="26" customFormat="1" s="8">
      <c r="I26" s="34" t="inlineStr">
        <is>
          <t>Sub Total</t>
        </is>
      </c>
      <c r="J26" s="68">
        <f>SUM(J25:J25)</f>
        <v/>
      </c>
    </row>
    <row r="27">
      <c r="H27" s="22" t="n"/>
      <c r="I27" s="62" t="n"/>
    </row>
    <row r="28" customFormat="1" s="8">
      <c r="A28" s="7" t="inlineStr">
        <is>
          <t>Item Order</t>
        </is>
      </c>
      <c r="B28" s="7" t="inlineStr">
        <is>
          <t>Tooling</t>
        </is>
      </c>
      <c r="C28" s="7" t="inlineStr">
        <is>
          <t>Use</t>
        </is>
      </c>
      <c r="D28" s="7" t="inlineStr">
        <is>
          <t>Unit Cost</t>
        </is>
      </c>
      <c r="E28" s="7" t="inlineStr">
        <is>
          <t>Unit</t>
        </is>
      </c>
      <c r="F28" s="7" t="inlineStr">
        <is>
          <t>Quantity</t>
        </is>
      </c>
      <c r="G28" s="7" t="inlineStr">
        <is>
          <t>PVF</t>
        </is>
      </c>
      <c r="H28" s="7" t="inlineStr">
        <is>
          <t>FracIncld</t>
        </is>
      </c>
      <c r="I28" s="7" t="inlineStr">
        <is>
          <t>Sub Total</t>
        </is>
      </c>
    </row>
    <row r="29">
      <c r="A29" s="18" t="inlineStr">
        <is>
          <t>TO1</t>
        </is>
      </c>
      <c r="B29" s="18" t="inlineStr">
        <is>
          <t>None</t>
        </is>
      </c>
      <c r="C29" s="18" t="n"/>
      <c r="D29" s="53" t="inlineStr"/>
      <c r="E29" s="18" t="n"/>
      <c r="F29" s="18" t="n"/>
      <c r="G29" s="18" t="n"/>
      <c r="H29" s="18" t="n"/>
      <c r="I29" s="53" t="n">
        <v>0</v>
      </c>
    </row>
    <row r="30" customFormat="1" s="8">
      <c r="H30" s="16" t="inlineStr">
        <is>
          <t>Sub Total</t>
        </is>
      </c>
      <c r="I30" s="55">
        <f>SUM(I29:I29)</f>
        <v/>
      </c>
    </row>
    <row r="31">
      <c r="H31" s="22" t="n"/>
      <c r="I31" s="62" t="n"/>
    </row>
  </sheetData>
  <pageMargins left="0.5" right="0.5" top="0.75" bottom="0.75" header="0.3" footer="0.3"/>
  <pageSetup orientation="landscape" paperSize="9" scale="70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P47"/>
  <sheetViews>
    <sheetView showGridLines="0" tabSelected="1" zoomScale="80" zoomScaleNormal="80" workbookViewId="0">
      <selection activeCell="M38" sqref="M38"/>
    </sheetView>
  </sheetViews>
  <sheetFormatPr baseColWidth="8" defaultColWidth="9.109375" defaultRowHeight="14.4"/>
  <cols>
    <col width="15" bestFit="1" customWidth="1" style="2" min="1" max="1"/>
    <col width="19.109375" customWidth="1" style="2" min="2" max="2"/>
    <col width="21.44140625" customWidth="1" style="2" min="3" max="3"/>
    <col width="13.5546875" bestFit="1" customWidth="1" style="2" min="4" max="4"/>
    <col width="14.109375" bestFit="1" customWidth="1" style="2" min="5" max="5"/>
    <col width="12" bestFit="1" customWidth="1" style="2" min="6" max="6"/>
    <col width="10.109375" customWidth="1" style="2" min="7" max="7"/>
    <col width="13.88671875" bestFit="1" customWidth="1" style="2" min="8" max="8"/>
    <col width="15.5546875" bestFit="1" customWidth="1" style="2" min="9" max="9"/>
    <col width="13.88671875" bestFit="1" customWidth="1" style="2" min="10" max="10"/>
    <col width="10.44140625" bestFit="1" customWidth="1" style="2" min="11" max="11"/>
    <col width="11.33203125" bestFit="1" customWidth="1" style="2" min="12" max="12"/>
    <col width="13.88671875" bestFit="1" customWidth="1" style="2" min="13" max="13"/>
    <col width="15.88671875" bestFit="1" customWidth="1" style="2" min="14" max="14"/>
    <col width="9.109375" customWidth="1" style="2" min="15" max="15"/>
    <col width="13.6640625" bestFit="1" customWidth="1" style="2" min="16" max="16"/>
    <col width="9.109375" customWidth="1" style="2" min="17" max="18"/>
    <col width="10.44140625" bestFit="1" customWidth="1" style="2" min="19" max="19"/>
    <col width="9.44140625" bestFit="1" customWidth="1" style="2" min="20" max="20"/>
    <col width="9.109375" customWidth="1" style="2" min="21" max="21"/>
    <col width="9.44140625" bestFit="1" customWidth="1" style="2" min="22" max="22"/>
    <col width="9.109375" customWidth="1" style="2" min="23" max="23"/>
    <col width="10.109375" bestFit="1" customWidth="1" style="2" min="24" max="25"/>
    <col width="9.33203125" bestFit="1" customWidth="1" style="2" min="26" max="28"/>
    <col width="9.109375" customWidth="1" style="2" min="29" max="16384"/>
  </cols>
  <sheetData>
    <row r="1">
      <c r="A1" s="1" t="inlineStr">
        <is>
          <t>University</t>
        </is>
      </c>
      <c r="B1" s="2" t="inlineStr">
        <is>
          <t>Kyoto University</t>
        </is>
      </c>
      <c r="J1" s="33" t="inlineStr">
        <is>
          <t>Car #</t>
        </is>
      </c>
      <c r="K1" s="3" t="n">
        <v>15</v>
      </c>
      <c r="M1" s="1" t="inlineStr">
        <is>
          <t>Part Cost</t>
        </is>
      </c>
      <c r="N1" s="52">
        <f>N20+I38+J42+I46</f>
        <v/>
      </c>
    </row>
    <row r="2">
      <c r="A2" s="1" t="inlineStr">
        <is>
          <t>System</t>
        </is>
      </c>
      <c r="B2" s="2" t="inlineStr">
        <is>
          <t>Brake System</t>
        </is>
      </c>
      <c r="D2" s="51" t="n"/>
      <c r="M2" s="1" t="inlineStr">
        <is>
          <t>Qty</t>
        </is>
      </c>
      <c r="N2" s="5" t="n">
        <v>1</v>
      </c>
    </row>
    <row r="3">
      <c r="A3" s="1" t="inlineStr">
        <is>
          <t>Assembly</t>
        </is>
      </c>
      <c r="B3" s="2" t="inlineStr">
        <is>
          <t>Brake Lines</t>
        </is>
      </c>
      <c r="D3" s="51" t="n"/>
      <c r="J3" s="1" t="inlineStr">
        <is>
          <t>FileLink1</t>
        </is>
      </c>
    </row>
    <row r="4">
      <c r="A4" s="1" t="inlineStr">
        <is>
          <t>Part</t>
        </is>
      </c>
      <c r="B4" s="6" t="inlineStr">
        <is>
          <t>Brake Line 3</t>
        </is>
      </c>
      <c r="D4" s="51" t="n"/>
      <c r="J4" s="1" t="inlineStr">
        <is>
          <t>FileLink2</t>
        </is>
      </c>
      <c r="M4" s="1" t="inlineStr">
        <is>
          <t>Extended Cost</t>
        </is>
      </c>
      <c r="N4" s="52">
        <f>N1*N2</f>
        <v/>
      </c>
    </row>
    <row r="5">
      <c r="A5" s="1" t="inlineStr">
        <is>
          <t>P/N Base</t>
        </is>
      </c>
      <c r="B5" s="6" t="n">
        <v>10803</v>
      </c>
      <c r="J5" s="1" t="inlineStr">
        <is>
          <t>FileLink3</t>
        </is>
      </c>
    </row>
    <row r="6">
      <c r="A6" s="1" t="inlineStr">
        <is>
          <t>Suffix</t>
        </is>
      </c>
      <c r="B6" s="2" t="inlineStr">
        <is>
          <t>AA</t>
        </is>
      </c>
    </row>
    <row r="7">
      <c r="A7" s="1" t="inlineStr">
        <is>
          <t>Details</t>
        </is>
      </c>
    </row>
    <row r="9" customFormat="1" s="8">
      <c r="A9" s="7" t="inlineStr">
        <is>
          <t>Item Order</t>
        </is>
      </c>
      <c r="B9" s="7" t="inlineStr">
        <is>
          <t>Material</t>
        </is>
      </c>
      <c r="C9" s="7" t="inlineStr">
        <is>
          <t>Use</t>
        </is>
      </c>
      <c r="D9" s="7" t="inlineStr">
        <is>
          <t>Unit Cost</t>
        </is>
      </c>
      <c r="E9" s="7" t="inlineStr">
        <is>
          <t>Size1</t>
        </is>
      </c>
      <c r="F9" s="7" t="inlineStr">
        <is>
          <t>Unit1</t>
        </is>
      </c>
      <c r="G9" s="7" t="inlineStr">
        <is>
          <t>Size2</t>
        </is>
      </c>
      <c r="H9" s="7" t="inlineStr">
        <is>
          <t>Unit2</t>
        </is>
      </c>
      <c r="I9" s="7" t="inlineStr">
        <is>
          <t>Area Name</t>
        </is>
      </c>
      <c r="J9" s="7" t="inlineStr">
        <is>
          <t>Area</t>
        </is>
      </c>
      <c r="K9" s="7" t="inlineStr">
        <is>
          <t>Length</t>
        </is>
      </c>
      <c r="L9" s="7" t="inlineStr">
        <is>
          <t>Density</t>
        </is>
      </c>
      <c r="M9" s="7" t="inlineStr">
        <is>
          <t>Quantity</t>
        </is>
      </c>
      <c r="N9" s="7" t="inlineStr">
        <is>
          <t>Sub Total</t>
        </is>
      </c>
    </row>
    <row r="10" ht="43.2" customHeight="1">
      <c r="A10" s="18" t="inlineStr">
        <is>
          <t>MA1</t>
        </is>
      </c>
      <c r="B10" s="18" t="inlineStr">
        <is>
          <t>Hose, High Pressure, Stainless Steel Braided Outer</t>
        </is>
      </c>
      <c r="C10" s="18" t="inlineStr">
        <is>
          <t>Brake Line Hose 3-1</t>
        </is>
      </c>
      <c r="D10" s="53" t="inlineStr"/>
      <c r="E10" s="32">
        <f>25.4*3/16</f>
        <v/>
      </c>
      <c r="F10" s="18" t="inlineStr">
        <is>
          <t>m</t>
        </is>
      </c>
      <c r="G10" s="18" t="n"/>
      <c r="H10" s="56" t="n"/>
      <c r="I10" s="15" t="n"/>
      <c r="J10" s="57" t="n"/>
      <c r="K10" s="56" t="n"/>
      <c r="L10" s="56" t="n"/>
      <c r="M10" s="63" t="n">
        <v>0.45</v>
      </c>
      <c r="N10" s="53">
        <f>IF(J10="",D10*M10,D10*J10*K10*L10*M10)</f>
        <v/>
      </c>
    </row>
    <row r="11" ht="43.2" customHeight="1">
      <c r="A11" s="18" t="inlineStr">
        <is>
          <t>MA2</t>
        </is>
      </c>
      <c r="B11" s="18" t="inlineStr">
        <is>
          <t>Hose, High Pressure, Stainless Steel Braided Outer</t>
        </is>
      </c>
      <c r="C11" s="18" t="inlineStr">
        <is>
          <t>Brake Line Hose 3-2</t>
        </is>
      </c>
      <c r="D11" s="53" t="inlineStr"/>
      <c r="E11" s="32">
        <f>25.4*3/16</f>
        <v/>
      </c>
      <c r="F11" s="18" t="inlineStr">
        <is>
          <t>m</t>
        </is>
      </c>
      <c r="G11" s="18" t="n"/>
      <c r="H11" s="56" t="n"/>
      <c r="I11" s="15" t="n"/>
      <c r="J11" s="57" t="n"/>
      <c r="K11" s="56" t="n"/>
      <c r="L11" s="56" t="n"/>
      <c r="M11" s="63" t="n">
        <v>0.55</v>
      </c>
      <c r="N11" s="53">
        <f>IF(J11="",D11*M11,D11*J11*K11*L11*M11)</f>
        <v/>
      </c>
    </row>
    <row r="12" ht="43.2" customHeight="1">
      <c r="A12" s="18" t="inlineStr">
        <is>
          <t>MA3</t>
        </is>
      </c>
      <c r="B12" s="18" t="inlineStr">
        <is>
          <t>Hose, High Pressure, Stainless Steel Braided Outer</t>
        </is>
      </c>
      <c r="C12" s="18" t="inlineStr">
        <is>
          <t>Brake Line Hose 3-3</t>
        </is>
      </c>
      <c r="D12" s="53" t="inlineStr"/>
      <c r="E12" s="32">
        <f>25.4*3/16</f>
        <v/>
      </c>
      <c r="F12" s="18" t="inlineStr">
        <is>
          <t>m</t>
        </is>
      </c>
      <c r="G12" s="18" t="n"/>
      <c r="H12" s="56" t="n"/>
      <c r="I12" s="15" t="n"/>
      <c r="J12" s="57" t="n"/>
      <c r="K12" s="56" t="n"/>
      <c r="L12" s="56" t="n"/>
      <c r="M12" s="63" t="n">
        <v>0.3</v>
      </c>
      <c r="N12" s="53">
        <f>IF(J12="",D12*M12,D12*J12*K12*L12*M12)</f>
        <v/>
      </c>
    </row>
    <row r="13" ht="43.2" customHeight="1">
      <c r="A13" s="18" t="inlineStr">
        <is>
          <t>MA4</t>
        </is>
      </c>
      <c r="B13" s="18" t="inlineStr">
        <is>
          <t>Hose, High Pressure, Stainless Steel Braided Outer</t>
        </is>
      </c>
      <c r="C13" s="18" t="inlineStr">
        <is>
          <t>Brake Line Hose 3-4</t>
        </is>
      </c>
      <c r="D13" s="53" t="inlineStr"/>
      <c r="E13" s="32">
        <f>25.4*3/16</f>
        <v/>
      </c>
      <c r="F13" s="18" t="inlineStr">
        <is>
          <t>m</t>
        </is>
      </c>
      <c r="G13" s="18" t="n"/>
      <c r="H13" s="56" t="n"/>
      <c r="I13" s="15" t="n"/>
      <c r="J13" s="57" t="n"/>
      <c r="K13" s="56" t="n"/>
      <c r="L13" s="56" t="n"/>
      <c r="M13" s="63" t="n">
        <v>0.75</v>
      </c>
      <c r="N13" s="53">
        <f>IF(J13="",D13*M13,D13*J13*K13*L13*M13)</f>
        <v/>
      </c>
    </row>
    <row r="14" ht="28.8" customHeight="1">
      <c r="A14" s="18" t="inlineStr">
        <is>
          <t>MA5</t>
        </is>
      </c>
      <c r="B14" s="26" t="inlineStr">
        <is>
          <t>Fitting/H.P./Straight//St./</t>
        </is>
      </c>
      <c r="C14" s="18" t="n"/>
      <c r="D14" s="53" t="inlineStr"/>
      <c r="E14" s="32">
        <f>25.4*3/16</f>
        <v/>
      </c>
      <c r="F14" s="18" t="inlineStr">
        <is>
          <t>mm</t>
        </is>
      </c>
      <c r="G14" s="18" t="n"/>
      <c r="H14" s="56" t="n"/>
      <c r="I14" s="15" t="n"/>
      <c r="J14" s="57" t="n"/>
      <c r="K14" s="56" t="n"/>
      <c r="L14" s="56" t="n"/>
      <c r="M14" s="57" t="n">
        <v>6</v>
      </c>
      <c r="N14" s="53">
        <f>IF(J14="",D14*M14,D14*J14*K14*L14*M14)</f>
        <v/>
      </c>
    </row>
    <row r="15" ht="28.8" customHeight="1">
      <c r="A15" s="18" t="inlineStr">
        <is>
          <t>MA6</t>
        </is>
      </c>
      <c r="B15" s="18" t="inlineStr">
        <is>
          <t>Adapter/L.P./Union Tee//Al./Anod.</t>
        </is>
      </c>
      <c r="C15" s="18" t="n"/>
      <c r="D15" s="53" t="inlineStr"/>
      <c r="E15" s="32">
        <f>25.4*3/16</f>
        <v/>
      </c>
      <c r="F15" s="18" t="inlineStr">
        <is>
          <t>mm</t>
        </is>
      </c>
      <c r="G15" s="32" t="n">
        <v>4.76</v>
      </c>
      <c r="H15" s="56" t="inlineStr">
        <is>
          <t>mm</t>
        </is>
      </c>
      <c r="I15" s="15" t="n"/>
      <c r="J15" s="57" t="n"/>
      <c r="K15" s="56" t="n"/>
      <c r="L15" s="56" t="n"/>
      <c r="M15" s="57" t="n">
        <v>1</v>
      </c>
      <c r="N15" s="53">
        <f>IF(J15="",D15*M15,D15*J15*K15*L15*M15)</f>
        <v/>
      </c>
    </row>
    <row r="16" ht="43.2" customHeight="1">
      <c r="A16" s="18" t="inlineStr">
        <is>
          <t>MA7</t>
        </is>
      </c>
      <c r="B16" s="26" t="inlineStr">
        <is>
          <t>Adapter/L.P./Male Female Female Tee//Al./Anod.</t>
        </is>
      </c>
      <c r="C16" s="18" t="n"/>
      <c r="D16" s="53" t="inlineStr"/>
      <c r="E16" s="32">
        <f>25.4*3/16</f>
        <v/>
      </c>
      <c r="F16" s="69" t="inlineStr">
        <is>
          <t>mm</t>
        </is>
      </c>
      <c r="G16" s="32">
        <f>25.4*3/16</f>
        <v/>
      </c>
      <c r="H16" s="56" t="inlineStr">
        <is>
          <t>mm</t>
        </is>
      </c>
      <c r="I16" s="15" t="n"/>
      <c r="J16" s="57" t="n"/>
      <c r="K16" s="56" t="n"/>
      <c r="L16" s="56" t="n"/>
      <c r="M16" s="57" t="n">
        <v>1</v>
      </c>
      <c r="N16" s="53">
        <f>IF(J16="",D16*M16,D16*J16*K16*L16*M16)</f>
        <v/>
      </c>
    </row>
    <row r="17" ht="43.2" customHeight="1">
      <c r="A17" s="18" t="inlineStr">
        <is>
          <t>MA8</t>
        </is>
      </c>
      <c r="B17" s="49" t="inlineStr">
        <is>
          <t>Fitting/H.P./Male Inverted Flare/90 deg./St./</t>
        </is>
      </c>
      <c r="C17" s="18" t="n"/>
      <c r="D17" s="53" t="inlineStr"/>
      <c r="E17" s="32">
        <f>25.4*3/16</f>
        <v/>
      </c>
      <c r="F17" s="18" t="inlineStr">
        <is>
          <t>mm</t>
        </is>
      </c>
      <c r="G17" s="32" t="n"/>
      <c r="H17" s="56" t="n"/>
      <c r="I17" s="15" t="n"/>
      <c r="J17" s="57" t="n"/>
      <c r="K17" s="56" t="n"/>
      <c r="L17" s="56" t="n"/>
      <c r="M17" s="57" t="n">
        <v>1</v>
      </c>
      <c r="N17" s="53">
        <f>IF(J17="",D17*M17,D17*J17*K17*L17*M17)</f>
        <v/>
      </c>
    </row>
    <row r="18" ht="31.5" customHeight="1">
      <c r="A18" s="18" t="inlineStr">
        <is>
          <t>MA9</t>
        </is>
      </c>
      <c r="B18" s="50" t="inlineStr">
        <is>
          <t>Break Coupling, Dry, Male, Staubli</t>
        </is>
      </c>
      <c r="C18" s="18" t="inlineStr">
        <is>
          <t>Quick Connector Male Rear</t>
        </is>
      </c>
      <c r="D18" s="53" t="inlineStr"/>
      <c r="E18" s="32" t="n"/>
      <c r="F18" s="18" t="n"/>
      <c r="G18" s="18" t="n"/>
      <c r="H18" s="56" t="n"/>
      <c r="I18" s="15" t="n"/>
      <c r="J18" s="57" t="n"/>
      <c r="K18" s="56" t="n"/>
      <c r="L18" s="56" t="n"/>
      <c r="M18" s="64" t="n">
        <v>2</v>
      </c>
      <c r="N18" s="53">
        <f>IF(J18="",D18*M18,D18*J18*K18*L18*M18)</f>
        <v/>
      </c>
    </row>
    <row r="19" ht="45" customHeight="1">
      <c r="A19" s="18" t="inlineStr">
        <is>
          <t>MA10</t>
        </is>
      </c>
      <c r="B19" s="45" t="inlineStr">
        <is>
          <t>Break Coupling, Dry, Female, Staubli</t>
        </is>
      </c>
      <c r="C19" s="18" t="inlineStr">
        <is>
          <t>Quick Connector Female Rear</t>
        </is>
      </c>
      <c r="D19" s="53" t="inlineStr"/>
      <c r="E19" s="32" t="n"/>
      <c r="F19" s="18" t="n"/>
      <c r="G19" s="18" t="n"/>
      <c r="H19" s="56" t="n"/>
      <c r="I19" s="15" t="n"/>
      <c r="J19" s="57" t="n"/>
      <c r="K19" s="56" t="n"/>
      <c r="L19" s="56" t="n"/>
      <c r="M19" s="64" t="n">
        <v>2</v>
      </c>
      <c r="N19" s="53">
        <f>IF(J19="",D19*M19,D19*J19*K19*L19*M19)</f>
        <v/>
      </c>
    </row>
    <row r="20" customFormat="1" s="8">
      <c r="M20" s="16" t="inlineStr">
        <is>
          <t>Sub Total</t>
        </is>
      </c>
      <c r="N20" s="55">
        <f>SUM(N10:N19)</f>
        <v/>
      </c>
    </row>
    <row r="21"/>
    <row r="22" customFormat="1" s="8">
      <c r="A22" s="7" t="inlineStr">
        <is>
          <t>Item Order</t>
        </is>
      </c>
      <c r="B22" s="7" t="inlineStr">
        <is>
          <t>Process</t>
        </is>
      </c>
      <c r="C22" s="7" t="inlineStr">
        <is>
          <t>Use</t>
        </is>
      </c>
      <c r="D22" s="7" t="inlineStr">
        <is>
          <t>Unit Cost</t>
        </is>
      </c>
      <c r="E22" s="7" t="inlineStr">
        <is>
          <t>Unit</t>
        </is>
      </c>
      <c r="F22" s="7" t="inlineStr">
        <is>
          <t>Quantity</t>
        </is>
      </c>
      <c r="G22" s="7" t="inlineStr">
        <is>
          <t>Multiplier</t>
        </is>
      </c>
      <c r="H22" s="7" t="inlineStr">
        <is>
          <t>Mult. Val.</t>
        </is>
      </c>
      <c r="I22" s="7" t="inlineStr">
        <is>
          <t>Sub Total</t>
        </is>
      </c>
    </row>
    <row r="23" ht="28.2" customHeight="1">
      <c r="A23" s="18" t="inlineStr">
        <is>
          <t>PR1</t>
        </is>
      </c>
      <c r="B23" s="18" t="inlineStr">
        <is>
          <t>Assemble, 1 kg, Interference</t>
        </is>
      </c>
      <c r="C23" s="18" t="inlineStr">
        <is>
          <t>MA5 to MA1,MA2</t>
        </is>
      </c>
      <c r="D23" s="65" t="inlineStr"/>
      <c r="E23" s="18" t="inlineStr">
        <is>
          <t>unit</t>
        </is>
      </c>
      <c r="F23" s="18" t="n">
        <v>2</v>
      </c>
      <c r="G23" s="18" t="inlineStr">
        <is>
          <t>Repeat 2</t>
        </is>
      </c>
      <c r="H23" s="48" t="inlineStr"/>
      <c r="I23" s="53">
        <f>IF('Brake Line 3'!$H23&lt;&gt;"",'Brake Line 3'!$D23*'Brake Line 3'!$F23*'Brake Line 3'!$H23,'Brake Line 3'!$D23*'Brake Line 3'!$F23)</f>
        <v/>
      </c>
    </row>
    <row r="24">
      <c r="A24" s="18" t="inlineStr">
        <is>
          <t>PR2</t>
        </is>
      </c>
      <c r="B24" s="18" t="inlineStr">
        <is>
          <t>Wrench &lt;= 25.4 mm</t>
        </is>
      </c>
      <c r="C24" s="18" t="inlineStr">
        <is>
          <t>MA5</t>
        </is>
      </c>
      <c r="D24" s="66" t="inlineStr"/>
      <c r="E24" s="18" t="inlineStr">
        <is>
          <t>unit</t>
        </is>
      </c>
      <c r="F24" s="18" t="n">
        <v>2</v>
      </c>
      <c r="G24" s="18" t="inlineStr">
        <is>
          <t>Repeat 2</t>
        </is>
      </c>
      <c r="H24" s="48" t="inlineStr"/>
      <c r="I24" s="53">
        <f>IF('Brake Line 3'!$H24&lt;&gt;"",'Brake Line 3'!$D24*'Brake Line 3'!$F24*'Brake Line 3'!$H24,'Brake Line 3'!$D24*'Brake Line 3'!$F24)</f>
        <v/>
      </c>
      <c r="L24" s="70" t="n"/>
      <c r="M24" s="41" t="n"/>
      <c r="N24" s="38" t="n"/>
      <c r="O24" s="39" t="n"/>
      <c r="P24" s="39" t="n"/>
    </row>
    <row r="25" ht="28.8" customHeight="1">
      <c r="A25" s="18" t="inlineStr">
        <is>
          <t>PR3</t>
        </is>
      </c>
      <c r="B25" s="18" t="inlineStr">
        <is>
          <t>Reaction Tool &lt;= 25.4 mm</t>
        </is>
      </c>
      <c r="C25" s="18" t="inlineStr">
        <is>
          <t>MA5</t>
        </is>
      </c>
      <c r="D25" s="65" t="inlineStr"/>
      <c r="E25" s="18" t="inlineStr">
        <is>
          <t>unit</t>
        </is>
      </c>
      <c r="F25" s="18" t="n">
        <v>2</v>
      </c>
      <c r="G25" s="18" t="inlineStr">
        <is>
          <t>Repeat 2</t>
        </is>
      </c>
      <c r="H25" s="48" t="inlineStr"/>
      <c r="I25" s="53">
        <f>IF('Brake Line 3'!$H25&lt;&gt;"",'Brake Line 3'!$D25*'Brake Line 3'!$F25*'Brake Line 3'!$H25,'Brake Line 3'!$D25*'Brake Line 3'!$F25)</f>
        <v/>
      </c>
    </row>
    <row r="26" ht="28.8" customHeight="1">
      <c r="A26" s="18" t="inlineStr">
        <is>
          <t>PR4</t>
        </is>
      </c>
      <c r="B26" s="18" t="inlineStr">
        <is>
          <t>Assemble, 1 kg, Interference</t>
        </is>
      </c>
      <c r="C26" s="18" t="inlineStr">
        <is>
          <t>MA5,MA8 to MA3,MA4</t>
        </is>
      </c>
      <c r="D26" s="65" t="inlineStr"/>
      <c r="E26" s="18" t="inlineStr">
        <is>
          <t>unit</t>
        </is>
      </c>
      <c r="F26" s="18" t="n">
        <v>2</v>
      </c>
      <c r="G26" s="18" t="inlineStr">
        <is>
          <t>Repeat 2</t>
        </is>
      </c>
      <c r="H26" s="48" t="inlineStr"/>
      <c r="I26" s="53">
        <f>IF('Brake Line 3'!$H26&lt;&gt;"",'Brake Line 3'!$D26*'Brake Line 3'!$F26*'Brake Line 3'!$H26,'Brake Line 3'!$D26*'Brake Line 3'!$F26)</f>
        <v/>
      </c>
    </row>
    <row r="27">
      <c r="A27" s="18" t="inlineStr">
        <is>
          <t>PR5</t>
        </is>
      </c>
      <c r="B27" s="18" t="inlineStr">
        <is>
          <t>Wrench &lt;= 25.4 mm</t>
        </is>
      </c>
      <c r="C27" s="18" t="inlineStr">
        <is>
          <t>MA5,MA8</t>
        </is>
      </c>
      <c r="D27" s="66" t="inlineStr"/>
      <c r="E27" s="18" t="inlineStr">
        <is>
          <t>unit</t>
        </is>
      </c>
      <c r="F27" s="18" t="n">
        <v>2</v>
      </c>
      <c r="G27" s="18" t="inlineStr">
        <is>
          <t>Repeat 2</t>
        </is>
      </c>
      <c r="H27" s="48" t="inlineStr"/>
      <c r="I27" s="53">
        <f>IF('Brake Line 3'!$H27&lt;&gt;"",'Brake Line 3'!$D27*'Brake Line 3'!$F27*'Brake Line 3'!$H27,'Brake Line 3'!$D27*'Brake Line 3'!$F27)</f>
        <v/>
      </c>
    </row>
    <row r="28" ht="28.8" customHeight="1">
      <c r="A28" s="18" t="inlineStr">
        <is>
          <t>PR6</t>
        </is>
      </c>
      <c r="B28" s="18" t="inlineStr">
        <is>
          <t>Reaction Tool &lt;= 25.4 mm</t>
        </is>
      </c>
      <c r="C28" s="18" t="inlineStr">
        <is>
          <t>MA5,MA8</t>
        </is>
      </c>
      <c r="D28" s="65" t="inlineStr"/>
      <c r="E28" s="18" t="inlineStr">
        <is>
          <t>unit</t>
        </is>
      </c>
      <c r="F28" s="18" t="n">
        <v>2</v>
      </c>
      <c r="G28" s="18" t="inlineStr">
        <is>
          <t>Repeat 2</t>
        </is>
      </c>
      <c r="H28" s="48" t="inlineStr"/>
      <c r="I28" s="53">
        <f>IF('Brake Line 3'!$H28&lt;&gt;"",'Brake Line 3'!$D28*'Brake Line 3'!$F28*'Brake Line 3'!$H28,'Brake Line 3'!$D28*'Brake Line 3'!$F28)</f>
        <v/>
      </c>
    </row>
    <row r="29" ht="28.8" customHeight="1">
      <c r="A29" s="18" t="inlineStr">
        <is>
          <t>PR7</t>
        </is>
      </c>
      <c r="B29" s="18" t="inlineStr">
        <is>
          <t>Assemble, 1 kg, Line-on-Line</t>
        </is>
      </c>
      <c r="C29" s="18" t="inlineStr">
        <is>
          <t>MA9 to MA5</t>
        </is>
      </c>
      <c r="D29" s="53" t="inlineStr"/>
      <c r="E29" s="18" t="inlineStr">
        <is>
          <t>unit</t>
        </is>
      </c>
      <c r="F29" s="18" t="n">
        <v>1</v>
      </c>
      <c r="G29" s="18" t="inlineStr">
        <is>
          <t>Repeat 2</t>
        </is>
      </c>
      <c r="H29" s="48" t="inlineStr"/>
      <c r="I29" s="53">
        <f>IF('Brake Line 3'!$H29&lt;&gt;"",'Brake Line 3'!$D29*'Brake Line 3'!$F29*'Brake Line 3'!$H29,'Brake Line 3'!$D29*'Brake Line 3'!$F29)</f>
        <v/>
      </c>
    </row>
    <row r="30">
      <c r="A30" s="18" t="inlineStr">
        <is>
          <t>PR8</t>
        </is>
      </c>
      <c r="B30" s="18" t="inlineStr">
        <is>
          <t>Wrench &lt;= 25.4 mm</t>
        </is>
      </c>
      <c r="C30" s="18" t="inlineStr">
        <is>
          <t>MA9</t>
        </is>
      </c>
      <c r="D30" s="67" t="inlineStr"/>
      <c r="E30" s="18" t="inlineStr">
        <is>
          <t>unit</t>
        </is>
      </c>
      <c r="F30" s="18" t="n">
        <v>1</v>
      </c>
      <c r="G30" s="18" t="inlineStr">
        <is>
          <t>Repeat 2</t>
        </is>
      </c>
      <c r="H30" s="48" t="inlineStr"/>
      <c r="I30" s="53">
        <f>IF('Brake Line 3'!$H30&lt;&gt;"",'Brake Line 3'!$D30*'Brake Line 3'!$F30*'Brake Line 3'!$H30,'Brake Line 3'!$D30*'Brake Line 3'!$F30)</f>
        <v/>
      </c>
    </row>
    <row r="31" ht="28.8" customHeight="1">
      <c r="A31" s="18" t="inlineStr">
        <is>
          <t>PR9</t>
        </is>
      </c>
      <c r="B31" s="18" t="inlineStr">
        <is>
          <t>Reaction Tool &lt;= 25.4 mm</t>
        </is>
      </c>
      <c r="C31" s="18" t="inlineStr">
        <is>
          <t>MA5</t>
        </is>
      </c>
      <c r="D31" s="53" t="inlineStr"/>
      <c r="E31" s="18" t="inlineStr">
        <is>
          <t>unit</t>
        </is>
      </c>
      <c r="F31" s="18" t="n">
        <v>1</v>
      </c>
      <c r="G31" s="18" t="inlineStr">
        <is>
          <t>Repeat 2</t>
        </is>
      </c>
      <c r="H31" s="48" t="inlineStr"/>
      <c r="I31" s="53">
        <f>IF('Brake Line 3'!$H31&lt;&gt;"",'Brake Line 3'!$D31*'Brake Line 3'!$F31*'Brake Line 3'!$H31,'Brake Line 3'!$D31*'Brake Line 3'!$F31)</f>
        <v/>
      </c>
    </row>
    <row r="32" ht="28.8" customHeight="1">
      <c r="A32" s="18" t="inlineStr">
        <is>
          <t>PR10</t>
        </is>
      </c>
      <c r="B32" s="18" t="inlineStr">
        <is>
          <t>Assemble, 1 kg, Line-on-Line</t>
        </is>
      </c>
      <c r="C32" s="18" t="inlineStr">
        <is>
          <t>MA7 to MA5</t>
        </is>
      </c>
      <c r="D32" s="53" t="inlineStr"/>
      <c r="E32" s="18" t="inlineStr">
        <is>
          <t>unit</t>
        </is>
      </c>
      <c r="F32" s="18" t="n">
        <v>1</v>
      </c>
      <c r="G32" s="18" t="n"/>
      <c r="H32" s="48" t="inlineStr"/>
      <c r="I32" s="53">
        <f>IF('Brake Line 3'!$H32&lt;&gt;"",'Brake Line 3'!$D32*'Brake Line 3'!$F32*'Brake Line 3'!$H32,'Brake Line 3'!$D32*'Brake Line 3'!$F32)</f>
        <v/>
      </c>
    </row>
    <row r="33">
      <c r="A33" s="18" t="inlineStr">
        <is>
          <t>PR11</t>
        </is>
      </c>
      <c r="B33" s="18" t="inlineStr">
        <is>
          <t>Wrench &lt;= 25.4 mm</t>
        </is>
      </c>
      <c r="C33" s="18" t="inlineStr">
        <is>
          <t>MA7</t>
        </is>
      </c>
      <c r="D33" s="67" t="inlineStr"/>
      <c r="E33" s="18" t="inlineStr">
        <is>
          <t>unit</t>
        </is>
      </c>
      <c r="F33" s="18" t="n">
        <v>1</v>
      </c>
      <c r="G33" s="18" t="n"/>
      <c r="H33" s="48" t="inlineStr"/>
      <c r="I33" s="53">
        <f>IF('Brake Line 3'!$H33&lt;&gt;"",'Brake Line 3'!$D33*'Brake Line 3'!$F33*'Brake Line 3'!$H33,'Brake Line 3'!$D33*'Brake Line 3'!$F33)</f>
        <v/>
      </c>
    </row>
    <row r="34" ht="28.8" customHeight="1">
      <c r="A34" s="18" t="inlineStr">
        <is>
          <t>PR12</t>
        </is>
      </c>
      <c r="B34" s="18" t="inlineStr">
        <is>
          <t>Reaction Tool &lt;= 25.4 mm</t>
        </is>
      </c>
      <c r="C34" s="18" t="inlineStr">
        <is>
          <t>MA5</t>
        </is>
      </c>
      <c r="D34" s="53" t="inlineStr"/>
      <c r="E34" s="18" t="inlineStr">
        <is>
          <t>unit</t>
        </is>
      </c>
      <c r="F34" s="18" t="n">
        <v>1</v>
      </c>
      <c r="G34" s="18" t="n"/>
      <c r="H34" s="48" t="inlineStr"/>
      <c r="I34" s="53">
        <f>IF('Brake Line 3'!$H34&lt;&gt;"",'Brake Line 3'!$D34*'Brake Line 3'!$F34*'Brake Line 3'!$H34,'Brake Line 3'!$D34*'Brake Line 3'!$F34)</f>
        <v/>
      </c>
    </row>
    <row r="35" ht="28.8" customHeight="1">
      <c r="A35" s="18" t="inlineStr">
        <is>
          <t>PR13</t>
        </is>
      </c>
      <c r="B35" s="18" t="inlineStr">
        <is>
          <t>Assemble, 1 kg, Line-on-Line</t>
        </is>
      </c>
      <c r="C35" s="18" t="inlineStr">
        <is>
          <t>MA10 to MA7</t>
        </is>
      </c>
      <c r="D35" s="53" t="inlineStr"/>
      <c r="E35" s="18" t="inlineStr">
        <is>
          <t>unit</t>
        </is>
      </c>
      <c r="F35" s="18" t="n">
        <v>1</v>
      </c>
      <c r="G35" s="18" t="inlineStr">
        <is>
          <t>Repeat 2</t>
        </is>
      </c>
      <c r="H35" s="48" t="inlineStr"/>
      <c r="I35" s="53">
        <f>IF('Brake Line 3'!$H35&lt;&gt;"",'Brake Line 3'!$D35*'Brake Line 3'!$F35*'Brake Line 3'!$H35,'Brake Line 3'!$D35*'Brake Line 3'!$F35)</f>
        <v/>
      </c>
    </row>
    <row r="36">
      <c r="A36" s="18" t="inlineStr">
        <is>
          <t>PR14</t>
        </is>
      </c>
      <c r="B36" s="18" t="inlineStr">
        <is>
          <t>Wrench &lt;= 25.4 mm</t>
        </is>
      </c>
      <c r="C36" s="18" t="inlineStr">
        <is>
          <t>MA10</t>
        </is>
      </c>
      <c r="D36" s="66" t="inlineStr"/>
      <c r="E36" s="18" t="inlineStr">
        <is>
          <t>unit</t>
        </is>
      </c>
      <c r="F36" s="18" t="n">
        <v>1</v>
      </c>
      <c r="G36" s="18" t="inlineStr">
        <is>
          <t>Repeat 2</t>
        </is>
      </c>
      <c r="H36" s="48" t="inlineStr"/>
      <c r="I36" s="53">
        <f>IF('Brake Line 3'!$H36&lt;&gt;"",'Brake Line 3'!$D36*'Brake Line 3'!$F36*'Brake Line 3'!$H36,'Brake Line 3'!$D36*'Brake Line 3'!$F36)</f>
        <v/>
      </c>
    </row>
    <row r="37" ht="28.8" customHeight="1">
      <c r="A37" s="18" t="inlineStr">
        <is>
          <t>PR15</t>
        </is>
      </c>
      <c r="B37" s="18" t="inlineStr">
        <is>
          <t>Reaction Tool &lt;= 25.4 mm</t>
        </is>
      </c>
      <c r="C37" s="18" t="inlineStr">
        <is>
          <t>MA7</t>
        </is>
      </c>
      <c r="D37" s="65" t="inlineStr"/>
      <c r="E37" s="18" t="inlineStr">
        <is>
          <t>unit</t>
        </is>
      </c>
      <c r="F37" s="18" t="n">
        <v>1</v>
      </c>
      <c r="G37" s="18" t="inlineStr">
        <is>
          <t>Repeat 2</t>
        </is>
      </c>
      <c r="H37" s="48" t="inlineStr"/>
      <c r="I37" s="53">
        <f>IF('Brake Line 3'!$H37&lt;&gt;"",'Brake Line 3'!$D37*'Brake Line 3'!$F37*'Brake Line 3'!$H37,'Brake Line 3'!$D37*'Brake Line 3'!$F37)</f>
        <v/>
      </c>
    </row>
    <row r="38" customFormat="1" s="8">
      <c r="H38" s="16" t="inlineStr">
        <is>
          <t>Sub Total</t>
        </is>
      </c>
      <c r="I38" s="55">
        <f>SUM(I23:I37)</f>
        <v/>
      </c>
    </row>
    <row r="39"/>
    <row r="40" customFormat="1" s="8">
      <c r="A40" s="7" t="inlineStr">
        <is>
          <t>Item Order</t>
        </is>
      </c>
      <c r="B40" s="7" t="inlineStr">
        <is>
          <t>Fastener</t>
        </is>
      </c>
      <c r="C40" s="7" t="inlineStr">
        <is>
          <t>Use</t>
        </is>
      </c>
      <c r="D40" s="7" t="inlineStr">
        <is>
          <t>Unit Cost</t>
        </is>
      </c>
      <c r="E40" s="7" t="inlineStr">
        <is>
          <t>Size1</t>
        </is>
      </c>
      <c r="F40" s="7" t="inlineStr">
        <is>
          <t>Unit1</t>
        </is>
      </c>
      <c r="G40" s="7" t="inlineStr">
        <is>
          <t>Size2</t>
        </is>
      </c>
      <c r="H40" s="7" t="inlineStr">
        <is>
          <t>Unit2</t>
        </is>
      </c>
      <c r="I40" s="7" t="inlineStr">
        <is>
          <t>Quantity</t>
        </is>
      </c>
      <c r="J40" s="7" t="inlineStr">
        <is>
          <t>Sub Total</t>
        </is>
      </c>
    </row>
    <row r="41">
      <c r="A41" s="18" t="inlineStr">
        <is>
          <t>FA1</t>
        </is>
      </c>
      <c r="B41" s="18" t="inlineStr">
        <is>
          <t>None</t>
        </is>
      </c>
      <c r="C41" s="18" t="n"/>
      <c r="D41" s="53" t="inlineStr"/>
      <c r="E41" s="18" t="n"/>
      <c r="F41" s="20" t="n"/>
      <c r="G41" s="18" t="n"/>
      <c r="H41" s="18" t="n"/>
      <c r="I41" s="21" t="n"/>
      <c r="J41" s="53">
        <f>D41*I41</f>
        <v/>
      </c>
    </row>
    <row r="42" customFormat="1" s="8">
      <c r="I42" s="34" t="inlineStr">
        <is>
          <t>Sub Total</t>
        </is>
      </c>
      <c r="J42" s="68">
        <f>SUM(J41:J41)</f>
        <v/>
      </c>
    </row>
    <row r="43">
      <c r="H43" s="22" t="n"/>
      <c r="I43" s="62" t="n"/>
    </row>
    <row r="44" customFormat="1" s="8">
      <c r="A44" s="7" t="inlineStr">
        <is>
          <t>Item Order</t>
        </is>
      </c>
      <c r="B44" s="7" t="inlineStr">
        <is>
          <t>Tooling</t>
        </is>
      </c>
      <c r="C44" s="7" t="inlineStr">
        <is>
          <t>Use</t>
        </is>
      </c>
      <c r="D44" s="7" t="inlineStr">
        <is>
          <t>Unit Cost</t>
        </is>
      </c>
      <c r="E44" s="7" t="inlineStr">
        <is>
          <t>Unit</t>
        </is>
      </c>
      <c r="F44" s="7" t="inlineStr">
        <is>
          <t>Quantity</t>
        </is>
      </c>
      <c r="G44" s="7" t="inlineStr">
        <is>
          <t>PVF</t>
        </is>
      </c>
      <c r="H44" s="7" t="inlineStr">
        <is>
          <t>FracIncld</t>
        </is>
      </c>
      <c r="I44" s="7" t="inlineStr">
        <is>
          <t>Sub Total</t>
        </is>
      </c>
    </row>
    <row r="45">
      <c r="A45" s="18" t="inlineStr">
        <is>
          <t>TO1</t>
        </is>
      </c>
      <c r="B45" s="18" t="inlineStr">
        <is>
          <t>None</t>
        </is>
      </c>
      <c r="C45" s="18" t="n"/>
      <c r="D45" s="53" t="inlineStr"/>
      <c r="E45" s="18" t="n"/>
      <c r="F45" s="18" t="n"/>
      <c r="G45" s="18" t="n"/>
      <c r="H45" s="18" t="n"/>
      <c r="I45" s="53" t="n">
        <v>0</v>
      </c>
    </row>
    <row r="46" customFormat="1" s="8">
      <c r="H46" s="16" t="inlineStr">
        <is>
          <t>Sub Total</t>
        </is>
      </c>
      <c r="I46" s="55">
        <f>SUM(I45:I45)</f>
        <v/>
      </c>
    </row>
    <row r="47">
      <c r="H47" s="22" t="n"/>
      <c r="I47" s="62" t="n"/>
    </row>
  </sheetData>
  <pageMargins left="0.5" right="0.5" top="0.75" bottom="0.75" header="0.3" footer="0.3"/>
  <pageSetup orientation="landscape" paperSize="9" scale="68" fitToHeight="0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William Riley</dc:creator>
  <dcterms:created xsi:type="dcterms:W3CDTF">2008-10-07T18:47:36Z</dcterms:created>
  <dcterms:modified xsi:type="dcterms:W3CDTF">2020-04-06T11:57:31Z</dcterms:modified>
  <cp:lastModifiedBy>Guccie</cp:lastModifiedBy>
  <cp:lastPrinted>2017-06-15T14:58:23Z</cp:lastPrinted>
</cp:coreProperties>
</file>