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840" windowHeight="7275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E21" i="1" l="1"/>
  <c r="H18" i="1"/>
  <c r="E19" i="1"/>
  <c r="E18" i="1"/>
  <c r="E17" i="1"/>
  <c r="B6" i="1"/>
  <c r="D6" i="1" s="1"/>
  <c r="C6" i="1"/>
  <c r="E6" i="1" s="1"/>
  <c r="B7" i="1"/>
  <c r="D7" i="1" s="1"/>
  <c r="C7" i="1"/>
  <c r="E7" i="1" s="1"/>
  <c r="E5" i="1"/>
  <c r="D5" i="1"/>
  <c r="G13" i="1"/>
  <c r="D12" i="1"/>
  <c r="F6" i="1" l="1"/>
  <c r="G6" i="1" s="1"/>
  <c r="F7" i="1"/>
  <c r="G7" i="1" s="1"/>
  <c r="F5" i="1"/>
  <c r="J6" i="1" l="1"/>
  <c r="K6" i="1"/>
  <c r="H6" i="1"/>
  <c r="J7" i="1"/>
  <c r="K7" i="1"/>
  <c r="H7" i="1"/>
  <c r="H5" i="1"/>
  <c r="J5" i="1"/>
  <c r="K5" i="1"/>
  <c r="G5" i="1"/>
</calcChain>
</file>

<file path=xl/sharedStrings.xml><?xml version="1.0" encoding="utf-8"?>
<sst xmlns="http://schemas.openxmlformats.org/spreadsheetml/2006/main" count="33" uniqueCount="29">
  <si>
    <t>Uref</t>
  </si>
  <si>
    <t>V</t>
  </si>
  <si>
    <t>Umax</t>
  </si>
  <si>
    <t>R1</t>
  </si>
  <si>
    <t>R2</t>
  </si>
  <si>
    <t>RG</t>
  </si>
  <si>
    <t>I</t>
  </si>
  <si>
    <t>P</t>
  </si>
  <si>
    <t>U1</t>
  </si>
  <si>
    <t>U2</t>
  </si>
  <si>
    <t>Is</t>
  </si>
  <si>
    <t>R</t>
  </si>
  <si>
    <t>:</t>
  </si>
  <si>
    <t>u1</t>
  </si>
  <si>
    <t>u2</t>
  </si>
  <si>
    <t>%</t>
  </si>
  <si>
    <t>Z-Diode</t>
  </si>
  <si>
    <t>u</t>
  </si>
  <si>
    <t>zu</t>
  </si>
  <si>
    <t>p</t>
  </si>
  <si>
    <t>Imp</t>
  </si>
  <si>
    <t>mA</t>
  </si>
  <si>
    <t>Iz_max</t>
  </si>
  <si>
    <t>Rv</t>
  </si>
  <si>
    <t>Ohm</t>
  </si>
  <si>
    <t>Pr</t>
  </si>
  <si>
    <t>W</t>
  </si>
  <si>
    <t>Uverlust</t>
  </si>
  <si>
    <t>Rv_real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</si>
</sst>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A11" zoomScale="268" zoomScaleNormal="268" workbookViewId="0">
      <selection activeCell="H19" sqref="H19"/>
    </sheetView>
  </sheetViews>
  <sheetFormatPr baseColWidth="10" defaultColWidth="9.140625" defaultRowHeight="15" x14ac:dyDescent="0.25"/>
  <cols>
    <col min="1" max="3" width="10.140625" customWidth="1"/>
    <col min="7" max="7" width="10.85546875" customWidth="1"/>
    <col min="8" max="8" width="9.5703125" customWidth="1"/>
    <col min="9" max="9" width="2.42578125" customWidth="1"/>
    <col min="10" max="10" width="12.5703125" bestFit="1" customWidth="1"/>
  </cols>
  <sheetData>
    <row r="1" spans="1:11" x14ac:dyDescent="0.25">
      <c r="C1" t="s">
        <v>0</v>
      </c>
      <c r="D1">
        <v>5</v>
      </c>
      <c r="E1" t="s">
        <v>1</v>
      </c>
    </row>
    <row r="2" spans="1:11" x14ac:dyDescent="0.25">
      <c r="C2" t="s">
        <v>2</v>
      </c>
      <c r="D2">
        <v>100</v>
      </c>
      <c r="E2" t="s">
        <v>1</v>
      </c>
    </row>
    <row r="4" spans="1:11" x14ac:dyDescent="0.25">
      <c r="A4" t="s">
        <v>15</v>
      </c>
      <c r="B4" t="s">
        <v>3</v>
      </c>
      <c r="C4" t="s">
        <v>4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J4" t="s">
        <v>8</v>
      </c>
      <c r="K4" t="s">
        <v>9</v>
      </c>
    </row>
    <row r="5" spans="1:11" x14ac:dyDescent="0.25">
      <c r="A5">
        <v>0</v>
      </c>
      <c r="B5">
        <v>95000</v>
      </c>
      <c r="C5">
        <v>5000</v>
      </c>
      <c r="D5">
        <f>B5+B5*$A5/100</f>
        <v>95000</v>
      </c>
      <c r="E5">
        <f>C5+C5*$A5/100</f>
        <v>5000</v>
      </c>
      <c r="F5">
        <f>D5+E5</f>
        <v>100000</v>
      </c>
      <c r="G5">
        <f>$D$2/F5</f>
        <v>1E-3</v>
      </c>
      <c r="H5">
        <f>D2^2/F5</f>
        <v>0.1</v>
      </c>
      <c r="J5">
        <f>D5/F5*$D$2</f>
        <v>95</v>
      </c>
      <c r="K5">
        <f>E5/F5*$D$2</f>
        <v>5</v>
      </c>
    </row>
    <row r="6" spans="1:11" x14ac:dyDescent="0.25">
      <c r="A6">
        <v>0</v>
      </c>
      <c r="B6">
        <f>91*1000</f>
        <v>91000</v>
      </c>
      <c r="C6">
        <f>4.7*1000</f>
        <v>4700</v>
      </c>
      <c r="D6">
        <f t="shared" ref="D6:D7" si="0">B6+B6*$A6/100</f>
        <v>91000</v>
      </c>
      <c r="E6">
        <f t="shared" ref="E6:E7" si="1">C6+C6*$A6/100</f>
        <v>4700</v>
      </c>
      <c r="F6">
        <f>D6+E6</f>
        <v>95700</v>
      </c>
      <c r="G6">
        <f>$D$2/F6</f>
        <v>1.0449320794148381E-3</v>
      </c>
      <c r="H6">
        <f>$D$2^2/F6</f>
        <v>0.1044932079414838</v>
      </c>
      <c r="J6">
        <f>D6/F6*$D$2</f>
        <v>95.08881922675026</v>
      </c>
      <c r="K6">
        <f>E6/F6*$D$2</f>
        <v>4.9111807732497388</v>
      </c>
    </row>
    <row r="7" spans="1:11" x14ac:dyDescent="0.25">
      <c r="A7">
        <v>1</v>
      </c>
      <c r="B7">
        <f>91*1000</f>
        <v>91000</v>
      </c>
      <c r="C7">
        <f>4.7*1000</f>
        <v>4700</v>
      </c>
      <c r="D7">
        <f>B7-B7*$A7/100</f>
        <v>90090</v>
      </c>
      <c r="E7">
        <f>C7+C7*$A7/100</f>
        <v>4747</v>
      </c>
      <c r="F7">
        <f>D7+E7</f>
        <v>94837</v>
      </c>
      <c r="G7">
        <f>$D$2/F7</f>
        <v>1.054440777333741E-3</v>
      </c>
      <c r="H7">
        <f>$D$2^2/F7</f>
        <v>0.10544407773337411</v>
      </c>
      <c r="J7">
        <f>D7/F7*$D$2</f>
        <v>94.994569629996732</v>
      </c>
      <c r="K7">
        <f>E7/F7*$D$2</f>
        <v>5.0054303700032685</v>
      </c>
    </row>
    <row r="12" spans="1:11" x14ac:dyDescent="0.25">
      <c r="A12" t="s">
        <v>10</v>
      </c>
      <c r="B12">
        <v>1E-3</v>
      </c>
      <c r="C12" t="s">
        <v>11</v>
      </c>
      <c r="D12">
        <f>D2/B12</f>
        <v>100000</v>
      </c>
    </row>
    <row r="13" spans="1:11" x14ac:dyDescent="0.25">
      <c r="A13" t="s">
        <v>13</v>
      </c>
      <c r="B13">
        <v>100</v>
      </c>
      <c r="C13" t="s">
        <v>14</v>
      </c>
      <c r="D13">
        <v>5</v>
      </c>
      <c r="E13">
        <v>1</v>
      </c>
      <c r="F13" t="s">
        <v>12</v>
      </c>
      <c r="G13" s="1">
        <f>B13/D13</f>
        <v>20</v>
      </c>
    </row>
    <row r="16" spans="1:11" x14ac:dyDescent="0.25">
      <c r="A16" t="s">
        <v>16</v>
      </c>
    </row>
    <row r="17" spans="1:8" x14ac:dyDescent="0.25">
      <c r="A17" t="s">
        <v>17</v>
      </c>
      <c r="B17">
        <v>100</v>
      </c>
      <c r="D17" t="s">
        <v>22</v>
      </c>
      <c r="E17">
        <f>$B$19/$B$18</f>
        <v>1.6250000000000001E-2</v>
      </c>
      <c r="F17" t="s">
        <v>21</v>
      </c>
      <c r="H17" t="s">
        <v>27</v>
      </c>
    </row>
    <row r="18" spans="1:8" x14ac:dyDescent="0.25">
      <c r="A18" t="s">
        <v>18</v>
      </c>
      <c r="B18">
        <v>80</v>
      </c>
      <c r="D18" t="s">
        <v>23</v>
      </c>
      <c r="E18">
        <f>($B$17-$B$18)/$E$17</f>
        <v>1230.7692307692307</v>
      </c>
      <c r="F18" t="s">
        <v>24</v>
      </c>
      <c r="H18">
        <f>$E$18*$G$7</f>
        <v>1.297773264410758</v>
      </c>
    </row>
    <row r="19" spans="1:8" x14ac:dyDescent="0.25">
      <c r="A19" t="s">
        <v>19</v>
      </c>
      <c r="B19">
        <v>1.3</v>
      </c>
      <c r="D19" t="s">
        <v>25</v>
      </c>
      <c r="E19">
        <f>($B$17-$B$18)*$E$17</f>
        <v>0.32500000000000001</v>
      </c>
      <c r="F19" t="s">
        <v>26</v>
      </c>
    </row>
    <row r="20" spans="1:8" x14ac:dyDescent="0.25">
      <c r="A20" t="s">
        <v>15</v>
      </c>
      <c r="B20">
        <v>5</v>
      </c>
    </row>
    <row r="21" spans="1:8" x14ac:dyDescent="0.25">
      <c r="A21" t="s">
        <v>20</v>
      </c>
      <c r="B21">
        <v>30</v>
      </c>
      <c r="D21" t="s">
        <v>28</v>
      </c>
      <c r="E21">
        <f>1.2*1000</f>
        <v>1200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2017-09-06T15:13:23Z</dcterms:modified>
</cp:coreProperties>
</file>