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.k.a/Downloads/"/>
    </mc:Choice>
  </mc:AlternateContent>
  <xr:revisionPtr revIDLastSave="0" documentId="8_{FC2424A1-DEC6-9B46-97AD-760FA16F2046}" xr6:coauthVersionLast="47" xr6:coauthVersionMax="47" xr10:uidLastSave="{00000000-0000-0000-0000-000000000000}"/>
  <bookViews>
    <workbookView xWindow="33500" yWindow="2240" windowWidth="29400" windowHeight="17320" xr2:uid="{00000000-000D-0000-FFFF-FFFF00000000}"/>
  </bookViews>
  <sheets>
    <sheet name="Crowdfunding" sheetId="1" r:id="rId1"/>
    <sheet name="Outcome category  " sheetId="2" r:id="rId2"/>
    <sheet name="Subcategory Outcome " sheetId="4" r:id="rId3"/>
    <sheet name="Date and outcome " sheetId="5" r:id="rId4"/>
    <sheet name="Outcome bsed on goal" sheetId="6" r:id="rId5"/>
    <sheet name="Outcome backers  " sheetId="7" r:id="rId6"/>
  </sheets>
  <definedNames>
    <definedName name="_xlnm._FilterDatabase" localSheetId="0" hidden="1">Crowdfunding!$A$1:$T$1001</definedName>
    <definedName name="_xlnm._FilterDatabase" localSheetId="5" hidden="1">'Outcome backers  '!$A$1:$K$1</definedName>
  </definedNames>
  <calcPr calcId="191029"/>
  <pivotCaches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7" l="1"/>
  <c r="I6" i="7"/>
  <c r="B4" i="6"/>
  <c r="K7" i="7"/>
  <c r="I7" i="7"/>
  <c r="K5" i="7"/>
  <c r="K4" i="7"/>
  <c r="I5" i="7"/>
  <c r="I4" i="7"/>
  <c r="K3" i="7"/>
  <c r="I3" i="7"/>
  <c r="K2" i="7"/>
  <c r="I2" i="7"/>
  <c r="B2" i="6"/>
  <c r="D13" i="6"/>
  <c r="D12" i="6"/>
  <c r="D11" i="6"/>
  <c r="D10" i="6"/>
  <c r="C13" i="6"/>
  <c r="C12" i="6"/>
  <c r="C11" i="6"/>
  <c r="C10" i="6"/>
  <c r="B13" i="6"/>
  <c r="B12" i="6"/>
  <c r="B11" i="6"/>
  <c r="E11" i="6" s="1"/>
  <c r="B10" i="6"/>
  <c r="E10" i="6" s="1"/>
  <c r="D9" i="6"/>
  <c r="C9" i="6"/>
  <c r="B9" i="6"/>
  <c r="D8" i="6"/>
  <c r="C8" i="6"/>
  <c r="B8" i="6"/>
  <c r="D7" i="6"/>
  <c r="C7" i="6"/>
  <c r="B7" i="6"/>
  <c r="D6" i="6"/>
  <c r="C6" i="6"/>
  <c r="B6" i="6"/>
  <c r="B5" i="6"/>
  <c r="D5" i="6"/>
  <c r="C5" i="6"/>
  <c r="D4" i="6"/>
  <c r="C4" i="6"/>
  <c r="D3" i="6"/>
  <c r="C3" i="6"/>
  <c r="B3" i="6"/>
  <c r="E3" i="6" s="1"/>
  <c r="D2" i="6"/>
  <c r="C2" i="6"/>
  <c r="I2" i="1"/>
  <c r="I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3" i="6" l="1"/>
  <c r="E9" i="6"/>
  <c r="G9" i="6" s="1"/>
  <c r="G11" i="6"/>
  <c r="H9" i="6"/>
  <c r="H10" i="6"/>
  <c r="H11" i="6"/>
  <c r="F8" i="6"/>
  <c r="F12" i="6"/>
  <c r="G3" i="6"/>
  <c r="G10" i="6"/>
  <c r="E8" i="6"/>
  <c r="H8" i="6" s="1"/>
  <c r="F11" i="6"/>
  <c r="F3" i="6"/>
  <c r="E7" i="6"/>
  <c r="G7" i="6" s="1"/>
  <c r="F10" i="6"/>
  <c r="E6" i="6"/>
  <c r="H6" i="6" s="1"/>
  <c r="E13" i="6"/>
  <c r="H13" i="6" s="1"/>
  <c r="E5" i="6"/>
  <c r="G5" i="6" s="1"/>
  <c r="E12" i="6"/>
  <c r="H12" i="6" s="1"/>
  <c r="E4" i="6"/>
  <c r="F4" i="6" s="1"/>
  <c r="E2" i="6"/>
  <c r="F2" i="6" s="1"/>
  <c r="G2" i="6"/>
  <c r="G8" i="6" l="1"/>
  <c r="H2" i="6"/>
  <c r="F5" i="6"/>
  <c r="H4" i="6"/>
  <c r="H5" i="6"/>
  <c r="F7" i="6"/>
  <c r="G4" i="6"/>
  <c r="F9" i="6"/>
  <c r="G13" i="6"/>
  <c r="F6" i="6"/>
  <c r="F13" i="6"/>
  <c r="H7" i="6"/>
  <c r="G6" i="6"/>
  <c r="G12" i="6"/>
</calcChain>
</file>

<file path=xl/sharedStrings.xml><?xml version="1.0" encoding="utf-8"?>
<sst xmlns="http://schemas.openxmlformats.org/spreadsheetml/2006/main" count="9071" uniqueCount="2119">
  <si>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</si>
  <si>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</si>
  <si>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</si>
  <si>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</si>
  <si>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</si>
  <si>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</si>
  <si>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</si>
  <si>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</si>
  <si>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</si>
  <si>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</si>
  <si>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</si>
  <si>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</si>
  <si>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</si>
  <si>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</si>
  <si>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</si>
  <si>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</si>
  <si>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</si>
  <si>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</si>
  <si>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</si>
  <si>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</si>
  <si>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</si>
  <si>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</si>
  <si>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</si>
  <si>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</si>
  <si>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</si>
  <si>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</si>
  <si>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</si>
  <si>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</si>
  <si>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</si>
  <si>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</si>
  <si>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</si>
  <si>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</si>
  <si>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</si>
  <si>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</si>
  <si>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</si>
  <si>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</si>
  <si>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</si>
  <si>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</si>
  <si>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</si>
  <si>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</si>
  <si>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</si>
  <si>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</si>
  <si>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</si>
  <si>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</si>
  <si>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</si>
  <si>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</si>
  <si>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</si>
  <si>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</si>
  <si>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</si>
  <si>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</si>
  <si>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</si>
  <si>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</si>
  <si>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</si>
  <si>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</si>
  <si>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</si>
  <si>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</si>
  <si>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</si>
  <si>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</si>
  <si>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</si>
  <si>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</si>
  <si>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</si>
  <si>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</si>
  <si>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</si>
  <si>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</si>
  <si>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</si>
  <si>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</si>
  <si>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</si>
  <si>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</si>
  <si>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</si>
  <si>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</si>
  <si>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</si>
  <si>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</si>
  <si>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</si>
  <si>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</si>
  <si>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</si>
  <si>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</si>
  <si>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</si>
  <si>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</si>
  <si>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</si>
  <si>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</si>
  <si>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</si>
  <si>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</si>
  <si>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</si>
  <si>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</si>
  <si>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</si>
  <si>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</si>
  <si>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</si>
  <si>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</si>
  <si>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</si>
  <si>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</si>
  <si>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</si>
  <si>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</si>
  <si>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</si>
  <si>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</si>
  <si>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</si>
  <si>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</si>
  <si>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</si>
  <si>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</si>
  <si>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</si>
  <si>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</si>
  <si>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</si>
  <si>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</si>
  <si>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</si>
  <si>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</si>
  <si>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</si>
  <si>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</si>
  <si>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</si>
  <si>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</si>
  <si>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</si>
  <si>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</si>
  <si>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</si>
  <si>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</si>
  <si>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</si>
  <si>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</si>
  <si>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</si>
  <si>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</si>
  <si>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</si>
  <si>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</si>
  <si>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</si>
  <si>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</si>
  <si>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</si>
  <si>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</si>
  <si>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</si>
  <si>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</si>
  <si>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</si>
  <si>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</si>
  <si>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</si>
  <si>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</si>
  <si>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</si>
  <si>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</si>
  <si>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</si>
  <si>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</si>
  <si>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</si>
  <si>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</si>
  <si>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</si>
  <si>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</si>
  <si>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</si>
  <si>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</si>
  <si>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</si>
  <si>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</si>
  <si>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</si>
  <si>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</si>
  <si>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</si>
  <si>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</si>
  <si>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</si>
  <si>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</si>
  <si>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</si>
  <si>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</si>
  <si>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</si>
  <si>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</si>
  <si>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</si>
  <si>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</si>
  <si>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</si>
  <si>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</si>
  <si>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</si>
  <si>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</si>
  <si>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</si>
  <si>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</si>
  <si>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</si>
  <si>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</si>
  <si>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</si>
  <si>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</si>
  <si>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</si>
  <si>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</si>
  <si>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</si>
  <si>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</si>
  <si>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</si>
  <si>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</si>
  <si>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</si>
  <si>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</si>
  <si>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</si>
  <si>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</si>
  <si>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</si>
  <si>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</si>
  <si>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</si>
  <si>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</si>
  <si>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</si>
  <si>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</si>
  <si>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</si>
  <si>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</si>
  <si>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</si>
  <si>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</si>
  <si>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</si>
  <si>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</si>
  <si>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</si>
  <si>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</si>
  <si>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</si>
  <si>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</si>
  <si>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</si>
  <si>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</si>
  <si>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</si>
  <si>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</si>
  <si>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</si>
  <si>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</si>
  <si>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</si>
  <si>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</si>
  <si>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</si>
  <si>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</si>
  <si>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</si>
  <si>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</si>
  <si>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</si>
  <si>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</si>
  <si>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</si>
  <si>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</si>
  <si>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</si>
  <si>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</si>
  <si>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</si>
  <si>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</si>
  <si>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</si>
  <si>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</si>
  <si>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</si>
  <si>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</si>
  <si>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</si>
  <si>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</si>
  <si>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</si>
  <si>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</si>
  <si>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</si>
  <si>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</si>
  <si>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</si>
  <si>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</si>
  <si>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</si>
  <si>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</si>
  <si>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</si>
  <si>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</si>
  <si>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</si>
  <si>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</si>
  <si>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</si>
  <si>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</si>
  <si>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</si>
  <si>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</si>
  <si>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</si>
  <si>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</si>
  <si>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</si>
  <si>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</si>
  <si>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</si>
  <si>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</si>
  <si>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</si>
  <si>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</si>
  <si>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</si>
  <si>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</si>
  <si>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</si>
  <si>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</si>
  <si>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</si>
  <si>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</si>
  <si>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</si>
  <si>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</si>
  <si>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</si>
  <si>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</si>
  <si>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</si>
  <si>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</si>
  <si>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</si>
  <si>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</si>
  <si>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</si>
  <si>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</si>
  <si>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</si>
  <si>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</si>
  <si>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</si>
  <si>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</si>
  <si>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</si>
  <si>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</si>
  <si>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</si>
  <si>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</si>
  <si>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</si>
  <si>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</si>
  <si>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</si>
  <si>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</si>
  <si>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</si>
  <si>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</si>
  <si>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</si>
  <si>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</si>
  <si>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</si>
  <si>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</si>
  <si>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</si>
  <si>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</si>
  <si>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</si>
  <si>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</si>
  <si>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</si>
  <si>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</si>
  <si>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</si>
  <si>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</si>
  <si>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</si>
  <si>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</si>
  <si>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</si>
  <si>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</si>
  <si>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</si>
  <si>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</si>
  <si>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</si>
  <si>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</si>
  <si>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</si>
  <si>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</si>
  <si>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</si>
  <si>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</si>
  <si>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</si>
  <si>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</si>
  <si>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</si>
  <si>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</si>
  <si>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</si>
  <si>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</si>
  <si>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</si>
  <si>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</si>
  <si>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</si>
  <si>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</si>
  <si>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</si>
  <si>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</si>
  <si>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</si>
  <si>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</si>
  <si>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</si>
  <si>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</si>
  <si>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</si>
  <si>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</si>
  <si>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</si>
  <si>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</si>
  <si>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</si>
  <si>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</si>
  <si>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</si>
  <si>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</si>
  <si>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</si>
  <si>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</si>
  <si>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</si>
  <si>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</si>
  <si>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</si>
  <si>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</si>
  <si>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</si>
  <si>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</si>
  <si>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</si>
  <si>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</si>
  <si>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</si>
  <si>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</si>
  <si>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</si>
  <si>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</si>
  <si>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</si>
  <si>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</si>
  <si>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</si>
  <si>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</si>
  <si>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</si>
  <si>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</si>
  <si>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</si>
  <si>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</si>
  <si>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</si>
  <si>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</si>
  <si>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</si>
  <si>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</si>
  <si>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</si>
  <si>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</si>
  <si>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</si>
  <si>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</si>
  <si>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</si>
  <si>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</si>
  <si>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</si>
  <si>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</si>
  <si>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</si>
  <si>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</si>
  <si>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</si>
  <si>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</si>
  <si>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</si>
  <si>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</si>
  <si>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</si>
  <si>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</si>
  <si>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</si>
  <si>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</si>
  <si>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</si>
  <si>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</si>
  <si>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</si>
  <si>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</si>
  <si>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</si>
  <si>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</si>
  <si>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</si>
  <si>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</si>
  <si>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</si>
  <si>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</si>
  <si>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</si>
  <si>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</si>
  <si>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</si>
  <si>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</si>
  <si>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</si>
  <si>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</si>
  <si>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</si>
  <si>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</si>
  <si>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</si>
  <si>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</si>
  <si>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</si>
  <si>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</si>
  <si>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</si>
  <si>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</si>
  <si>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</si>
  <si>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</si>
  <si>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</si>
  <si>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</si>
  <si>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</si>
  <si>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</si>
  <si>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</si>
  <si>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</si>
  <si>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</si>
  <si>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</si>
  <si>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</si>
  <si>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</si>
  <si>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</si>
  <si>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</si>
  <si>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</si>
  <si>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</si>
  <si>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</si>
  <si>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</si>
  <si>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</si>
  <si>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</si>
  <si>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</si>
  <si>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</si>
  <si>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</si>
  <si>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</si>
  <si>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</si>
  <si>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</si>
  <si>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</si>
  <si>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</si>
  <si>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</si>
  <si>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</si>
  <si>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</si>
  <si>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</si>
  <si>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</si>
  <si>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</si>
  <si>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</si>
  <si>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</si>
  <si>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</si>
  <si>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</si>
  <si>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</si>
  <si>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</si>
  <si>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</si>
  <si>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</si>
  <si>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</si>
  <si>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</si>
  <si>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</si>
  <si>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</si>
  <si>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</si>
  <si>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</si>
  <si>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</si>
  <si>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</si>
  <si>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</si>
  <si>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</si>
  <si>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</si>
  <si>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</si>
  <si>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</si>
  <si>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</si>
  <si>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</si>
  <si>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</si>
  <si>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</si>
  <si>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</si>
  <si>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</si>
  <si>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</si>
  <si>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</si>
  <si>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</si>
  <si>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</si>
  <si>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</si>
  <si>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</si>
  <si>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</si>
  <si>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</si>
  <si>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</si>
  <si>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</si>
  <si>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</si>
  <si>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</si>
  <si>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</si>
  <si>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</si>
  <si>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</si>
  <si>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</si>
  <si>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</si>
  <si>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</si>
  <si>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</si>
  <si>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</si>
  <si>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</si>
  <si>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</si>
  <si>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</si>
  <si>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</si>
  <si>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</si>
  <si>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</si>
  <si>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</si>
  <si>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</si>
  <si>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</si>
  <si>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</si>
  <si>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</si>
  <si>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</si>
  <si>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</si>
  <si>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</si>
  <si>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</si>
  <si>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</si>
  <si>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</si>
  <si>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</si>
  <si>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</si>
  <si>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</si>
  <si>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</si>
  <si>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</si>
  <si>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</si>
  <si>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</si>
  <si>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</si>
  <si>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</si>
  <si>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</si>
  <si>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</si>
  <si>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</si>
  <si>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</si>
  <si>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</si>
  <si>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</si>
  <si>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</si>
  <si>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</si>
  <si>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</si>
  <si>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</si>
  <si>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</si>
  <si>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</si>
  <si>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</si>
  <si>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</si>
  <si>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</si>
  <si>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</si>
  <si>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</si>
  <si>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</si>
  <si>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</si>
  <si>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</si>
  <si>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</si>
  <si>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</si>
  <si>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</si>
  <si>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</si>
  <si>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</si>
  <si>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</si>
  <si>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</si>
  <si>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</si>
  <si>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</si>
  <si>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</si>
  <si>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</si>
  <si>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</si>
  <si>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</si>
  <si>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</si>
  <si>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</si>
  <si>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</si>
  <si>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</si>
  <si>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</si>
  <si>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</si>
  <si>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</si>
  <si>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</si>
  <si>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</si>
  <si>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</si>
  <si>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</si>
  <si>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</si>
  <si>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</si>
  <si>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</si>
  <si>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</si>
  <si>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</si>
  <si>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</si>
  <si>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</si>
  <si>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</si>
  <si>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</si>
  <si>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</si>
  <si>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</si>
  <si>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</si>
  <si>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</si>
  <si>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</si>
  <si>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</si>
  <si>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</si>
  <si>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</si>
  <si>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</si>
  <si>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</si>
  <si>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</si>
  <si>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</si>
  <si>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</si>
  <si>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</si>
  <si>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</si>
  <si>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</si>
  <si>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</si>
  <si>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</si>
  <si>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</si>
  <si>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</si>
  <si>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</si>
  <si>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</si>
  <si>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</si>
  <si>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</si>
  <si>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</si>
  <si>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</si>
  <si>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</si>
  <si>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</si>
  <si>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</si>
  <si>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</si>
  <si>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</si>
  <si>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</si>
  <si>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</si>
  <si>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</si>
  <si>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</si>
  <si>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</si>
  <si>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</si>
  <si>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</si>
  <si>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</si>
  <si>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</si>
  <si>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</si>
  <si>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</si>
  <si>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</si>
  <si>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</si>
  <si>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</si>
  <si>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</si>
  <si>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</si>
  <si>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</si>
  <si>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</si>
  <si>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</si>
  <si>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</si>
  <si>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</si>
  <si>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</si>
  <si>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</si>
  <si>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</si>
  <si>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</si>
  <si>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</si>
  <si>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</si>
  <si>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</si>
  <si>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</si>
  <si>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</si>
  <si>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</si>
  <si>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</si>
  <si>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</si>
  <si>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</si>
  <si>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</si>
  <si>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</si>
  <si>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</si>
  <si>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</si>
  <si>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</si>
  <si>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</si>
  <si>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</si>
  <si>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</si>
  <si>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</si>
  <si>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</si>
  <si>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</si>
  <si>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</si>
  <si>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</si>
  <si>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</si>
  <si>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</si>
  <si>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</si>
  <si>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</si>
  <si>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</si>
  <si>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</si>
  <si>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</si>
  <si>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</si>
  <si>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</si>
  <si>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</si>
  <si>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</si>
  <si>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</si>
  <si>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</si>
  <si>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</si>
  <si>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</si>
  <si>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</si>
  <si>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</si>
  <si>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</si>
  <si>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</si>
  <si>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</si>
  <si>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</si>
  <si>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</si>
  <si>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</si>
  <si>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</si>
  <si>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</si>
  <si>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</si>
  <si>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</si>
  <si>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</si>
  <si>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</si>
  <si>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</si>
  <si>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</si>
  <si>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</si>
  <si>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</si>
  <si>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</si>
  <si>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</si>
  <si>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</si>
  <si>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</si>
  <si>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</si>
  <si>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</si>
  <si>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</si>
  <si>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</si>
  <si>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</si>
  <si>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</si>
  <si>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</si>
  <si>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</si>
  <si>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</si>
  <si>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</si>
  <si>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</si>
  <si>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</si>
  <si>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</si>
  <si>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</si>
  <si>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</si>
  <si>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</si>
  <si>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</si>
  <si>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</si>
  <si>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</si>
  <si>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</si>
  <si>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</si>
  <si>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</si>
  <si>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</si>
  <si>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</si>
  <si>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</si>
  <si>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</si>
  <si>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</si>
  <si>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</si>
  <si>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</si>
  <si>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</si>
  <si>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</si>
  <si>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</si>
  <si>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</si>
  <si>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</si>
  <si>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</si>
  <si>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</si>
  <si>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</si>
  <si>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</si>
  <si>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</si>
  <si>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</si>
  <si>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</si>
  <si>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</si>
  <si>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</si>
  <si>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</si>
  <si>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</si>
  <si>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</si>
  <si>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</si>
  <si>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</si>
  <si>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</si>
  <si>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</si>
  <si>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</si>
  <si>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</si>
  <si>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</si>
  <si>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</si>
  <si>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</si>
  <si>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</si>
  <si>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</si>
  <si>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</si>
  <si>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</si>
  <si>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</si>
  <si>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</si>
  <si>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</si>
  <si>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</si>
  <si>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</si>
  <si>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</si>
  <si>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</si>
  <si>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</si>
  <si>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</si>
  <si>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</si>
  <si>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</si>
  <si>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</si>
  <si>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</si>
  <si>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</si>
  <si>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</si>
  <si>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</si>
  <si>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</si>
  <si>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</si>
  <si>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</si>
  <si>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</si>
  <si>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</si>
  <si>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</si>
  <si>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</si>
  <si>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</si>
  <si>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</si>
  <si>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</si>
  <si>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</si>
  <si>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</si>
  <si>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</si>
  <si>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</si>
  <si>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</si>
  <si>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</si>
  <si>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</si>
  <si>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</si>
  <si>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</si>
  <si>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</si>
  <si>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</si>
  <si>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</si>
  <si>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</si>
  <si>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</si>
  <si>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</si>
  <si>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</si>
  <si>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</si>
  <si>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</si>
  <si>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</si>
  <si>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</si>
  <si>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</si>
  <si>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</si>
  <si>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</si>
  <si>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</si>
  <si>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</si>
  <si>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</si>
  <si>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</si>
  <si>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</si>
  <si>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</si>
  <si>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</si>
  <si>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</si>
  <si>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</si>
  <si>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</si>
  <si>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</si>
  <si>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</si>
  <si>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</si>
  <si>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</si>
  <si>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</si>
  <si>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</si>
  <si>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</si>
  <si>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</si>
  <si>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</si>
  <si>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</si>
  <si>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</si>
  <si>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</si>
  <si>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</si>
  <si>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</si>
  <si>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</si>
  <si>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</si>
  <si>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</si>
  <si>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</si>
  <si>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</si>
  <si>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</si>
  <si>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</si>
  <si>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</si>
  <si>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</si>
  <si>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</si>
  <si>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</si>
  <si>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</si>
  <si>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</si>
  <si>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</si>
  <si>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</si>
  <si>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</si>
  <si>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</si>
  <si>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</si>
  <si>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</si>
  <si>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</si>
  <si>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</si>
  <si>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</si>
  <si>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</si>
  <si>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</si>
  <si>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</si>
  <si>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</si>
  <si>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</si>
  <si>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</si>
  <si>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</si>
  <si>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</si>
  <si>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</si>
  <si>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</si>
  <si>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</si>
  <si>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</si>
  <si>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</si>
  <si>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</si>
  <si>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</si>
  <si>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</si>
  <si>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</si>
  <si>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</si>
  <si>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</si>
  <si>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</si>
  <si>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</si>
  <si>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</si>
  <si>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</si>
  <si>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</si>
  <si>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</si>
  <si>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</si>
  <si>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</si>
  <si>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</si>
  <si>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</si>
  <si>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</si>
  <si>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</si>
  <si>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</si>
  <si>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</si>
  <si>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</si>
  <si>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</si>
  <si>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</si>
  <si>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</si>
  <si>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</si>
  <si>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</si>
  <si>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</si>
  <si>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</si>
  <si>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</si>
  <si>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</si>
  <si>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</si>
  <si>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</si>
  <si>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</si>
  <si>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</si>
  <si>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</si>
  <si>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</si>
  <si>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</si>
  <si>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</si>
  <si>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</si>
  <si>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</si>
  <si>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</si>
  <si>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</si>
  <si>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</si>
  <si>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</si>
  <si>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</si>
  <si>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</si>
  <si>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</si>
  <si>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</si>
  <si>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</si>
  <si>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</si>
  <si>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</si>
  <si>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</si>
  <si>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</si>
  <si>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</si>
  <si>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</si>
  <si>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</si>
  <si>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</si>
  <si>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</si>
  <si>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</si>
  <si>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</si>
  <si>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</si>
  <si>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</si>
  <si>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</si>
  <si>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</si>
  <si>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</si>
  <si>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</si>
  <si>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</si>
  <si>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</si>
  <si>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</si>
  <si>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</si>
  <si>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</si>
  <si>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</si>
  <si>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</si>
  <si>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</si>
  <si>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</si>
  <si>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</si>
  <si>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</si>
  <si>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</si>
  <si>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</si>
  <si>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</si>
  <si>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</si>
  <si>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</si>
  <si>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</si>
  <si>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</si>
  <si>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</si>
  <si>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</si>
  <si>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</si>
  <si>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</si>
  <si>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</si>
  <si>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</si>
  <si>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</si>
  <si>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</si>
  <si>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</si>
  <si>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</si>
  <si>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</si>
  <si>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</si>
  <si>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</si>
  <si>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</si>
  <si>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</si>
  <si>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</si>
  <si>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</si>
  <si>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</si>
  <si>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</si>
  <si>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</si>
  <si>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</si>
  <si>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</si>
  <si>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</si>
  <si>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</si>
  <si>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</si>
  <si>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</si>
  <si>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</si>
  <si>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</si>
  <si>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</si>
  <si>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</si>
  <si>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</si>
  <si>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</si>
  <si>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</si>
  <si>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</si>
  <si>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</si>
  <si>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</si>
  <si>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</si>
  <si>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</si>
  <si>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</si>
  <si>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</si>
  <si>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</si>
  <si>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</si>
  <si>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</si>
  <si>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</si>
  <si>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</si>
  <si>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</si>
  <si>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</si>
  <si>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</si>
  <si>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</si>
  <si>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</si>
  <si>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</si>
  <si>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</si>
  <si>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</si>
  <si>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</si>
  <si>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</si>
  <si>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</si>
  <si>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</si>
  <si>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</si>
  <si>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</si>
  <si>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</si>
  <si>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</si>
  <si>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</si>
  <si>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</si>
  <si>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</si>
  <si>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</si>
  <si>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</si>
  <si>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</si>
  <si>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</si>
  <si>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</si>
  <si>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</si>
  <si>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</si>
  <si>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</si>
  <si>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</si>
  <si>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</si>
  <si>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</si>
  <si>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</si>
  <si>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</si>
  <si>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</si>
  <si>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</si>
  <si>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</si>
  <si>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</si>
  <si>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</si>
  <si>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</si>
  <si>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</si>
  <si>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</si>
  <si>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</si>
  <si>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</si>
  <si>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</si>
  <si>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</si>
  <si>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</si>
  <si>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</si>
  <si>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</si>
  <si>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</si>
  <si>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</si>
  <si>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</si>
  <si>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</si>
  <si>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</si>
  <si>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</si>
  <si>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</si>
  <si>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</si>
  <si>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</si>
  <si>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</si>
  <si>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</si>
  <si>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</si>
  <si>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</si>
  <si>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</si>
  <si>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</si>
  <si>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</si>
  <si>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</si>
  <si>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</si>
  <si>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</si>
  <si>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</si>
  <si>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</si>
  <si>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</si>
  <si>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</si>
  <si>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</si>
  <si>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</si>
  <si>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</si>
  <si>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</si>
  <si>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</si>
  <si>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</si>
  <si>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</si>
  <si>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</si>
  <si>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</si>
  <si>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</si>
  <si>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</si>
  <si>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</si>
  <si>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</si>
  <si>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</si>
  <si>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</si>
  <si>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</si>
  <si>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</si>
  <si>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</si>
  <si>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</si>
  <si>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</si>
  <si>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</si>
  <si>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</si>
  <si>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</si>
  <si>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</si>
  <si>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</si>
  <si>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</si>
  <si>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</si>
  <si>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</si>
  <si>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</si>
  <si>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</si>
  <si>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</si>
  <si>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</si>
  <si>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</si>
  <si>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</si>
  <si>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</si>
  <si>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</si>
  <si>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</si>
  <si>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</si>
  <si>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</si>
  <si>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</si>
  <si>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</si>
  <si>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</si>
  <si>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</si>
  <si>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</si>
  <si>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</si>
  <si>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</si>
  <si>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</si>
  <si>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</si>
  <si>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</si>
  <si>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</si>
  <si>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</si>
  <si>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</si>
  <si>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</si>
  <si>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</si>
  <si>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</si>
  <si>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</si>
  <si>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</si>
  <si>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</si>
  <si>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</si>
  <si>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</si>
  <si>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</si>
  <si>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</si>
  <si>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</si>
  <si>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</si>
  <si>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</si>
  <si>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</si>
  <si>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</si>
  <si>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</si>
  <si>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</si>
  <si>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</si>
  <si>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</si>
  <si>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</si>
  <si>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</si>
  <si>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</si>
  <si>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</si>
  <si>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</si>
  <si>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</si>
  <si>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</si>
  <si>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</si>
  <si>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</si>
  <si>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</si>
  <si>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</si>
  <si>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</si>
  <si>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</si>
  <si>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</si>
  <si>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</si>
  <si>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</si>
  <si>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</si>
  <si>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</si>
  <si>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</si>
  <si>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</si>
  <si>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</si>
  <si>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</si>
  <si>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</si>
  <si>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</si>
  <si>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</si>
  <si>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</si>
  <si>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</si>
  <si>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</si>
  <si>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</si>
  <si>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</si>
  <si>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</si>
  <si>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</si>
  <si>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</si>
  <si>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</si>
  <si>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</si>
  <si>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</si>
  <si>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</si>
  <si>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</si>
  <si>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</si>
  <si>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</si>
  <si>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</si>
  <si>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</si>
  <si>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</si>
  <si>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</si>
  <si>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</si>
  <si>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</si>
  <si>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</si>
  <si>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</si>
  <si>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</si>
  <si>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</si>
  <si>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</si>
  <si>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</si>
  <si>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</si>
  <si>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</si>
  <si>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</si>
  <si>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</si>
  <si>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</si>
  <si>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</si>
  <si>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</si>
  <si>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</si>
  <si>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</si>
  <si>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</si>
  <si>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</si>
  <si>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</si>
  <si>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</si>
  <si>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</si>
  <si>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</si>
  <si>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</si>
  <si>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</si>
  <si>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</si>
  <si>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</si>
  <si>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</si>
  <si>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</si>
  <si>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</si>
  <si>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</si>
  <si>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</si>
  <si>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</si>
  <si>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</si>
  <si>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</si>
  <si>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</si>
  <si>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</si>
  <si>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</si>
  <si>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</si>
  <si>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</si>
  <si>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</si>
  <si>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</si>
  <si>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</si>
  <si>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</si>
  <si>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</si>
  <si>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</si>
  <si>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</si>
  <si>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</si>
  <si>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</si>
  <si>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</si>
  <si>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</si>
  <si>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</si>
  <si>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</si>
  <si>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</si>
  <si>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</si>
  <si>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</si>
  <si>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</si>
  <si>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</si>
  <si>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</si>
  <si>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</si>
  <si>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</si>
  <si>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</si>
  <si>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</si>
  <si>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</si>
  <si>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</si>
  <si>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</si>
  <si>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</si>
  <si>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</si>
  <si>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</si>
  <si>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</si>
  <si>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</si>
  <si>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</si>
  <si>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</si>
  <si>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</si>
  <si>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</si>
  <si>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</si>
  <si>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</si>
  <si>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</si>
  <si>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</si>
  <si>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</si>
  <si>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</si>
  <si>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</si>
  <si>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</si>
  <si>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</si>
  <si>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</si>
  <si>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</si>
  <si>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</si>
  <si>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</si>
  <si>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</si>
  <si>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</si>
  <si>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</si>
  <si>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</si>
  <si>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</si>
  <si>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</si>
  <si>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</si>
  <si>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</si>
  <si>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</si>
  <si>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</si>
  <si>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</si>
  <si>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</si>
  <si>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</si>
  <si>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</si>
  <si>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</si>
  <si>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</si>
  <si>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</si>
  <si>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</si>
  <si>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</si>
  <si>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</si>
  <si>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</si>
  <si>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</si>
  <si>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</si>
  <si>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</si>
  <si>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</si>
  <si>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</si>
  <si>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</si>
  <si>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</si>
  <si>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</si>
  <si>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</si>
  <si>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</si>
  <si>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</si>
  <si>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</si>
  <si>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</si>
  <si>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</si>
  <si>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</si>
  <si>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</si>
  <si>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</si>
  <si>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</si>
  <si>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</si>
  <si>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</si>
  <si>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</si>
  <si>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</si>
  <si>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</si>
  <si>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</si>
  <si>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</si>
  <si>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</si>
  <si>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</si>
  <si>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</si>
  <si>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</si>
  <si>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</si>
  <si>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</si>
  <si>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</si>
  <si>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</si>
  <si>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</si>
  <si>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</si>
  <si>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</si>
  <si>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</si>
  <si>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</si>
  <si>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</si>
  <si>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</si>
  <si>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</si>
  <si>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</si>
  <si>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</si>
  <si>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</si>
  <si>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</si>
  <si>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</si>
  <si>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</si>
  <si>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</si>
  <si>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</si>
  <si>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</si>
  <si>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</si>
  <si>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</si>
  <si>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</si>
  <si>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</si>
  <si>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</si>
  <si>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</si>
  <si>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</si>
  <si>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</si>
  <si>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</si>
  <si>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</si>
  <si>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</si>
  <si>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</si>
  <si>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</si>
  <si>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</si>
  <si>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</si>
  <si>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</si>
  <si>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</si>
  <si>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</si>
  <si>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</si>
  <si>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</si>
  <si>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</si>
  <si>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</si>
  <si>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</si>
  <si>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</si>
  <si>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</si>
  <si>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</si>
  <si>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</si>
  <si>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</si>
  <si>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</si>
  <si>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</si>
  <si>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</si>
  <si>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</si>
  <si>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</si>
  <si>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</si>
  <si>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</si>
  <si>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</si>
  <si>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</si>
  <si>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</si>
  <si>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</si>
  <si>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</si>
  <si>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</si>
  <si>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</si>
  <si>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</si>
  <si>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</si>
  <si>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</si>
  <si>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</si>
  <si>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</si>
  <si>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</si>
  <si>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</si>
  <si>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</si>
  <si>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</si>
  <si>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</si>
  <si>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</si>
  <si>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</si>
  <si>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</si>
  <si>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</si>
  <si>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</si>
  <si>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</si>
  <si>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</si>
  <si>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</si>
  <si>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</si>
  <si>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</si>
  <si>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</si>
  <si>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</si>
  <si>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</si>
  <si>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</si>
  <si>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</si>
  <si>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</si>
  <si>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</si>
  <si>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</si>
  <si>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</si>
  <si>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</si>
  <si>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</si>
  <si>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</si>
  <si>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</si>
  <si>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</si>
  <si>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</si>
  <si>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</si>
  <si>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</si>
  <si>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</si>
  <si>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</si>
  <si>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</si>
  <si>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</si>
  <si>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</si>
  <si>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</si>
  <si>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</si>
  <si>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</si>
  <si>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</si>
  <si>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</si>
  <si>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</si>
  <si>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</si>
  <si>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</si>
  <si>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</si>
  <si>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</si>
  <si>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</si>
  <si>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</si>
  <si>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</si>
  <si>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</si>
  <si>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</si>
  <si>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</si>
  <si>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</si>
  <si>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</si>
  <si>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</si>
  <si>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</si>
  <si>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</si>
  <si>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</si>
  <si>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</si>
  <si>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</si>
  <si>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</si>
  <si>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</si>
  <si>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</si>
  <si>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</si>
  <si>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</si>
  <si>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</si>
  <si>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</si>
  <si>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</si>
  <si>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</si>
  <si>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</si>
  <si>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</si>
  <si>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</si>
  <si>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</si>
  <si>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</si>
  <si>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</si>
  <si>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</si>
  <si>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</si>
  <si>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</si>
  <si>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</si>
  <si>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</si>
  <si>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</si>
  <si>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</si>
  <si>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</si>
  <si>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</si>
  <si>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</si>
  <si>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</si>
  <si>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</si>
  <si>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</si>
  <si>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</si>
  <si>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</si>
  <si>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</si>
  <si>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</si>
  <si>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</si>
  <si>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</si>
  <si>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</si>
  <si>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</si>
  <si>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</si>
  <si>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</si>
  <si>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</si>
  <si>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</si>
  <si>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</si>
  <si>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</si>
  <si>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</si>
  <si>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</si>
  <si>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</si>
  <si>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</si>
  <si>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</si>
  <si>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</si>
  <si>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</si>
  <si>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</si>
  <si>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</si>
  <si>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</si>
  <si>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</si>
  <si>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</si>
  <si>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</si>
  <si>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</si>
  <si>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</si>
  <si>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</si>
  <si>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</si>
  <si>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</si>
  <si>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</si>
  <si>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</si>
  <si>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</si>
  <si>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</si>
  <si>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</si>
  <si>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</si>
  <si>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</si>
  <si>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</si>
  <si>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</si>
  <si>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</si>
  <si>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</si>
  <si>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</si>
  <si>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</si>
  <si>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</si>
  <si>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</si>
  <si>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</si>
  <si>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</si>
  <si>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</si>
  <si>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</si>
  <si>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</si>
  <si>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</si>
  <si>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</si>
  <si>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</si>
  <si>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</si>
  <si>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</si>
  <si>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</si>
  <si>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</si>
  <si>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</si>
  <si>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</si>
  <si>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</si>
  <si>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</si>
  <si>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</si>
  <si>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</si>
  <si>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</si>
  <si>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</si>
  <si>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</si>
  <si>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</si>
  <si>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</si>
  <si>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</si>
  <si>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</si>
  <si>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</si>
  <si>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</si>
  <si>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</si>
  <si>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</si>
  <si>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</si>
  <si>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</si>
  <si>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</si>
  <si>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</si>
  <si>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</si>
  <si>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</si>
  <si>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</si>
  <si>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</si>
  <si>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</si>
  <si>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</si>
  <si>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</si>
  <si>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</si>
  <si>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</si>
  <si>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</si>
  <si>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</si>
  <si>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</si>
  <si>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</si>
  <si>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</si>
  <si>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</si>
  <si>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</si>
  <si>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</si>
  <si>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</si>
  <si>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</si>
  <si>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</si>
  <si>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</si>
  <si>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</si>
  <si>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</si>
  <si>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</si>
  <si>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</si>
  <si>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</si>
  <si>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</si>
  <si>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</si>
  <si>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</si>
  <si>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</si>
  <si>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</si>
  <si>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</si>
  <si>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</si>
  <si>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</si>
  <si>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</si>
  <si>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</si>
  <si>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</si>
  <si>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</si>
  <si>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</si>
  <si>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</si>
  <si>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</si>
  <si>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</si>
  <si>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</si>
  <si>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</si>
  <si>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</si>
  <si>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</si>
  <si>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</si>
  <si>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</si>
  <si>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</si>
  <si>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</si>
  <si>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</si>
  <si>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</si>
  <si>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</si>
  <si>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</si>
  <si>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</si>
  <si>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</si>
  <si>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</si>
  <si>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</si>
  <si>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</si>
  <si>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</si>
  <si>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</si>
  <si>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</si>
  <si>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</si>
  <si>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</si>
  <si>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</si>
  <si>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</si>
  <si>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</si>
  <si>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</si>
  <si>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</si>
  <si>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</si>
  <si>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</si>
  <si>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</si>
  <si>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</si>
  <si>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</si>
  <si>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</si>
  <si>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</si>
  <si>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</si>
  <si>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</si>
  <si>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</si>
  <si>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</si>
  <si>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</si>
  <si>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</si>
  <si>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</si>
  <si>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</si>
  <si>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</si>
  <si>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</si>
  <si>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</si>
  <si>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</si>
  <si>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</si>
  <si>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</si>
  <si>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</si>
  <si>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</si>
  <si>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</si>
  <si>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</si>
  <si>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</si>
  <si>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</si>
  <si>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</si>
  <si>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</si>
  <si>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</si>
  <si>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</si>
  <si>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</si>
  <si>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</si>
  <si>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</si>
  <si>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</si>
  <si>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</si>
  <si>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</si>
  <si>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</si>
  <si>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</si>
  <si>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</si>
  <si>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</si>
  <si>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</si>
  <si>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</si>
  <si>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</si>
  <si>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</si>
  <si>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</si>
  <si>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</si>
  <si>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</si>
  <si>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</si>
  <si>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</si>
  <si>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</si>
  <si>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</si>
  <si>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</si>
  <si>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</si>
  <si>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</si>
  <si>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</si>
  <si>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</si>
  <si>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</si>
  <si>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</si>
  <si>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</si>
  <si>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</si>
  <si>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</si>
  <si>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</si>
  <si>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</si>
  <si>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</si>
  <si>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</si>
  <si>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</si>
  <si>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</si>
  <si>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</si>
  <si>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</si>
  <si>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</si>
  <si>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</si>
  <si>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</si>
  <si>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</si>
  <si>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</si>
  <si>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</si>
  <si>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</si>
  <si>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</si>
  <si>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</si>
  <si>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</si>
  <si>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</si>
  <si>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</si>
  <si>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</si>
  <si>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</si>
  <si>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</si>
  <si>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</si>
  <si>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</si>
  <si>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</si>
  <si>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</si>
  <si>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</si>
  <si>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</si>
  <si>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</si>
  <si>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</si>
  <si>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</si>
  <si>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</si>
  <si>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</si>
  <si>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</si>
  <si>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</si>
  <si>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</si>
  <si>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</si>
  <si>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</si>
  <si>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</si>
  <si>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</si>
  <si>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</si>
  <si>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</si>
  <si>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</si>
  <si>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</si>
  <si>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</si>
  <si>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</si>
  <si>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</si>
  <si>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</si>
  <si>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</si>
  <si>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</si>
  <si>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</si>
  <si>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</si>
  <si>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</si>
  <si>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</si>
  <si>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</si>
  <si>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</si>
  <si>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</si>
  <si>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</si>
  <si>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</si>
  <si>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</si>
  <si>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</si>
  <si>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</si>
  <si>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</si>
  <si>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</si>
  <si>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</si>
  <si>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</si>
  <si>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</si>
  <si>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</si>
  <si>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</si>
  <si>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</si>
  <si>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</si>
  <si>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</si>
  <si>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</si>
  <si>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</si>
  <si>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</si>
  <si>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</si>
  <si>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</si>
  <si>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</si>
  <si>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</si>
  <si>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</si>
  <si>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</si>
  <si>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</si>
  <si>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</si>
  <si>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</si>
  <si>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</si>
  <si>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</si>
  <si>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</si>
  <si>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</si>
  <si>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</si>
  <si>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</si>
  <si>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</si>
  <si>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</si>
  <si>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</si>
  <si>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</si>
  <si>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</si>
  <si>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</si>
  <si>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</si>
  <si>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</si>
  <si>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</si>
  <si>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</si>
  <si>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</si>
  <si>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</si>
  <si>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</si>
  <si>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</si>
  <si>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</si>
  <si>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</si>
  <si>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</si>
  <si>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</si>
  <si>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</si>
  <si>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</si>
  <si>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</si>
  <si>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</si>
  <si>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</si>
  <si>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</si>
  <si>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</si>
  <si>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</si>
  <si>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</si>
  <si>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</si>
  <si>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</si>
  <si>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</si>
  <si>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</si>
  <si>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</si>
  <si>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</si>
  <si>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</si>
  <si>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</si>
  <si>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</si>
  <si>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</si>
  <si>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</si>
  <si>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</si>
  <si>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</si>
  <si>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</si>
  <si>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</si>
  <si>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</si>
  <si>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</si>
  <si>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</si>
  <si>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</si>
  <si>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</si>
  <si>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</si>
  <si>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</si>
  <si>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</si>
  <si>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</si>
  <si>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</si>
  <si>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</si>
  <si>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</si>
  <si>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</si>
  <si>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</si>
  <si>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</si>
  <si>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</si>
  <si>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</si>
  <si>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</si>
  <si>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</si>
  <si>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</si>
  <si>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</si>
  <si>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</si>
  <si>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</si>
  <si>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</si>
  <si>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</si>
  <si>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</si>
  <si>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</si>
  <si>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</si>
  <si>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</si>
  <si>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</si>
  <si>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</si>
  <si>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</si>
  <si>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</si>
  <si>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</si>
  <si>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</si>
  <si>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</si>
  <si>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</si>
  <si>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</si>
  <si>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</si>
  <si>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</si>
  <si>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</si>
  <si>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</si>
  <si>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</si>
  <si>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</si>
  <si>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</si>
  <si>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</si>
  <si>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</si>
  <si>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</si>
  <si>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</si>
  <si>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</si>
  <si>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</si>
  <si>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</si>
  <si>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</si>
  <si>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</si>
  <si>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</si>
  <si>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</si>
  <si>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</si>
  <si>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</si>
  <si>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</si>
  <si>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</si>
  <si>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</si>
  <si>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</si>
  <si>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</si>
  <si>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</si>
  <si>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</si>
  <si>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</si>
  <si>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</si>
  <si>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</si>
  <si>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</si>
  <si>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</si>
  <si>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</si>
  <si>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</si>
  <si>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</si>
  <si>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</si>
  <si>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</si>
  <si>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</si>
  <si>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</si>
  <si>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</si>
  <si>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</si>
  <si>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</si>
  <si>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</si>
  <si>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</si>
  <si>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</si>
  <si>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</si>
  <si>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</si>
  <si>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</si>
  <si>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</si>
  <si>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</si>
  <si>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</si>
  <si>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</si>
  <si>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</si>
  <si>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</si>
  <si>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</si>
  <si>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</si>
  <si>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</si>
  <si>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</si>
  <si>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</si>
  <si>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</si>
  <si>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</si>
  <si>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</si>
  <si>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</si>
  <si>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</si>
  <si>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</si>
  <si>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</si>
  <si>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</si>
  <si>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</si>
  <si>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</si>
  <si>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</si>
  <si>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</si>
  <si>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</si>
  <si>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</si>
  <si>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</si>
  <si>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</si>
  <si>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</si>
  <si>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</si>
  <si>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</si>
  <si>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</si>
  <si>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</si>
  <si>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</si>
  <si>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</si>
  <si>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</si>
  <si>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</si>
  <si>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</si>
  <si>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</si>
  <si>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</si>
  <si>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</si>
  <si>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</si>
  <si>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</si>
  <si>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</si>
  <si>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</si>
  <si>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</si>
  <si>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</si>
  <si>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</si>
  <si>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</si>
  <si>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</si>
  <si>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</si>
  <si>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</si>
  <si>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</si>
  <si>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</si>
  <si>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</si>
  <si>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</si>
  <si>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</si>
  <si>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</si>
  <si>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</si>
  <si>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</si>
  <si>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</si>
  <si>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</si>
  <si>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</si>
  <si>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</si>
  <si>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</si>
  <si>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</si>
  <si>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</si>
  <si>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</si>
  <si>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</si>
  <si>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</si>
  <si>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</si>
  <si>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</si>
  <si>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</si>
  <si>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</si>
  <si>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</si>
  <si>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</si>
  <si>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</si>
  <si>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</si>
  <si>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</si>
  <si>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</si>
  <si>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</si>
  <si>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</si>
  <si>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</si>
  <si>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</si>
  <si>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</si>
  <si>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</si>
  <si>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</si>
  <si>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</si>
  <si>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</si>
  <si>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</si>
  <si>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</si>
  <si>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</si>
  <si>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</si>
  <si>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</si>
  <si>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</si>
  <si>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</si>
  <si>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</si>
  <si>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</si>
  <si>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</si>
  <si>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</si>
  <si>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</si>
  <si>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</si>
  <si>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</si>
  <si>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</si>
  <si>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</si>
  <si>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</si>
  <si>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</si>
  <si>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</si>
  <si>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</si>
  <si>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</si>
  <si>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</si>
  <si>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</si>
  <si>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</si>
  <si>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</si>
  <si>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</si>
  <si>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</si>
  <si>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</si>
  <si>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</si>
  <si>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</si>
  <si>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</si>
  <si>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</si>
  <si>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</si>
  <si>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</si>
  <si>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</si>
  <si>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</si>
  <si>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</si>
  <si>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</si>
  <si>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</si>
  <si>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</si>
  <si>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</si>
  <si>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</si>
  <si>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</si>
  <si>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</si>
  <si>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</si>
  <si>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</si>
  <si>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</si>
  <si>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</si>
  <si>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</si>
  <si>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</si>
  <si>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</si>
  <si>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</si>
  <si>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</si>
  <si>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</si>
  <si>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</si>
  <si>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</si>
  <si>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</si>
  <si>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</si>
  <si>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</si>
  <si>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</si>
  <si>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</si>
  <si>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</si>
  <si>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</si>
  <si>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</si>
  <si>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</si>
  <si>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</si>
  <si>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</si>
  <si>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</si>
  <si>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</si>
  <si>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</si>
  <si>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</si>
  <si>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</si>
  <si>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</si>
  <si>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</si>
  <si>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</si>
  <si>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</si>
  <si>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</si>
  <si>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</si>
  <si>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</si>
  <si>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</si>
  <si>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</si>
  <si>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</si>
  <si>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</si>
  <si>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</si>
  <si>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</si>
  <si>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</si>
  <si>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</si>
  <si>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</si>
  <si>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</si>
  <si>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</si>
  <si>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</si>
  <si>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</si>
  <si>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</si>
  <si>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</si>
  <si>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</si>
  <si>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</si>
  <si>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</si>
  <si>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</si>
  <si>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</si>
  <si>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</si>
  <si>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</si>
  <si>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</si>
  <si>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</si>
  <si>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</si>
  <si>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</si>
  <si>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</si>
  <si>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</si>
  <si>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</si>
  <si>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</si>
  <si>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</si>
  <si>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</si>
  <si>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</si>
  <si>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 Category</t>
  </si>
  <si>
    <t>Date created conversion</t>
  </si>
  <si>
    <t>Date ended conversion</t>
  </si>
  <si>
    <t>Row Labels</t>
  </si>
  <si>
    <t>Grand Total</t>
  </si>
  <si>
    <t>Count of outcome</t>
  </si>
  <si>
    <t>Column Labels</t>
  </si>
  <si>
    <t>Count of country</t>
  </si>
  <si>
    <t>(All)</t>
  </si>
  <si>
    <t>Count of 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</si>
  <si>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</si>
  <si>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</si>
  <si>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</si>
  <si>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</si>
  <si>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</si>
  <si>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</si>
  <si>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</si>
  <si>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</si>
  <si>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</si>
  <si>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</si>
  <si>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</si>
  <si>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</si>
  <si>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</si>
  <si>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 xml:space="preserve">Goal </t>
  </si>
  <si>
    <t>Number failed</t>
  </si>
  <si>
    <t>Number canceled</t>
  </si>
  <si>
    <t>Total projects</t>
  </si>
  <si>
    <t>Percentage failed</t>
  </si>
  <si>
    <t>Number Successful</t>
  </si>
  <si>
    <t>Percentage sucessful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</si>
  <si>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</si>
  <si>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</si>
  <si>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</si>
  <si>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</si>
  <si>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</si>
  <si>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</si>
  <si>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</si>
  <si>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</si>
  <si>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</si>
  <si>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</si>
  <si>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</si>
  <si>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</si>
  <si>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</si>
  <si>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 xml:space="preserve">Outcome </t>
  </si>
  <si>
    <t xml:space="preserve">Backers count </t>
  </si>
  <si>
    <t xml:space="preserve">Successful campaigns </t>
  </si>
  <si>
    <t xml:space="preserve">Unsucessful campaigns </t>
  </si>
  <si>
    <t xml:space="preserve"># backers </t>
  </si>
  <si>
    <t>Mean</t>
  </si>
  <si>
    <t xml:space="preserve">Median  </t>
  </si>
  <si>
    <t xml:space="preserve">Maximum  </t>
  </si>
  <si>
    <t>Minimum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</si>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</sst>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0" fontId="0" fillId="0" borderId="0" xfId="0" applyNumberFormat="1"/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/>
    <xf numFmtId="9" fontId="0" fillId="0" borderId="0" xfId="0" applyNumberForma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theme="7" tint="0.7999816888943144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homework my copy.xlsx]Outcome category  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category  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category 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  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4-074A-9404-9233B9E25ACB}"/>
            </c:ext>
          </c:extLst>
        </c:ser>
        <c:ser>
          <c:idx val="1"/>
          <c:order val="1"/>
          <c:tx>
            <c:strRef>
              <c:f>'Outcome category  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category 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  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4-074A-9404-9233B9E25ACB}"/>
            </c:ext>
          </c:extLst>
        </c:ser>
        <c:ser>
          <c:idx val="2"/>
          <c:order val="2"/>
          <c:tx>
            <c:strRef>
              <c:f>'Outcome category  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category 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  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4-074A-9404-9233B9E25ACB}"/>
            </c:ext>
          </c:extLst>
        </c:ser>
        <c:ser>
          <c:idx val="3"/>
          <c:order val="3"/>
          <c:tx>
            <c:strRef>
              <c:f>'Outcome category  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category  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category  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4-074A-9404-9233B9E2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8"/>
        <c:overlap val="100"/>
        <c:axId val="854071632"/>
        <c:axId val="854073360"/>
      </c:barChart>
      <c:catAx>
        <c:axId val="8540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73360"/>
        <c:crosses val="autoZero"/>
        <c:auto val="1"/>
        <c:lblAlgn val="ctr"/>
        <c:lblOffset val="100"/>
        <c:noMultiLvlLbl val="0"/>
      </c:catAx>
      <c:valAx>
        <c:axId val="8540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0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homework my copy.xlsx]Subcategory Outcome 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Outcome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Outcome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 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3-1F4F-858D-D8E2BB37466F}"/>
            </c:ext>
          </c:extLst>
        </c:ser>
        <c:ser>
          <c:idx val="1"/>
          <c:order val="1"/>
          <c:tx>
            <c:strRef>
              <c:f>'Subcategory Outcome 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Outcome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 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793-1F4F-858D-D8E2BB37466F}"/>
            </c:ext>
          </c:extLst>
        </c:ser>
        <c:ser>
          <c:idx val="2"/>
          <c:order val="2"/>
          <c:tx>
            <c:strRef>
              <c:f>'Subcategory Outcome 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Outcome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 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93-1F4F-858D-D8E2BB37466F}"/>
            </c:ext>
          </c:extLst>
        </c:ser>
        <c:ser>
          <c:idx val="3"/>
          <c:order val="3"/>
          <c:tx>
            <c:strRef>
              <c:f>'Subcategory Outcome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Outcome 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'Subcategory Outcome 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793-1F4F-858D-D8E2BB374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4150336"/>
        <c:axId val="854152608"/>
      </c:barChart>
      <c:catAx>
        <c:axId val="85415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52608"/>
        <c:crosses val="autoZero"/>
        <c:auto val="1"/>
        <c:lblAlgn val="ctr"/>
        <c:lblOffset val="100"/>
        <c:noMultiLvlLbl val="0"/>
      </c:catAx>
      <c:valAx>
        <c:axId val="8541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15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[CrowdfundingBook- homework my copy.xlsx]Date and outcome 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and outcome 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and outcome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and outcome 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3A-304A-8D2C-681E74BFE31D}"/>
            </c:ext>
          </c:extLst>
        </c:ser>
        <c:ser>
          <c:idx val="1"/>
          <c:order val="1"/>
          <c:tx>
            <c:strRef>
              <c:f>'Date and outcome 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and outcome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and outcome 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3A-304A-8D2C-681E74BFE31D}"/>
            </c:ext>
          </c:extLst>
        </c:ser>
        <c:ser>
          <c:idx val="2"/>
          <c:order val="2"/>
          <c:tx>
            <c:strRef>
              <c:f>'Date and outcome 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and outcome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and outcome 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A-304A-8D2C-681E74BFE31D}"/>
            </c:ext>
          </c:extLst>
        </c:ser>
        <c:ser>
          <c:idx val="3"/>
          <c:order val="3"/>
          <c:tx>
            <c:strRef>
              <c:f>'Date and outcome 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and outcome 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and outcome 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3A-304A-8D2C-681E74BFE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2277024"/>
        <c:axId val="872279024"/>
      </c:lineChart>
      <c:catAx>
        <c:axId val="87227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79024"/>
        <c:crosses val="autoZero"/>
        <c:auto val="1"/>
        <c:lblAlgn val="ctr"/>
        <c:lblOffset val="100"/>
        <c:noMultiLvlLbl val="0"/>
      </c:catAx>
      <c:valAx>
        <c:axId val="8722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27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bsed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E-5C42-99FF-59746208B853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bsed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E-5C42-99FF-59746208B853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bsed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E-5C42-99FF-59746208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344639"/>
        <c:axId val="1201346639"/>
      </c:lineChart>
      <c:catAx>
        <c:axId val="120134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6639"/>
        <c:crosses val="autoZero"/>
        <c:auto val="1"/>
        <c:lblAlgn val="ctr"/>
        <c:lblOffset val="100"/>
        <c:noMultiLvlLbl val="0"/>
      </c:catAx>
      <c:valAx>
        <c:axId val="12013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4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1</xdr:row>
      <xdr:rowOff>120650</xdr:rowOff>
    </xdr:from>
    <xdr:to>
      <xdr:col>11</xdr:col>
      <xdr:colOff>317500</xdr:colOff>
      <xdr:row>16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E0645E-1E4C-B5BE-EF21-09DFDD2B4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4</xdr:row>
      <xdr:rowOff>158750</xdr:rowOff>
    </xdr:from>
    <xdr:to>
      <xdr:col>14</xdr:col>
      <xdr:colOff>1498600</xdr:colOff>
      <xdr:row>28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6B7CE5-1DAE-761A-DE7B-0B36137D8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0</xdr:row>
      <xdr:rowOff>190500</xdr:rowOff>
    </xdr:from>
    <xdr:to>
      <xdr:col>9</xdr:col>
      <xdr:colOff>838200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E0DC0-4E78-8B5F-28C0-368E93545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196850</xdr:colOff>
      <xdr:row>17</xdr:row>
      <xdr:rowOff>177800</xdr:rowOff>
    </xdr:from>
    <xdr:to>
      <xdr:col>7</xdr:col>
      <xdr:colOff>342900</xdr:colOff>
      <xdr:row>34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C20A56-E528-F339-B7E2-4BA820A0D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ia  Amegno" refreshedDate="45018.769654976852" createdVersion="8" refreshedVersion="8" minRefreshableVersion="3" recordCount="1000" xr:uid="{D891A6ED-D2C2-0A4A-9D69-CE48DEE0A08F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e v="#DIV/0!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77066-D716-B64C-B2D1-C2D22C1347E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0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0DDD1-BEBC-AF47-A07E-072CA0A6778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dataFiel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country" fld="9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85B40-69C8-AF4A-A176-69F4881E262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0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Date created conversion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A7" workbookViewId="0">
      <selection activeCell="C14" sqref="C14"/>
    </sheetView>
  </sheetViews>
  <sheetFormatPr baseColWidth="10" defaultRowHeight="24" customHeight="1" x14ac:dyDescent="0.2"/>
  <cols>
    <col min="1" max="1" width="7.6640625" bestFit="1" customWidth="1"/>
    <col min="2" max="2" width="30.6640625" bestFit="1" customWidth="1"/>
    <col min="3" max="3" width="50.1640625" style="3" bestFit="1" customWidth="1"/>
    <col min="4" max="4" width="9.6640625" bestFit="1" customWidth="1"/>
    <col min="5" max="5" width="12.6640625" bestFit="1" customWidth="1"/>
    <col min="6" max="6" width="18.5" bestFit="1" customWidth="1"/>
    <col min="7" max="7" width="13.33203125" bestFit="1" customWidth="1"/>
    <col min="8" max="8" width="18" bestFit="1" customWidth="1"/>
    <col min="9" max="9" width="21.33203125" bestFit="1" customWidth="1"/>
    <col min="10" max="10" width="12.33203125" bestFit="1" customWidth="1"/>
    <col min="11" max="11" width="13.1640625" bestFit="1" customWidth="1"/>
    <col min="12" max="12" width="16.1640625" bestFit="1" customWidth="1"/>
    <col min="13" max="13" width="13.1640625" bestFit="1" customWidth="1"/>
    <col min="14" max="14" width="26.5" style="7" bestFit="1" customWidth="1"/>
    <col min="15" max="15" width="25.1640625" bestFit="1" customWidth="1"/>
    <col min="16" max="16" width="14.33203125" bestFit="1" customWidth="1"/>
    <col min="17" max="17" width="13.33203125" bestFit="1" customWidth="1"/>
    <col min="18" max="18" width="28" bestFit="1" customWidth="1"/>
    <col min="19" max="19" width="19.33203125" bestFit="1" customWidth="1"/>
    <col min="20" max="20" width="17" bestFit="1" customWidth="1"/>
  </cols>
  <sheetData>
    <row r="1" spans="1:20" s="1" customFormat="1" ht="24" customHeight="1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6" t="s">
        <v>2066</v>
      </c>
      <c r="O1" s="1" t="s">
        <v>2067</v>
      </c>
      <c r="P1" s="1" t="s">
        <v>10</v>
      </c>
      <c r="Q1" s="1" t="s">
        <v>11</v>
      </c>
      <c r="R1" s="1" t="s">
        <v>2028</v>
      </c>
      <c r="S1" s="1" t="s">
        <v>2064</v>
      </c>
      <c r="T1" s="1" t="s">
        <v>2065</v>
      </c>
    </row>
    <row r="2" spans="1:20" ht="24" customHeight="1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5" t="e">
        <f>E2/H2</f>
        <v>#DIV/0!</v>
      </c>
      <c r="J2" t="s">
        <v>15</v>
      </c>
      <c r="K2" t="s">
        <v>16</v>
      </c>
      <c r="L2">
        <v>1448690400</v>
      </c>
      <c r="M2">
        <v>1450159200</v>
      </c>
      <c r="N2" s="8">
        <f>(((L2/60)/60)/24+DATE(1970,1,1))</f>
        <v>42336.25</v>
      </c>
      <c r="O2" s="8">
        <f>(((M2/60)/60)/24+DATE(1970,1,1))</f>
        <v>42353.25</v>
      </c>
      <c r="P2" t="b">
        <v>0</v>
      </c>
      <c r="Q2" t="b">
        <v>0</v>
      </c>
      <c r="R2" t="s">
        <v>17</v>
      </c>
      <c r="S2" t="s">
        <v>2031</v>
      </c>
      <c r="T2" t="s">
        <v>2032</v>
      </c>
    </row>
    <row r="3" spans="1:20" ht="24" customHeight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5">
        <f t="shared" ref="I3:I66" si="1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(((L3/60)/60)/24+DATE(1970,1,1))</f>
        <v>41870.208333333336</v>
      </c>
      <c r="O3" s="8">
        <f t="shared" ref="O3:O66" si="3">(((M3/60)/60)/24+DATE(1970,1,1))</f>
        <v>41872.208333333336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24" customHeight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2036</v>
      </c>
    </row>
    <row r="5" spans="1:20" ht="24" customHeight="1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ht="24" customHeight="1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">
        <v>2037</v>
      </c>
      <c r="T6" t="s">
        <v>2038</v>
      </c>
    </row>
    <row r="7" spans="1:20" ht="24" customHeight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2037</v>
      </c>
      <c r="T7" t="s">
        <v>2038</v>
      </c>
    </row>
    <row r="8" spans="1:20" ht="24" customHeight="1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2039</v>
      </c>
      <c r="T8" t="s">
        <v>2040</v>
      </c>
    </row>
    <row r="9" spans="1:20" ht="24" customHeight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2037</v>
      </c>
      <c r="T9" t="s">
        <v>2038</v>
      </c>
    </row>
    <row r="10" spans="1:20" ht="24" customHeight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2037</v>
      </c>
      <c r="T10" t="s">
        <v>2038</v>
      </c>
    </row>
    <row r="11" spans="1:20" ht="24" customHeight="1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2033</v>
      </c>
      <c r="T11" t="s">
        <v>2041</v>
      </c>
    </row>
    <row r="12" spans="1:20" ht="24" customHeight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2039</v>
      </c>
      <c r="T12" t="s">
        <v>2042</v>
      </c>
    </row>
    <row r="13" spans="1:20" ht="24" customHeight="1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2037</v>
      </c>
      <c r="T13" t="s">
        <v>2038</v>
      </c>
    </row>
    <row r="14" spans="1:20" ht="24" customHeight="1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2039</v>
      </c>
      <c r="T14" t="s">
        <v>2042</v>
      </c>
    </row>
    <row r="15" spans="1:20" ht="24" customHeight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2033</v>
      </c>
      <c r="T15" t="s">
        <v>2043</v>
      </c>
    </row>
    <row r="16" spans="1:20" ht="24" customHeight="1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2033</v>
      </c>
      <c r="T16" t="s">
        <v>2043</v>
      </c>
    </row>
    <row r="17" spans="1:20" ht="24" customHeight="1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2044</v>
      </c>
    </row>
    <row r="18" spans="1:20" ht="24" customHeight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2045</v>
      </c>
      <c r="T18" t="s">
        <v>2046</v>
      </c>
    </row>
    <row r="19" spans="1:20" ht="24" customHeight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2039</v>
      </c>
      <c r="T19" t="s">
        <v>2047</v>
      </c>
    </row>
    <row r="20" spans="1:20" ht="24" customHeight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2037</v>
      </c>
      <c r="T20" t="s">
        <v>2038</v>
      </c>
    </row>
    <row r="21" spans="1:20" ht="24" customHeight="1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2037</v>
      </c>
      <c r="T21" t="s">
        <v>2038</v>
      </c>
    </row>
    <row r="22" spans="1:20" ht="24" customHeight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2039</v>
      </c>
      <c r="T22" t="s">
        <v>2042</v>
      </c>
    </row>
    <row r="23" spans="1:20" ht="24" customHeight="1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2037</v>
      </c>
      <c r="T23" t="s">
        <v>2038</v>
      </c>
    </row>
    <row r="24" spans="1:20" ht="24" customHeight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2037</v>
      </c>
      <c r="T24" t="s">
        <v>2038</v>
      </c>
    </row>
    <row r="25" spans="1:20" ht="24" customHeight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2039</v>
      </c>
      <c r="T25" t="s">
        <v>2040</v>
      </c>
    </row>
    <row r="26" spans="1:20" ht="24" customHeight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2044</v>
      </c>
    </row>
    <row r="27" spans="1:20" ht="24" customHeight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2048</v>
      </c>
      <c r="T27" t="s">
        <v>2049</v>
      </c>
    </row>
    <row r="28" spans="1:20" ht="24" customHeight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2037</v>
      </c>
      <c r="T28" t="s">
        <v>2038</v>
      </c>
    </row>
    <row r="29" spans="1:20" ht="24" customHeight="1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ht="24" customHeight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2037</v>
      </c>
      <c r="T30" t="s">
        <v>2038</v>
      </c>
    </row>
    <row r="31" spans="1:20" ht="24" customHeight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2039</v>
      </c>
      <c r="T31" t="s">
        <v>2050</v>
      </c>
    </row>
    <row r="32" spans="1:20" ht="24" customHeight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2039</v>
      </c>
      <c r="T32" t="s">
        <v>2047</v>
      </c>
    </row>
    <row r="33" spans="1:20" ht="24" customHeight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2048</v>
      </c>
      <c r="T33" t="s">
        <v>2049</v>
      </c>
    </row>
    <row r="34" spans="1:20" ht="24" customHeight="1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2039</v>
      </c>
      <c r="T34" t="s">
        <v>2040</v>
      </c>
    </row>
    <row r="35" spans="1:20" ht="24" customHeight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2037</v>
      </c>
      <c r="T35" t="s">
        <v>2038</v>
      </c>
    </row>
    <row r="36" spans="1:20" ht="24" customHeight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2039</v>
      </c>
      <c r="T36" t="s">
        <v>2040</v>
      </c>
    </row>
    <row r="37" spans="1:20" ht="24" customHeight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2039</v>
      </c>
      <c r="T37" t="s">
        <v>2042</v>
      </c>
    </row>
    <row r="38" spans="1:20" ht="24" customHeight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2037</v>
      </c>
      <c r="T38" t="s">
        <v>2038</v>
      </c>
    </row>
    <row r="39" spans="1:20" ht="24" customHeight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2045</v>
      </c>
      <c r="T39" t="s">
        <v>2051</v>
      </c>
    </row>
    <row r="40" spans="1:20" ht="24" customHeight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2052</v>
      </c>
      <c r="T40" t="s">
        <v>2053</v>
      </c>
    </row>
    <row r="41" spans="1:20" ht="24" customHeight="1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2037</v>
      </c>
      <c r="T41" t="s">
        <v>2038</v>
      </c>
    </row>
    <row r="42" spans="1:20" ht="24" customHeight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2044</v>
      </c>
    </row>
    <row r="43" spans="1:20" ht="24" customHeight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ht="24" customHeight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2031</v>
      </c>
      <c r="T44" t="s">
        <v>2032</v>
      </c>
    </row>
    <row r="45" spans="1:20" ht="24" customHeight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2045</v>
      </c>
      <c r="T45" t="s">
        <v>2054</v>
      </c>
    </row>
    <row r="46" spans="1:20" ht="24" customHeight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2045</v>
      </c>
      <c r="T46" t="s">
        <v>2051</v>
      </c>
    </row>
    <row r="47" spans="1:20" ht="24" customHeight="1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2037</v>
      </c>
      <c r="T47" t="s">
        <v>2038</v>
      </c>
    </row>
    <row r="48" spans="1:20" ht="24" customHeight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ht="24" customHeight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2037</v>
      </c>
      <c r="T49" t="s">
        <v>2038</v>
      </c>
    </row>
    <row r="50" spans="1:20" ht="24" customHeight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2037</v>
      </c>
      <c r="T50" t="s">
        <v>2038</v>
      </c>
    </row>
    <row r="51" spans="1:20" ht="24" customHeight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24" customHeight="1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2033</v>
      </c>
      <c r="T52" t="s">
        <v>2055</v>
      </c>
    </row>
    <row r="53" spans="1:20" ht="24" customHeight="1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2044</v>
      </c>
    </row>
    <row r="54" spans="1:20" ht="24" customHeight="1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2037</v>
      </c>
      <c r="T54" t="s">
        <v>2038</v>
      </c>
    </row>
    <row r="55" spans="1:20" ht="24" customHeight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2039</v>
      </c>
      <c r="T55" t="s">
        <v>2042</v>
      </c>
    </row>
    <row r="56" spans="1:20" ht="24" customHeight="1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2044</v>
      </c>
    </row>
    <row r="57" spans="1:20" ht="24" customHeight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2033</v>
      </c>
      <c r="T57" t="s">
        <v>2056</v>
      </c>
    </row>
    <row r="58" spans="1:20" ht="24" customHeight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2044</v>
      </c>
    </row>
    <row r="59" spans="1:20" ht="24" customHeight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2048</v>
      </c>
      <c r="T59" t="s">
        <v>2049</v>
      </c>
    </row>
    <row r="60" spans="1:20" ht="24" customHeight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2037</v>
      </c>
      <c r="T60" t="s">
        <v>2038</v>
      </c>
    </row>
    <row r="61" spans="1:20" ht="24" customHeight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2037</v>
      </c>
      <c r="T61" t="s">
        <v>2038</v>
      </c>
    </row>
    <row r="62" spans="1:20" ht="24" customHeight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2037</v>
      </c>
      <c r="T62" t="s">
        <v>2038</v>
      </c>
    </row>
    <row r="63" spans="1:20" ht="24" customHeight="1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2037</v>
      </c>
      <c r="T63" t="s">
        <v>2038</v>
      </c>
    </row>
    <row r="64" spans="1:20" ht="24" customHeight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2036</v>
      </c>
    </row>
    <row r="65" spans="1:20" ht="24" customHeight="1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2037</v>
      </c>
      <c r="T65" t="s">
        <v>2038</v>
      </c>
    </row>
    <row r="66" spans="1:20" ht="24" customHeight="1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2036</v>
      </c>
    </row>
    <row r="67" spans="1:20" ht="24" customHeight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5">
        <f t="shared" ref="I67:I130" si="5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6">(((L67/60)/60)/24+DATE(1970,1,1))</f>
        <v>40570.25</v>
      </c>
      <c r="O67" s="8">
        <f t="shared" ref="O67:O130" si="7">(((M67/60)/60)/24+DATE(1970,1,1))</f>
        <v>40577.25</v>
      </c>
      <c r="P67" t="b">
        <v>0</v>
      </c>
      <c r="Q67" t="b">
        <v>0</v>
      </c>
      <c r="R67" t="s">
        <v>33</v>
      </c>
      <c r="S67" t="s">
        <v>2037</v>
      </c>
      <c r="T67" t="s">
        <v>2038</v>
      </c>
    </row>
    <row r="68" spans="1:20" ht="24" customHeight="1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6"/>
        <v>42102.208333333328</v>
      </c>
      <c r="O68" s="8">
        <f t="shared" si="7"/>
        <v>42107.208333333328</v>
      </c>
      <c r="P68" t="b">
        <v>0</v>
      </c>
      <c r="Q68" t="b">
        <v>1</v>
      </c>
      <c r="R68" t="s">
        <v>33</v>
      </c>
      <c r="S68" t="s">
        <v>2037</v>
      </c>
      <c r="T68" t="s">
        <v>2038</v>
      </c>
    </row>
    <row r="69" spans="1:20" ht="24" customHeight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6"/>
        <v>40203.25</v>
      </c>
      <c r="O69" s="8">
        <f t="shared" si="7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2044</v>
      </c>
    </row>
    <row r="70" spans="1:20" ht="24" customHeight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si="7"/>
        <v>42990.208333333328</v>
      </c>
      <c r="P70" t="b">
        <v>0</v>
      </c>
      <c r="Q70" t="b">
        <v>1</v>
      </c>
      <c r="R70" t="s">
        <v>33</v>
      </c>
      <c r="S70" t="s">
        <v>2037</v>
      </c>
      <c r="T70" t="s">
        <v>2038</v>
      </c>
    </row>
    <row r="71" spans="1:20" ht="24" customHeight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2037</v>
      </c>
      <c r="T71" t="s">
        <v>2038</v>
      </c>
    </row>
    <row r="72" spans="1:20" ht="24" customHeight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2037</v>
      </c>
      <c r="T72" t="s">
        <v>2038</v>
      </c>
    </row>
    <row r="73" spans="1:20" ht="24" customHeight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2037</v>
      </c>
      <c r="T73" t="s">
        <v>2038</v>
      </c>
    </row>
    <row r="74" spans="1:20" ht="24" customHeight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2039</v>
      </c>
      <c r="T74" t="s">
        <v>2047</v>
      </c>
    </row>
    <row r="75" spans="1:20" ht="24" customHeight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2033</v>
      </c>
      <c r="T75" t="s">
        <v>2056</v>
      </c>
    </row>
    <row r="76" spans="1:20" ht="24" customHeight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2033</v>
      </c>
      <c r="T76" t="s">
        <v>2055</v>
      </c>
    </row>
    <row r="77" spans="1:20" ht="24" customHeight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2052</v>
      </c>
      <c r="T77" t="s">
        <v>2053</v>
      </c>
    </row>
    <row r="78" spans="1:20" ht="24" customHeight="1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2037</v>
      </c>
      <c r="T78" t="s">
        <v>2038</v>
      </c>
    </row>
    <row r="79" spans="1:20" ht="24" customHeight="1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2039</v>
      </c>
      <c r="T79" t="s">
        <v>2047</v>
      </c>
    </row>
    <row r="80" spans="1:20" ht="24" customHeight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2045</v>
      </c>
      <c r="T80" t="s">
        <v>2057</v>
      </c>
    </row>
    <row r="81" spans="1:20" ht="24" customHeight="1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2037</v>
      </c>
      <c r="T81" t="s">
        <v>2038</v>
      </c>
    </row>
    <row r="82" spans="1:20" ht="24" customHeight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2048</v>
      </c>
      <c r="T82" t="s">
        <v>2049</v>
      </c>
    </row>
    <row r="83" spans="1:20" ht="24" customHeight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ht="24" customHeight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2048</v>
      </c>
      <c r="T84" t="s">
        <v>2049</v>
      </c>
    </row>
    <row r="85" spans="1:20" ht="24" customHeight="1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2033</v>
      </c>
      <c r="T85" t="s">
        <v>2041</v>
      </c>
    </row>
    <row r="86" spans="1:20" ht="24" customHeight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2044</v>
      </c>
    </row>
    <row r="87" spans="1:20" ht="24" customHeight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2033</v>
      </c>
      <c r="T87" t="s">
        <v>2043</v>
      </c>
    </row>
    <row r="88" spans="1:20" ht="24" customHeight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2037</v>
      </c>
      <c r="T88" t="s">
        <v>2038</v>
      </c>
    </row>
    <row r="89" spans="1:20" ht="24" customHeight="1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ht="24" customHeight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2045</v>
      </c>
      <c r="T90" t="s">
        <v>2057</v>
      </c>
    </row>
    <row r="91" spans="1:20" ht="24" customHeight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2037</v>
      </c>
      <c r="T91" t="s">
        <v>2038</v>
      </c>
    </row>
    <row r="92" spans="1:20" ht="24" customHeight="1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2037</v>
      </c>
      <c r="T92" t="s">
        <v>2038</v>
      </c>
    </row>
    <row r="93" spans="1:20" ht="24" customHeight="1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2045</v>
      </c>
      <c r="T93" t="s">
        <v>2057</v>
      </c>
    </row>
    <row r="94" spans="1:20" ht="24" customHeight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2048</v>
      </c>
      <c r="T94" t="s">
        <v>2049</v>
      </c>
    </row>
    <row r="95" spans="1:20" ht="24" customHeight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2037</v>
      </c>
      <c r="T95" t="s">
        <v>2038</v>
      </c>
    </row>
    <row r="96" spans="1:20" ht="24" customHeight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2036</v>
      </c>
    </row>
    <row r="97" spans="1:20" ht="24" customHeight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2039</v>
      </c>
      <c r="T97" t="s">
        <v>2040</v>
      </c>
    </row>
    <row r="98" spans="1:20" ht="24" customHeight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2037</v>
      </c>
      <c r="T98" t="s">
        <v>2038</v>
      </c>
    </row>
    <row r="99" spans="1:20" ht="24" customHeight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2031</v>
      </c>
      <c r="T99" t="s">
        <v>2032</v>
      </c>
    </row>
    <row r="100" spans="1:20" ht="24" customHeight="1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2048</v>
      </c>
      <c r="T100" t="s">
        <v>2049</v>
      </c>
    </row>
    <row r="101" spans="1:20" ht="24" customHeight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2037</v>
      </c>
      <c r="T101" t="s">
        <v>2038</v>
      </c>
    </row>
    <row r="102" spans="1:20" ht="24" customHeight="1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2037</v>
      </c>
      <c r="T102" t="s">
        <v>2038</v>
      </c>
    </row>
    <row r="103" spans="1:20" ht="24" customHeight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2033</v>
      </c>
      <c r="T103" t="s">
        <v>2041</v>
      </c>
    </row>
    <row r="104" spans="1:20" ht="24" customHeight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2044</v>
      </c>
    </row>
    <row r="105" spans="1:20" ht="24" customHeight="1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2033</v>
      </c>
      <c r="T105" t="s">
        <v>2041</v>
      </c>
    </row>
    <row r="106" spans="1:20" ht="24" customHeight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2033</v>
      </c>
      <c r="T106" t="s">
        <v>2043</v>
      </c>
    </row>
    <row r="107" spans="1:20" ht="24" customHeight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2036</v>
      </c>
    </row>
    <row r="108" spans="1:20" ht="24" customHeight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2037</v>
      </c>
      <c r="T108" t="s">
        <v>2038</v>
      </c>
    </row>
    <row r="109" spans="1:20" ht="24" customHeight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2037</v>
      </c>
      <c r="T109" t="s">
        <v>2038</v>
      </c>
    </row>
    <row r="110" spans="1:20" ht="24" customHeight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2039</v>
      </c>
      <c r="T110" t="s">
        <v>2040</v>
      </c>
    </row>
    <row r="111" spans="1:20" ht="24" customHeight="1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2039</v>
      </c>
      <c r="T111" t="s">
        <v>2058</v>
      </c>
    </row>
    <row r="112" spans="1:20" ht="24" customHeight="1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2031</v>
      </c>
      <c r="T112" t="s">
        <v>2032</v>
      </c>
    </row>
    <row r="113" spans="1:20" ht="24" customHeight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2045</v>
      </c>
      <c r="T113" t="s">
        <v>2054</v>
      </c>
    </row>
    <row r="114" spans="1:20" ht="24" customHeight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2036</v>
      </c>
    </row>
    <row r="115" spans="1:20" ht="24" customHeight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2031</v>
      </c>
      <c r="T115" t="s">
        <v>2032</v>
      </c>
    </row>
    <row r="116" spans="1:20" ht="24" customHeight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2044</v>
      </c>
    </row>
    <row r="117" spans="1:20" ht="24" customHeight="1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2045</v>
      </c>
      <c r="T117" t="s">
        <v>2051</v>
      </c>
    </row>
    <row r="118" spans="1:20" ht="24" customHeight="1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2037</v>
      </c>
      <c r="T118" t="s">
        <v>2038</v>
      </c>
    </row>
    <row r="119" spans="1:20" ht="24" customHeight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2039</v>
      </c>
      <c r="T119" t="s">
        <v>2058</v>
      </c>
    </row>
    <row r="120" spans="1:20" ht="24" customHeight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2052</v>
      </c>
      <c r="T120" t="s">
        <v>2053</v>
      </c>
    </row>
    <row r="121" spans="1:20" ht="24" customHeight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2039</v>
      </c>
      <c r="T121" t="s">
        <v>2040</v>
      </c>
    </row>
    <row r="122" spans="1:20" ht="24" customHeight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2048</v>
      </c>
      <c r="T122" t="s">
        <v>2059</v>
      </c>
    </row>
    <row r="123" spans="1:20" ht="24" customHeight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2048</v>
      </c>
      <c r="T123" t="s">
        <v>2049</v>
      </c>
    </row>
    <row r="124" spans="1:20" ht="24" customHeight="1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2045</v>
      </c>
      <c r="T124" t="s">
        <v>2051</v>
      </c>
    </row>
    <row r="125" spans="1:20" ht="24" customHeight="1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2037</v>
      </c>
      <c r="T125" t="s">
        <v>2038</v>
      </c>
    </row>
    <row r="126" spans="1:20" ht="24" customHeight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2052</v>
      </c>
      <c r="T126" t="s">
        <v>2053</v>
      </c>
    </row>
    <row r="127" spans="1:20" ht="24" customHeight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2037</v>
      </c>
      <c r="T127" t="s">
        <v>2038</v>
      </c>
    </row>
    <row r="128" spans="1:20" ht="24" customHeight="1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2037</v>
      </c>
      <c r="T128" t="s">
        <v>2038</v>
      </c>
    </row>
    <row r="129" spans="1:20" ht="24" customHeight="1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2037</v>
      </c>
      <c r="T129" t="s">
        <v>2038</v>
      </c>
    </row>
    <row r="130" spans="1:20" ht="24" customHeight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ht="24" customHeight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5">
        <f t="shared" ref="I131:I194" si="9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0">(((L131/60)/60)/24+DATE(1970,1,1))</f>
        <v>42038.25</v>
      </c>
      <c r="O131" s="8">
        <f t="shared" ref="O131:O194" si="11">(((M131/60)/60)/24+DATE(1970,1,1))</f>
        <v>42063.25</v>
      </c>
      <c r="P131" t="b">
        <v>0</v>
      </c>
      <c r="Q131" t="b">
        <v>0</v>
      </c>
      <c r="R131" t="s">
        <v>17</v>
      </c>
      <c r="S131" t="s">
        <v>2031</v>
      </c>
      <c r="T131" t="s">
        <v>2032</v>
      </c>
    </row>
    <row r="132" spans="1:20" ht="24" customHeight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0"/>
        <v>40842.208333333336</v>
      </c>
      <c r="O132" s="8">
        <f t="shared" si="11"/>
        <v>40858.25</v>
      </c>
      <c r="P132" t="b">
        <v>0</v>
      </c>
      <c r="Q132" t="b">
        <v>0</v>
      </c>
      <c r="R132" t="s">
        <v>53</v>
      </c>
      <c r="S132" t="s">
        <v>2039</v>
      </c>
      <c r="T132" t="s">
        <v>2042</v>
      </c>
    </row>
    <row r="133" spans="1:20" ht="24" customHeight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0"/>
        <v>41607.25</v>
      </c>
      <c r="O133" s="8">
        <f t="shared" si="11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2036</v>
      </c>
    </row>
    <row r="134" spans="1:20" ht="24" customHeight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si="11"/>
        <v>43128.25</v>
      </c>
      <c r="P134" t="b">
        <v>0</v>
      </c>
      <c r="Q134" t="b">
        <v>1</v>
      </c>
      <c r="R134" t="s">
        <v>33</v>
      </c>
      <c r="S134" t="s">
        <v>2037</v>
      </c>
      <c r="T134" t="s">
        <v>2038</v>
      </c>
    </row>
    <row r="135" spans="1:20" ht="24" customHeight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2033</v>
      </c>
      <c r="T135" t="s">
        <v>2060</v>
      </c>
    </row>
    <row r="136" spans="1:20" ht="24" customHeight="1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2039</v>
      </c>
      <c r="T136" t="s">
        <v>2040</v>
      </c>
    </row>
    <row r="137" spans="1:20" ht="24" customHeight="1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2037</v>
      </c>
      <c r="T137" t="s">
        <v>2038</v>
      </c>
    </row>
    <row r="138" spans="1:20" ht="24" customHeight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2039</v>
      </c>
      <c r="T138" t="s">
        <v>2042</v>
      </c>
    </row>
    <row r="139" spans="1:20" ht="24" customHeight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2045</v>
      </c>
      <c r="T139" t="s">
        <v>2046</v>
      </c>
    </row>
    <row r="140" spans="1:20" ht="24" customHeight="1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2048</v>
      </c>
      <c r="T140" t="s">
        <v>2059</v>
      </c>
    </row>
    <row r="141" spans="1:20" ht="24" customHeight="1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2044</v>
      </c>
    </row>
    <row r="142" spans="1:20" ht="24" customHeight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2039</v>
      </c>
      <c r="T142" t="s">
        <v>2040</v>
      </c>
    </row>
    <row r="143" spans="1:20" ht="24" customHeight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2036</v>
      </c>
    </row>
    <row r="144" spans="1:20" ht="24" customHeight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2036</v>
      </c>
    </row>
    <row r="145" spans="1:20" ht="24" customHeight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2033</v>
      </c>
      <c r="T145" t="s">
        <v>2043</v>
      </c>
    </row>
    <row r="146" spans="1:20" ht="24" customHeight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2037</v>
      </c>
      <c r="T146" t="s">
        <v>2038</v>
      </c>
    </row>
    <row r="147" spans="1:20" ht="24" customHeight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2044</v>
      </c>
    </row>
    <row r="148" spans="1:20" ht="24" customHeight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2037</v>
      </c>
      <c r="T148" t="s">
        <v>2038</v>
      </c>
    </row>
    <row r="149" spans="1:20" ht="24" customHeight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2037</v>
      </c>
      <c r="T149" t="s">
        <v>2038</v>
      </c>
    </row>
    <row r="150" spans="1:20" ht="24" customHeight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2044</v>
      </c>
    </row>
    <row r="151" spans="1:20" ht="24" customHeight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2033</v>
      </c>
      <c r="T151" t="s">
        <v>2043</v>
      </c>
    </row>
    <row r="152" spans="1:20" ht="24" customHeight="1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ht="24" customHeight="1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2033</v>
      </c>
      <c r="T153" t="s">
        <v>2041</v>
      </c>
    </row>
    <row r="154" spans="1:20" ht="24" customHeight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2033</v>
      </c>
      <c r="T154" t="s">
        <v>2043</v>
      </c>
    </row>
    <row r="155" spans="1:20" ht="24" customHeight="1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2037</v>
      </c>
      <c r="T155" t="s">
        <v>2038</v>
      </c>
    </row>
    <row r="156" spans="1:20" ht="24" customHeight="1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2033</v>
      </c>
      <c r="T156" t="s">
        <v>2043</v>
      </c>
    </row>
    <row r="157" spans="1:20" ht="24" customHeight="1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2037</v>
      </c>
      <c r="T157" t="s">
        <v>2038</v>
      </c>
    </row>
    <row r="158" spans="1:20" ht="24" customHeight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ht="24" customHeight="1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2052</v>
      </c>
      <c r="T159" t="s">
        <v>2053</v>
      </c>
    </row>
    <row r="160" spans="1:20" ht="24" customHeight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ht="24" customHeight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2037</v>
      </c>
      <c r="T161" t="s">
        <v>2038</v>
      </c>
    </row>
    <row r="162" spans="1:20" ht="24" customHeight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2044</v>
      </c>
    </row>
    <row r="163" spans="1:20" ht="24" customHeight="1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2036</v>
      </c>
    </row>
    <row r="164" spans="1:20" ht="24" customHeight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ht="24" customHeight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2052</v>
      </c>
      <c r="T165" t="s">
        <v>2053</v>
      </c>
    </row>
    <row r="166" spans="1:20" ht="24" customHeight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2037</v>
      </c>
      <c r="T166" t="s">
        <v>2038</v>
      </c>
    </row>
    <row r="167" spans="1:20" ht="24" customHeight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2036</v>
      </c>
    </row>
    <row r="168" spans="1:20" ht="24" customHeight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2052</v>
      </c>
      <c r="T168" t="s">
        <v>2053</v>
      </c>
    </row>
    <row r="169" spans="1:20" ht="24" customHeight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2037</v>
      </c>
      <c r="T169" t="s">
        <v>2038</v>
      </c>
    </row>
    <row r="170" spans="1:20" ht="24" customHeight="1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2033</v>
      </c>
      <c r="T170" t="s">
        <v>2043</v>
      </c>
    </row>
    <row r="171" spans="1:20" ht="24" customHeight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2039</v>
      </c>
      <c r="T171" t="s">
        <v>2050</v>
      </c>
    </row>
    <row r="172" spans="1:20" ht="24" customHeight="1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2033</v>
      </c>
      <c r="T172" t="s">
        <v>2043</v>
      </c>
    </row>
    <row r="173" spans="1:20" ht="24" customHeight="1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2045</v>
      </c>
      <c r="T173" t="s">
        <v>2057</v>
      </c>
    </row>
    <row r="174" spans="1:20" ht="24" customHeight="1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2039</v>
      </c>
      <c r="T174" t="s">
        <v>2040</v>
      </c>
    </row>
    <row r="175" spans="1:20" ht="24" customHeight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2037</v>
      </c>
      <c r="T175" t="s">
        <v>2038</v>
      </c>
    </row>
    <row r="176" spans="1:20" ht="24" customHeight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2044</v>
      </c>
    </row>
    <row r="177" spans="1:20" ht="24" customHeight="1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2037</v>
      </c>
      <c r="T177" t="s">
        <v>2038</v>
      </c>
    </row>
    <row r="178" spans="1:20" ht="24" customHeight="1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2037</v>
      </c>
      <c r="T178" t="s">
        <v>2038</v>
      </c>
    </row>
    <row r="179" spans="1:20" ht="24" customHeight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2037</v>
      </c>
      <c r="T179" t="s">
        <v>2038</v>
      </c>
    </row>
    <row r="180" spans="1:20" ht="24" customHeight="1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2031</v>
      </c>
      <c r="T180" t="s">
        <v>2032</v>
      </c>
    </row>
    <row r="181" spans="1:20" ht="24" customHeight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2037</v>
      </c>
      <c r="T181" t="s">
        <v>2038</v>
      </c>
    </row>
    <row r="182" spans="1:20" ht="24" customHeight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2044</v>
      </c>
    </row>
    <row r="183" spans="1:20" ht="24" customHeight="1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2036</v>
      </c>
    </row>
    <row r="184" spans="1:20" ht="24" customHeight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2037</v>
      </c>
      <c r="T184" t="s">
        <v>2038</v>
      </c>
    </row>
    <row r="185" spans="1:20" ht="24" customHeight="1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ht="24" customHeight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2037</v>
      </c>
      <c r="T186" t="s">
        <v>2038</v>
      </c>
    </row>
    <row r="187" spans="1:20" ht="24" customHeight="1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2039</v>
      </c>
      <c r="T187" t="s">
        <v>2058</v>
      </c>
    </row>
    <row r="188" spans="1:20" ht="24" customHeight="1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2037</v>
      </c>
      <c r="T188" t="s">
        <v>2038</v>
      </c>
    </row>
    <row r="189" spans="1:20" ht="24" customHeight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2039</v>
      </c>
      <c r="T189" t="s">
        <v>2050</v>
      </c>
    </row>
    <row r="190" spans="1:20" ht="24" customHeight="1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2037</v>
      </c>
      <c r="T190" t="s">
        <v>2038</v>
      </c>
    </row>
    <row r="191" spans="1:20" ht="24" customHeight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2037</v>
      </c>
      <c r="T191" t="s">
        <v>2038</v>
      </c>
    </row>
    <row r="192" spans="1:20" ht="24" customHeight="1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2037</v>
      </c>
      <c r="T192" t="s">
        <v>2038</v>
      </c>
    </row>
    <row r="193" spans="1:20" ht="24" customHeight="1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2037</v>
      </c>
      <c r="T193" t="s">
        <v>2038</v>
      </c>
    </row>
    <row r="194" spans="1:20" ht="24" customHeight="1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ht="24" customHeight="1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5">
        <f t="shared" ref="I195:I258" si="13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4">(((L195/60)/60)/24+DATE(1970,1,1))</f>
        <v>43198.208333333328</v>
      </c>
      <c r="O195" s="8">
        <f t="shared" ref="O195:O258" si="15">(((M195/60)/60)/24+DATE(1970,1,1))</f>
        <v>43202.208333333328</v>
      </c>
      <c r="P195" t="b">
        <v>1</v>
      </c>
      <c r="Q195" t="b">
        <v>0</v>
      </c>
      <c r="R195" t="s">
        <v>60</v>
      </c>
      <c r="S195" t="s">
        <v>2033</v>
      </c>
      <c r="T195" t="s">
        <v>2043</v>
      </c>
    </row>
    <row r="196" spans="1:20" ht="24" customHeight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4"/>
        <v>42261.208333333328</v>
      </c>
      <c r="O196" s="8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2033</v>
      </c>
      <c r="T196" t="s">
        <v>2055</v>
      </c>
    </row>
    <row r="197" spans="1:20" ht="24" customHeight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4"/>
        <v>43310.208333333328</v>
      </c>
      <c r="O197" s="8">
        <f t="shared" si="15"/>
        <v>43317.208333333328</v>
      </c>
      <c r="P197" t="b">
        <v>0</v>
      </c>
      <c r="Q197" t="b">
        <v>0</v>
      </c>
      <c r="R197" t="s">
        <v>50</v>
      </c>
      <c r="S197" t="s">
        <v>2033</v>
      </c>
      <c r="T197" t="s">
        <v>2041</v>
      </c>
    </row>
    <row r="198" spans="1:20" ht="24" customHeight="1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si="15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2044</v>
      </c>
    </row>
    <row r="199" spans="1:20" ht="24" customHeight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2039</v>
      </c>
      <c r="T199" t="s">
        <v>2042</v>
      </c>
    </row>
    <row r="200" spans="1:20" ht="24" customHeight="1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2033</v>
      </c>
      <c r="T200" t="s">
        <v>2041</v>
      </c>
    </row>
    <row r="201" spans="1:20" ht="24" customHeight="1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ht="24" customHeight="1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2037</v>
      </c>
      <c r="T202" t="s">
        <v>2038</v>
      </c>
    </row>
    <row r="203" spans="1:20" ht="24" customHeight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2036</v>
      </c>
    </row>
    <row r="204" spans="1:20" ht="24" customHeight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2031</v>
      </c>
      <c r="T204" t="s">
        <v>2032</v>
      </c>
    </row>
    <row r="205" spans="1:20" ht="24" customHeight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2037</v>
      </c>
      <c r="T205" t="s">
        <v>2038</v>
      </c>
    </row>
    <row r="206" spans="1:20" ht="24" customHeight="1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2033</v>
      </c>
      <c r="T206" t="s">
        <v>2056</v>
      </c>
    </row>
    <row r="207" spans="1:20" ht="24" customHeight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2037</v>
      </c>
      <c r="T207" t="s">
        <v>2038</v>
      </c>
    </row>
    <row r="208" spans="1:20" ht="24" customHeight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2045</v>
      </c>
      <c r="T208" t="s">
        <v>2051</v>
      </c>
    </row>
    <row r="209" spans="1:20" ht="24" customHeight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ht="24" customHeight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2039</v>
      </c>
      <c r="T210" t="s">
        <v>2040</v>
      </c>
    </row>
    <row r="211" spans="1:20" ht="24" customHeight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2039</v>
      </c>
      <c r="T211" t="s">
        <v>2040</v>
      </c>
    </row>
    <row r="212" spans="1:20" ht="24" customHeight="1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2039</v>
      </c>
      <c r="T212" t="s">
        <v>2061</v>
      </c>
    </row>
    <row r="213" spans="1:20" ht="24" customHeight="1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2037</v>
      </c>
      <c r="T213" t="s">
        <v>2038</v>
      </c>
    </row>
    <row r="214" spans="1:20" ht="24" customHeight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2037</v>
      </c>
      <c r="T214" t="s">
        <v>2038</v>
      </c>
    </row>
    <row r="215" spans="1:20" ht="24" customHeight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2033</v>
      </c>
      <c r="T215" t="s">
        <v>2043</v>
      </c>
    </row>
    <row r="216" spans="1:20" ht="24" customHeight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ht="24" customHeight="1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2037</v>
      </c>
      <c r="T217" t="s">
        <v>2038</v>
      </c>
    </row>
    <row r="218" spans="1:20" ht="24" customHeight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2037</v>
      </c>
      <c r="T218" t="s">
        <v>2038</v>
      </c>
    </row>
    <row r="219" spans="1:20" ht="24" customHeight="1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2039</v>
      </c>
      <c r="T219" t="s">
        <v>2061</v>
      </c>
    </row>
    <row r="220" spans="1:20" ht="24" customHeight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2039</v>
      </c>
      <c r="T220" t="s">
        <v>2050</v>
      </c>
    </row>
    <row r="221" spans="1:20" ht="24" customHeight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2039</v>
      </c>
      <c r="T221" t="s">
        <v>2047</v>
      </c>
    </row>
    <row r="222" spans="1:20" ht="24" customHeight="1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2037</v>
      </c>
      <c r="T222" t="s">
        <v>2038</v>
      </c>
    </row>
    <row r="223" spans="1:20" ht="24" customHeight="1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2031</v>
      </c>
      <c r="T223" t="s">
        <v>2032</v>
      </c>
    </row>
    <row r="224" spans="1:20" ht="24" customHeight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2052</v>
      </c>
      <c r="T224" t="s">
        <v>2053</v>
      </c>
    </row>
    <row r="225" spans="1:20" ht="24" customHeight="1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2037</v>
      </c>
      <c r="T225" t="s">
        <v>2038</v>
      </c>
    </row>
    <row r="226" spans="1:20" ht="24" customHeight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2039</v>
      </c>
      <c r="T226" t="s">
        <v>2061</v>
      </c>
    </row>
    <row r="227" spans="1:20" ht="24" customHeight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ht="24" customHeight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2052</v>
      </c>
      <c r="T228" t="s">
        <v>2053</v>
      </c>
    </row>
    <row r="229" spans="1:20" ht="24" customHeight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2048</v>
      </c>
      <c r="T229" t="s">
        <v>2059</v>
      </c>
    </row>
    <row r="230" spans="1:20" ht="24" customHeight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2039</v>
      </c>
      <c r="T230" t="s">
        <v>2047</v>
      </c>
    </row>
    <row r="231" spans="1:20" ht="24" customHeight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2048</v>
      </c>
      <c r="T231" t="s">
        <v>2059</v>
      </c>
    </row>
    <row r="232" spans="1:20" ht="24" customHeight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2048</v>
      </c>
      <c r="T232" t="s">
        <v>2049</v>
      </c>
    </row>
    <row r="233" spans="1:20" ht="24" customHeight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2037</v>
      </c>
      <c r="T233" t="s">
        <v>2038</v>
      </c>
    </row>
    <row r="234" spans="1:20" ht="24" customHeight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2037</v>
      </c>
      <c r="T234" t="s">
        <v>2038</v>
      </c>
    </row>
    <row r="235" spans="1:20" ht="24" customHeight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2039</v>
      </c>
      <c r="T235" t="s">
        <v>2047</v>
      </c>
    </row>
    <row r="236" spans="1:20" ht="24" customHeight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2048</v>
      </c>
      <c r="T236" t="s">
        <v>2049</v>
      </c>
    </row>
    <row r="237" spans="1:20" ht="24" customHeight="1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2039</v>
      </c>
      <c r="T237" t="s">
        <v>2047</v>
      </c>
    </row>
    <row r="238" spans="1:20" ht="24" customHeight="1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24" customHeight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2039</v>
      </c>
      <c r="T239" t="s">
        <v>2047</v>
      </c>
    </row>
    <row r="240" spans="1:20" ht="24" customHeight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2037</v>
      </c>
      <c r="T240" t="s">
        <v>2038</v>
      </c>
    </row>
    <row r="241" spans="1:20" ht="24" customHeight="1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2044</v>
      </c>
    </row>
    <row r="242" spans="1:20" ht="24" customHeight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2037</v>
      </c>
      <c r="T242" t="s">
        <v>2038</v>
      </c>
    </row>
    <row r="243" spans="1:20" ht="24" customHeight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2045</v>
      </c>
      <c r="T243" t="s">
        <v>2046</v>
      </c>
    </row>
    <row r="244" spans="1:20" ht="24" customHeight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24" customHeight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2037</v>
      </c>
      <c r="T245" t="s">
        <v>2038</v>
      </c>
    </row>
    <row r="246" spans="1:20" ht="24" customHeight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2037</v>
      </c>
      <c r="T246" t="s">
        <v>2038</v>
      </c>
    </row>
    <row r="247" spans="1:20" ht="24" customHeight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2037</v>
      </c>
      <c r="T247" t="s">
        <v>2038</v>
      </c>
    </row>
    <row r="248" spans="1:20" ht="24" customHeight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2036</v>
      </c>
    </row>
    <row r="249" spans="1:20" ht="24" customHeight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2045</v>
      </c>
      <c r="T249" t="s">
        <v>2051</v>
      </c>
    </row>
    <row r="250" spans="1:20" ht="24" customHeight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2048</v>
      </c>
      <c r="T250" t="s">
        <v>2059</v>
      </c>
    </row>
    <row r="251" spans="1:20" ht="24" customHeight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2045</v>
      </c>
      <c r="T251" t="s">
        <v>2057</v>
      </c>
    </row>
    <row r="252" spans="1:20" ht="24" customHeight="1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ht="24" customHeight="1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2037</v>
      </c>
      <c r="T253" t="s">
        <v>2038</v>
      </c>
    </row>
    <row r="254" spans="1:20" ht="24" customHeight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2037</v>
      </c>
      <c r="T254" t="s">
        <v>2038</v>
      </c>
    </row>
    <row r="255" spans="1:20" ht="24" customHeight="1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2039</v>
      </c>
      <c r="T255" t="s">
        <v>2042</v>
      </c>
    </row>
    <row r="256" spans="1:20" ht="24" customHeight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2045</v>
      </c>
      <c r="T256" t="s">
        <v>2046</v>
      </c>
    </row>
    <row r="257" spans="1:20" ht="24" customHeight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ht="24" customHeight="1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ht="24" customHeight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5">
        <f t="shared" ref="I259:I322" si="17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18">(((L259/60)/60)/24+DATE(1970,1,1))</f>
        <v>41338.25</v>
      </c>
      <c r="O259" s="8">
        <f t="shared" ref="O259:O322" si="19">(((M259/60)/60)/24+DATE(1970,1,1))</f>
        <v>41352.208333333336</v>
      </c>
      <c r="P259" t="b">
        <v>0</v>
      </c>
      <c r="Q259" t="b">
        <v>0</v>
      </c>
      <c r="R259" t="s">
        <v>33</v>
      </c>
      <c r="S259" t="s">
        <v>2037</v>
      </c>
      <c r="T259" t="s">
        <v>2038</v>
      </c>
    </row>
    <row r="260" spans="1:20" ht="24" customHeight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8"/>
        <v>42712.25</v>
      </c>
      <c r="O260" s="8">
        <f t="shared" si="19"/>
        <v>42732.25</v>
      </c>
      <c r="P260" t="b">
        <v>0</v>
      </c>
      <c r="Q260" t="b">
        <v>1</v>
      </c>
      <c r="R260" t="s">
        <v>33</v>
      </c>
      <c r="S260" t="s">
        <v>2037</v>
      </c>
      <c r="T260" t="s">
        <v>2038</v>
      </c>
    </row>
    <row r="261" spans="1:20" ht="24" customHeight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18"/>
        <v>41251.25</v>
      </c>
      <c r="O261" s="8">
        <f t="shared" si="19"/>
        <v>41270.25</v>
      </c>
      <c r="P261" t="b">
        <v>1</v>
      </c>
      <c r="Q261" t="b">
        <v>0</v>
      </c>
      <c r="R261" t="s">
        <v>122</v>
      </c>
      <c r="S261" t="s">
        <v>2052</v>
      </c>
      <c r="T261" t="s">
        <v>2053</v>
      </c>
    </row>
    <row r="262" spans="1:20" ht="24" customHeight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si="19"/>
        <v>41192.208333333336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ht="24" customHeight="1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ht="24" customHeight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2033</v>
      </c>
      <c r="T264" t="s">
        <v>2043</v>
      </c>
    </row>
    <row r="265" spans="1:20" ht="24" customHeight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2052</v>
      </c>
      <c r="T265" t="s">
        <v>2053</v>
      </c>
    </row>
    <row r="266" spans="1:20" ht="24" customHeight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2037</v>
      </c>
      <c r="T266" t="s">
        <v>2038</v>
      </c>
    </row>
    <row r="267" spans="1:20" ht="24" customHeight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2037</v>
      </c>
      <c r="T267" t="s">
        <v>2038</v>
      </c>
    </row>
    <row r="268" spans="1:20" ht="24" customHeight="1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2033</v>
      </c>
      <c r="T268" t="s">
        <v>2056</v>
      </c>
    </row>
    <row r="269" spans="1:20" ht="24" customHeight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2037</v>
      </c>
      <c r="T269" t="s">
        <v>2038</v>
      </c>
    </row>
    <row r="270" spans="1:20" ht="24" customHeight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2039</v>
      </c>
      <c r="T270" t="s">
        <v>2040</v>
      </c>
    </row>
    <row r="271" spans="1:20" ht="24" customHeight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2039</v>
      </c>
      <c r="T271" t="s">
        <v>2058</v>
      </c>
    </row>
    <row r="272" spans="1:20" ht="24" customHeight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2048</v>
      </c>
      <c r="T272" t="s">
        <v>2049</v>
      </c>
    </row>
    <row r="273" spans="1:20" ht="24" customHeight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2052</v>
      </c>
      <c r="T273" t="s">
        <v>2053</v>
      </c>
    </row>
    <row r="274" spans="1:20" ht="24" customHeight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2037</v>
      </c>
      <c r="T274" t="s">
        <v>2038</v>
      </c>
    </row>
    <row r="275" spans="1:20" ht="24" customHeight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2037</v>
      </c>
      <c r="T275" t="s">
        <v>2038</v>
      </c>
    </row>
    <row r="276" spans="1:20" ht="24" customHeight="1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2037</v>
      </c>
      <c r="T276" t="s">
        <v>2038</v>
      </c>
    </row>
    <row r="277" spans="1:20" ht="24" customHeight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2045</v>
      </c>
      <c r="T277" t="s">
        <v>2057</v>
      </c>
    </row>
    <row r="278" spans="1:20" ht="24" customHeight="1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2048</v>
      </c>
      <c r="T278" t="s">
        <v>2049</v>
      </c>
    </row>
    <row r="279" spans="1:20" ht="24" customHeight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2037</v>
      </c>
      <c r="T279" t="s">
        <v>2038</v>
      </c>
    </row>
    <row r="280" spans="1:20" ht="24" customHeight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2036</v>
      </c>
    </row>
    <row r="281" spans="1:20" ht="24" customHeight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2037</v>
      </c>
      <c r="T281" t="s">
        <v>2038</v>
      </c>
    </row>
    <row r="282" spans="1:20" ht="24" customHeight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2039</v>
      </c>
      <c r="T282" t="s">
        <v>2047</v>
      </c>
    </row>
    <row r="283" spans="1:20" ht="24" customHeight="1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2037</v>
      </c>
      <c r="T283" t="s">
        <v>2038</v>
      </c>
    </row>
    <row r="284" spans="1:20" ht="24" customHeight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2039</v>
      </c>
      <c r="T284" t="s">
        <v>2058</v>
      </c>
    </row>
    <row r="285" spans="1:20" ht="24" customHeight="1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ht="24" customHeight="1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2036</v>
      </c>
    </row>
    <row r="287" spans="1:20" ht="24" customHeight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2037</v>
      </c>
      <c r="T287" t="s">
        <v>2038</v>
      </c>
    </row>
    <row r="288" spans="1:20" ht="24" customHeight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2037</v>
      </c>
      <c r="T288" t="s">
        <v>2038</v>
      </c>
    </row>
    <row r="289" spans="1:20" ht="24" customHeight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2033</v>
      </c>
      <c r="T289" t="s">
        <v>2041</v>
      </c>
    </row>
    <row r="290" spans="1:20" ht="24" customHeight="1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2033</v>
      </c>
      <c r="T290" t="s">
        <v>2055</v>
      </c>
    </row>
    <row r="291" spans="1:20" ht="24" customHeight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2037</v>
      </c>
      <c r="T291" t="s">
        <v>2038</v>
      </c>
    </row>
    <row r="292" spans="1:20" ht="24" customHeight="1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2039</v>
      </c>
      <c r="T292" t="s">
        <v>2040</v>
      </c>
    </row>
    <row r="293" spans="1:20" ht="24" customHeight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2036</v>
      </c>
    </row>
    <row r="294" spans="1:20" ht="24" customHeight="1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2031</v>
      </c>
      <c r="T294" t="s">
        <v>2032</v>
      </c>
    </row>
    <row r="295" spans="1:20" ht="24" customHeight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2037</v>
      </c>
      <c r="T295" t="s">
        <v>2038</v>
      </c>
    </row>
    <row r="296" spans="1:20" ht="24" customHeight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2037</v>
      </c>
      <c r="T296" t="s">
        <v>2038</v>
      </c>
    </row>
    <row r="297" spans="1:20" ht="24" customHeight="1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2037</v>
      </c>
      <c r="T297" t="s">
        <v>2038</v>
      </c>
    </row>
    <row r="298" spans="1:20" ht="24" customHeight="1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2037</v>
      </c>
      <c r="T298" t="s">
        <v>2038</v>
      </c>
    </row>
    <row r="299" spans="1:20" ht="24" customHeight="1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2037</v>
      </c>
      <c r="T299" t="s">
        <v>2038</v>
      </c>
    </row>
    <row r="300" spans="1:20" ht="24" customHeight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24" customHeight="1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2031</v>
      </c>
      <c r="T301" t="s">
        <v>2032</v>
      </c>
    </row>
    <row r="302" spans="1:20" ht="24" customHeight="1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2045</v>
      </c>
      <c r="T302" t="s">
        <v>2046</v>
      </c>
    </row>
    <row r="303" spans="1:20" ht="24" customHeight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2039</v>
      </c>
      <c r="T303" t="s">
        <v>2040</v>
      </c>
    </row>
    <row r="304" spans="1:20" ht="24" customHeight="1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2037</v>
      </c>
      <c r="T304" t="s">
        <v>2038</v>
      </c>
    </row>
    <row r="305" spans="1:20" ht="24" customHeight="1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2033</v>
      </c>
      <c r="T305" t="s">
        <v>2043</v>
      </c>
    </row>
    <row r="306" spans="1:20" ht="24" customHeight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2039</v>
      </c>
      <c r="T306" t="s">
        <v>2040</v>
      </c>
    </row>
    <row r="307" spans="1:20" ht="24" customHeight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2037</v>
      </c>
      <c r="T307" t="s">
        <v>2038</v>
      </c>
    </row>
    <row r="308" spans="1:20" ht="24" customHeight="1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2037</v>
      </c>
      <c r="T308" t="s">
        <v>2038</v>
      </c>
    </row>
    <row r="309" spans="1:20" ht="24" customHeight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2045</v>
      </c>
      <c r="T309" t="s">
        <v>2051</v>
      </c>
    </row>
    <row r="310" spans="1:20" ht="24" customHeight="1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2037</v>
      </c>
      <c r="T310" t="s">
        <v>2038</v>
      </c>
    </row>
    <row r="311" spans="1:20" ht="24" customHeight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2033</v>
      </c>
      <c r="T311" t="s">
        <v>2043</v>
      </c>
    </row>
    <row r="312" spans="1:20" ht="24" customHeight="1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2048</v>
      </c>
      <c r="T312" t="s">
        <v>2049</v>
      </c>
    </row>
    <row r="313" spans="1:20" ht="24" customHeight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2037</v>
      </c>
      <c r="T313" t="s">
        <v>2038</v>
      </c>
    </row>
    <row r="314" spans="1:20" ht="24" customHeight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2037</v>
      </c>
      <c r="T314" t="s">
        <v>2038</v>
      </c>
    </row>
    <row r="315" spans="1:20" ht="24" customHeight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ht="24" customHeight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2039</v>
      </c>
      <c r="T316" t="s">
        <v>2040</v>
      </c>
    </row>
    <row r="317" spans="1:20" ht="24" customHeight="1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2037</v>
      </c>
      <c r="T317" t="s">
        <v>2038</v>
      </c>
    </row>
    <row r="318" spans="1:20" ht="24" customHeight="1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2031</v>
      </c>
      <c r="T318" t="s">
        <v>2032</v>
      </c>
    </row>
    <row r="319" spans="1:20" ht="24" customHeight="1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2037</v>
      </c>
      <c r="T319" t="s">
        <v>2038</v>
      </c>
    </row>
    <row r="320" spans="1:20" ht="24" customHeight="1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ht="24" customHeight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2036</v>
      </c>
    </row>
    <row r="322" spans="1:20" ht="24" customHeight="1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2045</v>
      </c>
      <c r="T322" t="s">
        <v>2051</v>
      </c>
    </row>
    <row r="323" spans="1:20" ht="24" customHeight="1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5">
        <f t="shared" ref="I323:I386" si="21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22">(((L323/60)/60)/24+DATE(1970,1,1))</f>
        <v>40634.208333333336</v>
      </c>
      <c r="O323" s="8">
        <f t="shared" ref="O323:O386" si="23">(((M323/60)/60)/24+DATE(1970,1,1))</f>
        <v>40642.208333333336</v>
      </c>
      <c r="P323" t="b">
        <v>0</v>
      </c>
      <c r="Q323" t="b">
        <v>0</v>
      </c>
      <c r="R323" t="s">
        <v>100</v>
      </c>
      <c r="S323" t="s">
        <v>2039</v>
      </c>
      <c r="T323" t="s">
        <v>2050</v>
      </c>
    </row>
    <row r="324" spans="1:20" ht="24" customHeight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22"/>
        <v>40507.25</v>
      </c>
      <c r="O324" s="8">
        <f t="shared" si="23"/>
        <v>40520.25</v>
      </c>
      <c r="P324" t="b">
        <v>0</v>
      </c>
      <c r="Q324" t="b">
        <v>0</v>
      </c>
      <c r="R324" t="s">
        <v>33</v>
      </c>
      <c r="S324" t="s">
        <v>2037</v>
      </c>
      <c r="T324" t="s">
        <v>2038</v>
      </c>
    </row>
    <row r="325" spans="1:20" ht="24" customHeight="1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22"/>
        <v>41725.208333333336</v>
      </c>
      <c r="O325" s="8">
        <f t="shared" si="23"/>
        <v>41727.208333333336</v>
      </c>
      <c r="P325" t="b">
        <v>0</v>
      </c>
      <c r="Q325" t="b">
        <v>0</v>
      </c>
      <c r="R325" t="s">
        <v>42</v>
      </c>
      <c r="S325" t="s">
        <v>2039</v>
      </c>
      <c r="T325" t="s">
        <v>2040</v>
      </c>
    </row>
    <row r="326" spans="1:20" ht="24" customHeight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si="23"/>
        <v>42188.208333333328</v>
      </c>
      <c r="P326" t="b">
        <v>0</v>
      </c>
      <c r="Q326" t="b">
        <v>1</v>
      </c>
      <c r="R326" t="s">
        <v>33</v>
      </c>
      <c r="S326" t="s">
        <v>2037</v>
      </c>
      <c r="T326" t="s">
        <v>2038</v>
      </c>
    </row>
    <row r="327" spans="1:20" ht="24" customHeight="1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2037</v>
      </c>
      <c r="T327" t="s">
        <v>2038</v>
      </c>
    </row>
    <row r="328" spans="1:20" ht="24" customHeight="1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2039</v>
      </c>
      <c r="T328" t="s">
        <v>2047</v>
      </c>
    </row>
    <row r="329" spans="1:20" ht="24" customHeight="1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2037</v>
      </c>
      <c r="T329" t="s">
        <v>2038</v>
      </c>
    </row>
    <row r="330" spans="1:20" ht="24" customHeight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ht="24" customHeight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2048</v>
      </c>
      <c r="T331" t="s">
        <v>2049</v>
      </c>
    </row>
    <row r="332" spans="1:20" ht="24" customHeight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2039</v>
      </c>
      <c r="T332" t="s">
        <v>2040</v>
      </c>
    </row>
    <row r="333" spans="1:20" ht="24" customHeight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2031</v>
      </c>
      <c r="T333" t="s">
        <v>2032</v>
      </c>
    </row>
    <row r="334" spans="1:20" ht="24" customHeight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2044</v>
      </c>
    </row>
    <row r="335" spans="1:20" ht="24" customHeight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2037</v>
      </c>
      <c r="T335" t="s">
        <v>2038</v>
      </c>
    </row>
    <row r="336" spans="1:20" ht="24" customHeight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ht="24" customHeight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ht="24" customHeight="1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ht="24" customHeight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2037</v>
      </c>
      <c r="T339" t="s">
        <v>2038</v>
      </c>
    </row>
    <row r="340" spans="1:20" ht="24" customHeight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2037</v>
      </c>
      <c r="T340" t="s">
        <v>2038</v>
      </c>
    </row>
    <row r="341" spans="1:20" ht="24" customHeight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2037</v>
      </c>
      <c r="T341" t="s">
        <v>2038</v>
      </c>
    </row>
    <row r="342" spans="1:20" ht="24" customHeight="1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2052</v>
      </c>
      <c r="T342" t="s">
        <v>2053</v>
      </c>
    </row>
    <row r="343" spans="1:20" ht="24" customHeight="1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2033</v>
      </c>
      <c r="T343" t="s">
        <v>2043</v>
      </c>
    </row>
    <row r="344" spans="1:20" ht="24" customHeight="1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2037</v>
      </c>
      <c r="T344" t="s">
        <v>2038</v>
      </c>
    </row>
    <row r="345" spans="1:20" ht="24" customHeight="1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2037</v>
      </c>
      <c r="T345" t="s">
        <v>2038</v>
      </c>
    </row>
    <row r="346" spans="1:20" ht="24" customHeight="1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2048</v>
      </c>
      <c r="T346" t="s">
        <v>2049</v>
      </c>
    </row>
    <row r="347" spans="1:20" ht="24" customHeight="1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2039</v>
      </c>
      <c r="T347" t="s">
        <v>2042</v>
      </c>
    </row>
    <row r="348" spans="1:20" ht="24" customHeight="1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2033</v>
      </c>
      <c r="T348" t="s">
        <v>2043</v>
      </c>
    </row>
    <row r="349" spans="1:20" ht="24" customHeight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2036</v>
      </c>
    </row>
    <row r="350" spans="1:20" ht="24" customHeight="1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2031</v>
      </c>
      <c r="T350" t="s">
        <v>2032</v>
      </c>
    </row>
    <row r="351" spans="1:20" ht="24" customHeight="1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2037</v>
      </c>
      <c r="T351" t="s">
        <v>2038</v>
      </c>
    </row>
    <row r="352" spans="1:20" ht="24" customHeight="1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2033</v>
      </c>
      <c r="T352" t="s">
        <v>2056</v>
      </c>
    </row>
    <row r="353" spans="1:20" ht="24" customHeight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ht="24" customHeight="1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2037</v>
      </c>
      <c r="T354" t="s">
        <v>2038</v>
      </c>
    </row>
    <row r="355" spans="1:20" ht="24" customHeight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2037</v>
      </c>
      <c r="T355" t="s">
        <v>2038</v>
      </c>
    </row>
    <row r="356" spans="1:20" ht="24" customHeight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2039</v>
      </c>
      <c r="T356" t="s">
        <v>2040</v>
      </c>
    </row>
    <row r="357" spans="1:20" ht="24" customHeight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2044</v>
      </c>
    </row>
    <row r="358" spans="1:20" ht="24" customHeight="1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2037</v>
      </c>
      <c r="T358" t="s">
        <v>2038</v>
      </c>
    </row>
    <row r="359" spans="1:20" ht="24" customHeight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2048</v>
      </c>
      <c r="T359" t="s">
        <v>2049</v>
      </c>
    </row>
    <row r="360" spans="1:20" ht="24" customHeight="1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2052</v>
      </c>
      <c r="T360" t="s">
        <v>2053</v>
      </c>
    </row>
    <row r="361" spans="1:20" ht="24" customHeight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2039</v>
      </c>
      <c r="T361" t="s">
        <v>2047</v>
      </c>
    </row>
    <row r="362" spans="1:20" ht="24" customHeight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2037</v>
      </c>
      <c r="T362" t="s">
        <v>2038</v>
      </c>
    </row>
    <row r="363" spans="1:20" ht="24" customHeight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2037</v>
      </c>
      <c r="T363" t="s">
        <v>2038</v>
      </c>
    </row>
    <row r="364" spans="1:20" ht="24" customHeight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ht="24" customHeight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ht="24" customHeight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2033</v>
      </c>
      <c r="T366" t="s">
        <v>2043</v>
      </c>
    </row>
    <row r="367" spans="1:20" ht="24" customHeight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2037</v>
      </c>
      <c r="T367" t="s">
        <v>2038</v>
      </c>
    </row>
    <row r="368" spans="1:20" ht="24" customHeight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2037</v>
      </c>
      <c r="T368" t="s">
        <v>2038</v>
      </c>
    </row>
    <row r="369" spans="1:20" ht="24" customHeight="1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2037</v>
      </c>
      <c r="T369" t="s">
        <v>2038</v>
      </c>
    </row>
    <row r="370" spans="1:20" ht="24" customHeight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2039</v>
      </c>
      <c r="T370" t="s">
        <v>2040</v>
      </c>
    </row>
    <row r="371" spans="1:20" ht="24" customHeight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2039</v>
      </c>
      <c r="T371" t="s">
        <v>2058</v>
      </c>
    </row>
    <row r="372" spans="1:20" ht="24" customHeight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2037</v>
      </c>
      <c r="T372" t="s">
        <v>2038</v>
      </c>
    </row>
    <row r="373" spans="1:20" ht="24" customHeight="1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2037</v>
      </c>
      <c r="T373" t="s">
        <v>2038</v>
      </c>
    </row>
    <row r="374" spans="1:20" ht="24" customHeight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2039</v>
      </c>
      <c r="T374" t="s">
        <v>2040</v>
      </c>
    </row>
    <row r="375" spans="1:20" ht="24" customHeight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2037</v>
      </c>
      <c r="T375" t="s">
        <v>2038</v>
      </c>
    </row>
    <row r="376" spans="1:20" ht="24" customHeight="1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2039</v>
      </c>
      <c r="T376" t="s">
        <v>2040</v>
      </c>
    </row>
    <row r="377" spans="1:20" ht="24" customHeight="1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2033</v>
      </c>
      <c r="T377" t="s">
        <v>2043</v>
      </c>
    </row>
    <row r="378" spans="1:20" ht="24" customHeight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ht="24" customHeight="1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2037</v>
      </c>
      <c r="T379" t="s">
        <v>2038</v>
      </c>
    </row>
    <row r="380" spans="1:20" ht="24" customHeight="1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2039</v>
      </c>
      <c r="T380" t="s">
        <v>2040</v>
      </c>
    </row>
    <row r="381" spans="1:20" ht="24" customHeight="1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2037</v>
      </c>
      <c r="T381" t="s">
        <v>2038</v>
      </c>
    </row>
    <row r="382" spans="1:20" ht="24" customHeight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2037</v>
      </c>
      <c r="T382" t="s">
        <v>2038</v>
      </c>
    </row>
    <row r="383" spans="1:20" ht="24" customHeight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2037</v>
      </c>
      <c r="T383" t="s">
        <v>2038</v>
      </c>
    </row>
    <row r="384" spans="1:20" ht="24" customHeight="1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2052</v>
      </c>
      <c r="T384" t="s">
        <v>2053</v>
      </c>
    </row>
    <row r="385" spans="1:20" ht="24" customHeight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2031</v>
      </c>
      <c r="T385" t="s">
        <v>2032</v>
      </c>
    </row>
    <row r="386" spans="1:20" ht="24" customHeight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2039</v>
      </c>
      <c r="T386" t="s">
        <v>2040</v>
      </c>
    </row>
    <row r="387" spans="1:20" ht="24" customHeight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5">
        <f t="shared" ref="I387:I450" si="25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26">(((L387/60)/60)/24+DATE(1970,1,1))</f>
        <v>43553.208333333328</v>
      </c>
      <c r="O387" s="8">
        <f t="shared" ref="O387:O450" si="27">(((M387/60)/60)/24+DATE(1970,1,1))</f>
        <v>43585.208333333328</v>
      </c>
      <c r="P387" t="b">
        <v>0</v>
      </c>
      <c r="Q387" t="b">
        <v>0</v>
      </c>
      <c r="R387" t="s">
        <v>68</v>
      </c>
      <c r="S387" t="s">
        <v>2045</v>
      </c>
      <c r="T387" t="s">
        <v>2046</v>
      </c>
    </row>
    <row r="388" spans="1:20" ht="24" customHeight="1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6"/>
        <v>40355.208333333336</v>
      </c>
      <c r="O388" s="8">
        <f t="shared" si="27"/>
        <v>40367.208333333336</v>
      </c>
      <c r="P388" t="b">
        <v>0</v>
      </c>
      <c r="Q388" t="b">
        <v>0</v>
      </c>
      <c r="R388" t="s">
        <v>33</v>
      </c>
      <c r="S388" t="s">
        <v>2037</v>
      </c>
      <c r="T388" t="s">
        <v>2038</v>
      </c>
    </row>
    <row r="389" spans="1:20" ht="24" customHeight="1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26"/>
        <v>41072.208333333336</v>
      </c>
      <c r="O389" s="8">
        <f t="shared" si="27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2044</v>
      </c>
    </row>
    <row r="390" spans="1:20" ht="24" customHeight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si="27"/>
        <v>40914.25</v>
      </c>
      <c r="P390" t="b">
        <v>0</v>
      </c>
      <c r="Q390" t="b">
        <v>0</v>
      </c>
      <c r="R390" t="s">
        <v>60</v>
      </c>
      <c r="S390" t="s">
        <v>2033</v>
      </c>
      <c r="T390" t="s">
        <v>2043</v>
      </c>
    </row>
    <row r="391" spans="1:20" ht="24" customHeight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2037</v>
      </c>
      <c r="T391" t="s">
        <v>2038</v>
      </c>
    </row>
    <row r="392" spans="1:20" ht="24" customHeight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2052</v>
      </c>
      <c r="T392" t="s">
        <v>2053</v>
      </c>
    </row>
    <row r="393" spans="1:20" ht="24" customHeight="1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2045</v>
      </c>
      <c r="T393" t="s">
        <v>2046</v>
      </c>
    </row>
    <row r="394" spans="1:20" ht="24" customHeight="1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2044</v>
      </c>
    </row>
    <row r="395" spans="1:20" ht="24" customHeight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2033</v>
      </c>
      <c r="T395" t="s">
        <v>2056</v>
      </c>
    </row>
    <row r="396" spans="1:20" ht="24" customHeight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2039</v>
      </c>
      <c r="T396" t="s">
        <v>2040</v>
      </c>
    </row>
    <row r="397" spans="1:20" ht="24" customHeight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2037</v>
      </c>
      <c r="T397" t="s">
        <v>2038</v>
      </c>
    </row>
    <row r="398" spans="1:20" ht="24" customHeight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2039</v>
      </c>
      <c r="T398" t="s">
        <v>2042</v>
      </c>
    </row>
    <row r="399" spans="1:20" ht="24" customHeight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ht="24" customHeight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2039</v>
      </c>
      <c r="T400" t="s">
        <v>2047</v>
      </c>
    </row>
    <row r="401" spans="1:20" ht="24" customHeight="1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2033</v>
      </c>
      <c r="T401" t="s">
        <v>2043</v>
      </c>
    </row>
    <row r="402" spans="1:20" ht="24" customHeight="1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2052</v>
      </c>
      <c r="T402" t="s">
        <v>2053</v>
      </c>
    </row>
    <row r="403" spans="1:20" ht="24" customHeight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2037</v>
      </c>
      <c r="T403" t="s">
        <v>2038</v>
      </c>
    </row>
    <row r="404" spans="1:20" ht="24" customHeight="1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2039</v>
      </c>
      <c r="T404" t="s">
        <v>2050</v>
      </c>
    </row>
    <row r="405" spans="1:20" ht="24" customHeight="1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2037</v>
      </c>
      <c r="T405" t="s">
        <v>2038</v>
      </c>
    </row>
    <row r="406" spans="1:20" ht="24" customHeight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2037</v>
      </c>
      <c r="T406" t="s">
        <v>2038</v>
      </c>
    </row>
    <row r="407" spans="1:20" ht="24" customHeight="1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2037</v>
      </c>
      <c r="T407" t="s">
        <v>2038</v>
      </c>
    </row>
    <row r="408" spans="1:20" ht="24" customHeight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2039</v>
      </c>
      <c r="T408" t="s">
        <v>2040</v>
      </c>
    </row>
    <row r="409" spans="1:20" ht="24" customHeight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2037</v>
      </c>
      <c r="T409" t="s">
        <v>2038</v>
      </c>
    </row>
    <row r="410" spans="1:20" ht="24" customHeight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2039</v>
      </c>
      <c r="T410" t="s">
        <v>2040</v>
      </c>
    </row>
    <row r="411" spans="1:20" ht="24" customHeight="1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ht="24" customHeight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2048</v>
      </c>
      <c r="T412" t="s">
        <v>2059</v>
      </c>
    </row>
    <row r="413" spans="1:20" ht="24" customHeight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2037</v>
      </c>
      <c r="T413" t="s">
        <v>2038</v>
      </c>
    </row>
    <row r="414" spans="1:20" ht="24" customHeight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2045</v>
      </c>
      <c r="T414" t="s">
        <v>2051</v>
      </c>
    </row>
    <row r="415" spans="1:20" ht="24" customHeight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2039</v>
      </c>
      <c r="T415" t="s">
        <v>2047</v>
      </c>
    </row>
    <row r="416" spans="1:20" ht="24" customHeight="1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2031</v>
      </c>
      <c r="T416" t="s">
        <v>2032</v>
      </c>
    </row>
    <row r="417" spans="1:20" ht="24" customHeight="1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2037</v>
      </c>
      <c r="T417" t="s">
        <v>2038</v>
      </c>
    </row>
    <row r="418" spans="1:20" ht="24" customHeight="1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2039</v>
      </c>
      <c r="T418" t="s">
        <v>2040</v>
      </c>
    </row>
    <row r="419" spans="1:20" ht="24" customHeight="1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2037</v>
      </c>
      <c r="T419" t="s">
        <v>2038</v>
      </c>
    </row>
    <row r="420" spans="1:20" ht="24" customHeight="1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2039</v>
      </c>
      <c r="T420" t="s">
        <v>2040</v>
      </c>
    </row>
    <row r="421" spans="1:20" ht="24" customHeight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2036</v>
      </c>
    </row>
    <row r="422" spans="1:20" ht="24" customHeight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2037</v>
      </c>
      <c r="T422" t="s">
        <v>2038</v>
      </c>
    </row>
    <row r="423" spans="1:20" ht="24" customHeight="1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2044</v>
      </c>
    </row>
    <row r="424" spans="1:20" ht="24" customHeight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2037</v>
      </c>
      <c r="T424" t="s">
        <v>2038</v>
      </c>
    </row>
    <row r="425" spans="1:20" ht="24" customHeight="1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2031</v>
      </c>
      <c r="T425" t="s">
        <v>2032</v>
      </c>
    </row>
    <row r="426" spans="1:20" ht="24" customHeight="1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2033</v>
      </c>
      <c r="T426" t="s">
        <v>2043</v>
      </c>
    </row>
    <row r="427" spans="1:20" ht="24" customHeight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2052</v>
      </c>
      <c r="T427" t="s">
        <v>2053</v>
      </c>
    </row>
    <row r="428" spans="1:20" ht="24" customHeight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2037</v>
      </c>
      <c r="T428" t="s">
        <v>2038</v>
      </c>
    </row>
    <row r="429" spans="1:20" ht="24" customHeight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2037</v>
      </c>
      <c r="T429" t="s">
        <v>2038</v>
      </c>
    </row>
    <row r="430" spans="1:20" ht="24" customHeight="1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2039</v>
      </c>
      <c r="T430" t="s">
        <v>2047</v>
      </c>
    </row>
    <row r="431" spans="1:20" ht="24" customHeight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2052</v>
      </c>
      <c r="T431" t="s">
        <v>2053</v>
      </c>
    </row>
    <row r="432" spans="1:20" ht="24" customHeight="1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2037</v>
      </c>
      <c r="T432" t="s">
        <v>2038</v>
      </c>
    </row>
    <row r="433" spans="1:20" ht="24" customHeight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2037</v>
      </c>
      <c r="T433" t="s">
        <v>2038</v>
      </c>
    </row>
    <row r="434" spans="1:20" ht="24" customHeight="1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2037</v>
      </c>
      <c r="T434" t="s">
        <v>2038</v>
      </c>
    </row>
    <row r="435" spans="1:20" ht="24" customHeight="1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2039</v>
      </c>
      <c r="T435" t="s">
        <v>2040</v>
      </c>
    </row>
    <row r="436" spans="1:20" ht="24" customHeight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2037</v>
      </c>
      <c r="T436" t="s">
        <v>2038</v>
      </c>
    </row>
    <row r="437" spans="1:20" ht="24" customHeight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2037</v>
      </c>
      <c r="T437" t="s">
        <v>2038</v>
      </c>
    </row>
    <row r="438" spans="1:20" ht="24" customHeight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2033</v>
      </c>
      <c r="T438" t="s">
        <v>2056</v>
      </c>
    </row>
    <row r="439" spans="1:20" ht="24" customHeight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2039</v>
      </c>
      <c r="T439" t="s">
        <v>2047</v>
      </c>
    </row>
    <row r="440" spans="1:20" ht="24" customHeight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2037</v>
      </c>
      <c r="T440" t="s">
        <v>2038</v>
      </c>
    </row>
    <row r="441" spans="1:20" ht="24" customHeight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2039</v>
      </c>
      <c r="T441" t="s">
        <v>2061</v>
      </c>
    </row>
    <row r="442" spans="1:20" ht="24" customHeight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2039</v>
      </c>
      <c r="T442" t="s">
        <v>2058</v>
      </c>
    </row>
    <row r="443" spans="1:20" ht="24" customHeight="1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2044</v>
      </c>
    </row>
    <row r="444" spans="1:20" ht="24" customHeight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2037</v>
      </c>
      <c r="T444" t="s">
        <v>2038</v>
      </c>
    </row>
    <row r="445" spans="1:20" ht="24" customHeight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2037</v>
      </c>
      <c r="T445" t="s">
        <v>2038</v>
      </c>
    </row>
    <row r="446" spans="1:20" ht="24" customHeight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2033</v>
      </c>
      <c r="T446" t="s">
        <v>2043</v>
      </c>
    </row>
    <row r="447" spans="1:20" ht="24" customHeight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2037</v>
      </c>
      <c r="T447" t="s">
        <v>2038</v>
      </c>
    </row>
    <row r="448" spans="1:20" ht="24" customHeight="1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2044</v>
      </c>
    </row>
    <row r="449" spans="1:20" ht="24" customHeight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2039</v>
      </c>
      <c r="T449" t="s">
        <v>2058</v>
      </c>
    </row>
    <row r="450" spans="1:20" ht="24" customHeight="1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2048</v>
      </c>
      <c r="T450" t="s">
        <v>2049</v>
      </c>
    </row>
    <row r="451" spans="1:20" ht="24" customHeight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5">
        <f t="shared" ref="I451:I514" si="29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30">(((L451/60)/60)/24+DATE(1970,1,1))</f>
        <v>43530.25</v>
      </c>
      <c r="O451" s="8">
        <f t="shared" ref="O451:O514" si="31">(((M451/60)/60)/24+DATE(1970,1,1))</f>
        <v>43547.208333333328</v>
      </c>
      <c r="P451" t="b">
        <v>0</v>
      </c>
      <c r="Q451" t="b">
        <v>0</v>
      </c>
      <c r="R451" t="s">
        <v>89</v>
      </c>
      <c r="S451" t="s">
        <v>2048</v>
      </c>
      <c r="T451" t="s">
        <v>2049</v>
      </c>
    </row>
    <row r="452" spans="1:20" ht="24" customHeight="1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30"/>
        <v>43394.208333333328</v>
      </c>
      <c r="O452" s="8">
        <f t="shared" si="31"/>
        <v>43417.25</v>
      </c>
      <c r="P452" t="b">
        <v>0</v>
      </c>
      <c r="Q452" t="b">
        <v>0</v>
      </c>
      <c r="R452" t="s">
        <v>71</v>
      </c>
      <c r="S452" t="s">
        <v>2039</v>
      </c>
      <c r="T452" t="s">
        <v>2047</v>
      </c>
    </row>
    <row r="453" spans="1:20" ht="24" customHeight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30"/>
        <v>42935.208333333328</v>
      </c>
      <c r="O453" s="8">
        <f t="shared" si="31"/>
        <v>42966.208333333328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24" customHeight="1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si="31"/>
        <v>40366.208333333336</v>
      </c>
      <c r="P454" t="b">
        <v>0</v>
      </c>
      <c r="Q454" t="b">
        <v>0</v>
      </c>
      <c r="R454" t="s">
        <v>53</v>
      </c>
      <c r="S454" t="s">
        <v>2039</v>
      </c>
      <c r="T454" t="s">
        <v>2042</v>
      </c>
    </row>
    <row r="455" spans="1:20" ht="24" customHeight="1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2039</v>
      </c>
      <c r="T455" t="s">
        <v>2061</v>
      </c>
    </row>
    <row r="456" spans="1:20" ht="24" customHeight="1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2039</v>
      </c>
      <c r="T456" t="s">
        <v>2042</v>
      </c>
    </row>
    <row r="457" spans="1:20" ht="24" customHeight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2037</v>
      </c>
      <c r="T457" t="s">
        <v>2038</v>
      </c>
    </row>
    <row r="458" spans="1:20" ht="24" customHeight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2033</v>
      </c>
      <c r="T458" t="s">
        <v>2043</v>
      </c>
    </row>
    <row r="459" spans="1:20" ht="24" customHeight="1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2037</v>
      </c>
      <c r="T459" t="s">
        <v>2038</v>
      </c>
    </row>
    <row r="460" spans="1:20" ht="24" customHeight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2037</v>
      </c>
      <c r="T460" t="s">
        <v>2038</v>
      </c>
    </row>
    <row r="461" spans="1:20" ht="24" customHeight="1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2039</v>
      </c>
      <c r="T461" t="s">
        <v>2040</v>
      </c>
    </row>
    <row r="462" spans="1:20" ht="24" customHeight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2037</v>
      </c>
      <c r="T462" t="s">
        <v>2038</v>
      </c>
    </row>
    <row r="463" spans="1:20" ht="24" customHeight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2039</v>
      </c>
      <c r="T463" t="s">
        <v>2042</v>
      </c>
    </row>
    <row r="464" spans="1:20" ht="24" customHeight="1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2048</v>
      </c>
      <c r="T464" t="s">
        <v>2059</v>
      </c>
    </row>
    <row r="465" spans="1:20" ht="24" customHeight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2039</v>
      </c>
      <c r="T465" t="s">
        <v>2047</v>
      </c>
    </row>
    <row r="466" spans="1:20" ht="24" customHeight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2037</v>
      </c>
      <c r="T466" t="s">
        <v>2038</v>
      </c>
    </row>
    <row r="467" spans="1:20" ht="24" customHeight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2045</v>
      </c>
      <c r="T467" t="s">
        <v>2057</v>
      </c>
    </row>
    <row r="468" spans="1:20" ht="24" customHeight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2044</v>
      </c>
    </row>
    <row r="469" spans="1:20" ht="24" customHeight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2036</v>
      </c>
    </row>
    <row r="470" spans="1:20" ht="24" customHeight="1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2037</v>
      </c>
      <c r="T470" t="s">
        <v>2038</v>
      </c>
    </row>
    <row r="471" spans="1:20" ht="24" customHeight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2039</v>
      </c>
      <c r="T471" t="s">
        <v>2042</v>
      </c>
    </row>
    <row r="472" spans="1:20" ht="24" customHeight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2044</v>
      </c>
    </row>
    <row r="473" spans="1:20" ht="24" customHeight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2031</v>
      </c>
      <c r="T473" t="s">
        <v>2032</v>
      </c>
    </row>
    <row r="474" spans="1:20" ht="24" customHeight="1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ht="24" customHeight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2033</v>
      </c>
      <c r="T475" t="s">
        <v>2041</v>
      </c>
    </row>
    <row r="476" spans="1:20" ht="24" customHeight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2039</v>
      </c>
      <c r="T476" t="s">
        <v>2058</v>
      </c>
    </row>
    <row r="477" spans="1:20" ht="24" customHeight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2045</v>
      </c>
      <c r="T477" t="s">
        <v>2057</v>
      </c>
    </row>
    <row r="478" spans="1:20" ht="24" customHeight="1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2045</v>
      </c>
      <c r="T478" t="s">
        <v>2051</v>
      </c>
    </row>
    <row r="479" spans="1:20" ht="24" customHeight="1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2039</v>
      </c>
      <c r="T479" t="s">
        <v>2061</v>
      </c>
    </row>
    <row r="480" spans="1:20" ht="24" customHeight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2044</v>
      </c>
    </row>
    <row r="481" spans="1:20" ht="24" customHeight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2031</v>
      </c>
      <c r="T481" t="s">
        <v>2032</v>
      </c>
    </row>
    <row r="482" spans="1:20" ht="24" customHeight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2052</v>
      </c>
      <c r="T482" t="s">
        <v>2053</v>
      </c>
    </row>
    <row r="483" spans="1:20" ht="24" customHeight="1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2037</v>
      </c>
      <c r="T483" t="s">
        <v>2038</v>
      </c>
    </row>
    <row r="484" spans="1:20" ht="24" customHeight="1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2045</v>
      </c>
      <c r="T484" t="s">
        <v>2051</v>
      </c>
    </row>
    <row r="485" spans="1:20" ht="24" customHeight="1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2037</v>
      </c>
      <c r="T485" t="s">
        <v>2038</v>
      </c>
    </row>
    <row r="486" spans="1:20" ht="24" customHeight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2031</v>
      </c>
      <c r="T486" t="s">
        <v>2032</v>
      </c>
    </row>
    <row r="487" spans="1:20" ht="24" customHeight="1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2037</v>
      </c>
      <c r="T487" t="s">
        <v>2038</v>
      </c>
    </row>
    <row r="488" spans="1:20" ht="24" customHeight="1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2045</v>
      </c>
      <c r="T488" t="s">
        <v>2057</v>
      </c>
    </row>
    <row r="489" spans="1:20" ht="24" customHeight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2037</v>
      </c>
      <c r="T489" t="s">
        <v>2038</v>
      </c>
    </row>
    <row r="490" spans="1:20" ht="24" customHeight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2037</v>
      </c>
      <c r="T490" t="s">
        <v>2038</v>
      </c>
    </row>
    <row r="491" spans="1:20" ht="24" customHeight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2044</v>
      </c>
    </row>
    <row r="492" spans="1:20" ht="24" customHeight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2062</v>
      </c>
      <c r="T492" t="s">
        <v>2063</v>
      </c>
    </row>
    <row r="493" spans="1:20" ht="24" customHeight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2031</v>
      </c>
      <c r="T493" t="s">
        <v>2032</v>
      </c>
    </row>
    <row r="494" spans="1:20" ht="24" customHeight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2039</v>
      </c>
      <c r="T494" t="s">
        <v>2050</v>
      </c>
    </row>
    <row r="495" spans="1:20" ht="24" customHeight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2052</v>
      </c>
      <c r="T495" t="s">
        <v>2053</v>
      </c>
    </row>
    <row r="496" spans="1:20" ht="24" customHeight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2044</v>
      </c>
    </row>
    <row r="497" spans="1:20" ht="24" customHeight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2037</v>
      </c>
      <c r="T497" t="s">
        <v>2038</v>
      </c>
    </row>
    <row r="498" spans="1:20" ht="24" customHeight="1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2039</v>
      </c>
      <c r="T498" t="s">
        <v>2047</v>
      </c>
    </row>
    <row r="499" spans="1:20" ht="24" customHeight="1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2044</v>
      </c>
    </row>
    <row r="500" spans="1:20" ht="24" customHeight="1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2036</v>
      </c>
    </row>
    <row r="501" spans="1:20" ht="24" customHeight="1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2039</v>
      </c>
      <c r="T501" t="s">
        <v>2040</v>
      </c>
    </row>
    <row r="502" spans="1:20" ht="24" customHeight="1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2037</v>
      </c>
      <c r="T502" t="s">
        <v>2038</v>
      </c>
    </row>
    <row r="503" spans="1:20" ht="24" customHeight="1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2039</v>
      </c>
      <c r="T503" t="s">
        <v>2040</v>
      </c>
    </row>
    <row r="504" spans="1:20" ht="24" customHeight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2048</v>
      </c>
      <c r="T504" t="s">
        <v>2049</v>
      </c>
    </row>
    <row r="505" spans="1:20" ht="24" customHeight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2039</v>
      </c>
      <c r="T505" t="s">
        <v>2042</v>
      </c>
    </row>
    <row r="506" spans="1:20" ht="24" customHeight="1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ht="24" customHeight="1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2045</v>
      </c>
      <c r="T507" t="s">
        <v>2054</v>
      </c>
    </row>
    <row r="508" spans="1:20" ht="24" customHeight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2037</v>
      </c>
      <c r="T508" t="s">
        <v>2038</v>
      </c>
    </row>
    <row r="509" spans="1:20" ht="24" customHeight="1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2036</v>
      </c>
    </row>
    <row r="510" spans="1:20" ht="24" customHeight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2037</v>
      </c>
      <c r="T510" t="s">
        <v>2038</v>
      </c>
    </row>
    <row r="511" spans="1:20" ht="24" customHeight="1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2037</v>
      </c>
      <c r="T511" t="s">
        <v>2038</v>
      </c>
    </row>
    <row r="512" spans="1:20" ht="24" customHeight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2039</v>
      </c>
      <c r="T512" t="s">
        <v>2042</v>
      </c>
    </row>
    <row r="513" spans="1:20" ht="24" customHeight="1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2037</v>
      </c>
      <c r="T513" t="s">
        <v>2038</v>
      </c>
    </row>
    <row r="514" spans="1:20" ht="24" customHeight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2048</v>
      </c>
      <c r="T514" t="s">
        <v>2049</v>
      </c>
    </row>
    <row r="515" spans="1:20" ht="24" customHeight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5">
        <f t="shared" ref="I515:I578" si="33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34">(((L515/60)/60)/24+DATE(1970,1,1))</f>
        <v>40430.208333333336</v>
      </c>
      <c r="O515" s="8">
        <f t="shared" ref="O515:O578" si="35">(((M515/60)/60)/24+DATE(1970,1,1))</f>
        <v>40432.208333333336</v>
      </c>
      <c r="P515" t="b">
        <v>0</v>
      </c>
      <c r="Q515" t="b">
        <v>0</v>
      </c>
      <c r="R515" t="s">
        <v>269</v>
      </c>
      <c r="S515" t="s">
        <v>2039</v>
      </c>
      <c r="T515" t="s">
        <v>2058</v>
      </c>
    </row>
    <row r="516" spans="1:20" ht="24" customHeight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4"/>
        <v>41614.25</v>
      </c>
      <c r="O516" s="8">
        <f t="shared" si="35"/>
        <v>41619.25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ht="24" customHeight="1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34"/>
        <v>40900.25</v>
      </c>
      <c r="O517" s="8">
        <f t="shared" si="35"/>
        <v>40902.25</v>
      </c>
      <c r="P517" t="b">
        <v>0</v>
      </c>
      <c r="Q517" t="b">
        <v>1</v>
      </c>
      <c r="R517" t="s">
        <v>33</v>
      </c>
      <c r="S517" t="s">
        <v>2037</v>
      </c>
      <c r="T517" t="s">
        <v>2038</v>
      </c>
    </row>
    <row r="518" spans="1:20" ht="24" customHeight="1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si="35"/>
        <v>40434.208333333336</v>
      </c>
      <c r="P518" t="b">
        <v>0</v>
      </c>
      <c r="Q518" t="b">
        <v>0</v>
      </c>
      <c r="R518" t="s">
        <v>68</v>
      </c>
      <c r="S518" t="s">
        <v>2045</v>
      </c>
      <c r="T518" t="s">
        <v>2046</v>
      </c>
    </row>
    <row r="519" spans="1:20" ht="24" customHeight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2031</v>
      </c>
      <c r="T519" t="s">
        <v>2032</v>
      </c>
    </row>
    <row r="520" spans="1:20" ht="24" customHeight="1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2039</v>
      </c>
      <c r="T520" t="s">
        <v>2047</v>
      </c>
    </row>
    <row r="521" spans="1:20" ht="24" customHeight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ht="24" customHeight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2037</v>
      </c>
      <c r="T522" t="s">
        <v>2038</v>
      </c>
    </row>
    <row r="523" spans="1:20" ht="24" customHeight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2039</v>
      </c>
      <c r="T523" t="s">
        <v>2042</v>
      </c>
    </row>
    <row r="524" spans="1:20" ht="24" customHeight="1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2039</v>
      </c>
      <c r="T524" t="s">
        <v>2050</v>
      </c>
    </row>
    <row r="525" spans="1:20" ht="24" customHeight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2039</v>
      </c>
      <c r="T525" t="s">
        <v>2050</v>
      </c>
    </row>
    <row r="526" spans="1:20" ht="24" customHeight="1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2037</v>
      </c>
      <c r="T526" t="s">
        <v>2038</v>
      </c>
    </row>
    <row r="527" spans="1:20" ht="24" customHeight="1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2044</v>
      </c>
    </row>
    <row r="528" spans="1:20" ht="24" customHeight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2037</v>
      </c>
      <c r="T528" t="s">
        <v>2038</v>
      </c>
    </row>
    <row r="529" spans="1:20" ht="24" customHeight="1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2039</v>
      </c>
      <c r="T529" t="s">
        <v>2047</v>
      </c>
    </row>
    <row r="530" spans="1:20" ht="24" customHeight="1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2033</v>
      </c>
      <c r="T530" t="s">
        <v>2043</v>
      </c>
    </row>
    <row r="531" spans="1:20" ht="24" customHeight="1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2048</v>
      </c>
      <c r="T531" t="s">
        <v>2049</v>
      </c>
    </row>
    <row r="532" spans="1:20" ht="24" customHeight="1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2045</v>
      </c>
      <c r="T532" t="s">
        <v>2051</v>
      </c>
    </row>
    <row r="533" spans="1:20" ht="24" customHeight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2048</v>
      </c>
      <c r="T533" t="s">
        <v>2049</v>
      </c>
    </row>
    <row r="534" spans="1:20" ht="24" customHeight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2037</v>
      </c>
      <c r="T534" t="s">
        <v>2038</v>
      </c>
    </row>
    <row r="535" spans="1:20" ht="24" customHeight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2033</v>
      </c>
      <c r="T535" t="s">
        <v>2043</v>
      </c>
    </row>
    <row r="536" spans="1:20" ht="24" customHeight="1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2039</v>
      </c>
      <c r="T536" t="s">
        <v>2042</v>
      </c>
    </row>
    <row r="537" spans="1:20" ht="24" customHeight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2037</v>
      </c>
      <c r="T537" t="s">
        <v>2038</v>
      </c>
    </row>
    <row r="538" spans="1:20" ht="24" customHeight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2045</v>
      </c>
      <c r="T538" t="s">
        <v>2051</v>
      </c>
    </row>
    <row r="539" spans="1:20" ht="24" customHeight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2039</v>
      </c>
      <c r="T539" t="s">
        <v>2040</v>
      </c>
    </row>
    <row r="540" spans="1:20" ht="24" customHeight="1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2048</v>
      </c>
      <c r="T540" t="s">
        <v>2059</v>
      </c>
    </row>
    <row r="541" spans="1:20" ht="24" customHeight="1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2031</v>
      </c>
      <c r="T541" t="s">
        <v>2032</v>
      </c>
    </row>
    <row r="542" spans="1:20" ht="24" customHeight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2052</v>
      </c>
      <c r="T542" t="s">
        <v>2053</v>
      </c>
    </row>
    <row r="543" spans="1:20" ht="24" customHeight="1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2048</v>
      </c>
      <c r="T543" t="s">
        <v>2059</v>
      </c>
    </row>
    <row r="544" spans="1:20" ht="24" customHeight="1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2033</v>
      </c>
      <c r="T544" t="s">
        <v>2043</v>
      </c>
    </row>
    <row r="545" spans="1:20" ht="24" customHeight="1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2048</v>
      </c>
      <c r="T545" t="s">
        <v>2049</v>
      </c>
    </row>
    <row r="546" spans="1:20" ht="24" customHeight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ht="24" customHeight="1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2037</v>
      </c>
      <c r="T547" t="s">
        <v>2038</v>
      </c>
    </row>
    <row r="548" spans="1:20" ht="24" customHeight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2037</v>
      </c>
      <c r="T548" t="s">
        <v>2038</v>
      </c>
    </row>
    <row r="549" spans="1:20" ht="24" customHeight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2039</v>
      </c>
      <c r="T549" t="s">
        <v>2042</v>
      </c>
    </row>
    <row r="550" spans="1:20" ht="24" customHeight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2037</v>
      </c>
      <c r="T550" t="s">
        <v>2038</v>
      </c>
    </row>
    <row r="551" spans="1:20" ht="24" customHeight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2044</v>
      </c>
    </row>
    <row r="552" spans="1:20" ht="24" customHeight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2033</v>
      </c>
      <c r="T552" t="s">
        <v>2043</v>
      </c>
    </row>
    <row r="553" spans="1:20" ht="24" customHeight="1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2036</v>
      </c>
    </row>
    <row r="554" spans="1:20" ht="24" customHeight="1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2037</v>
      </c>
      <c r="T554" t="s">
        <v>2038</v>
      </c>
    </row>
    <row r="555" spans="1:20" ht="24" customHeight="1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24" customHeight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2033</v>
      </c>
      <c r="T556" t="s">
        <v>2043</v>
      </c>
    </row>
    <row r="557" spans="1:20" ht="24" customHeight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ht="24" customHeight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2045</v>
      </c>
      <c r="T558" t="s">
        <v>2057</v>
      </c>
    </row>
    <row r="559" spans="1:20" ht="24" customHeight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2039</v>
      </c>
      <c r="T559" t="s">
        <v>2061</v>
      </c>
    </row>
    <row r="560" spans="1:20" ht="24" customHeight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2037</v>
      </c>
      <c r="T560" t="s">
        <v>2038</v>
      </c>
    </row>
    <row r="561" spans="1:20" ht="24" customHeight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2037</v>
      </c>
      <c r="T561" t="s">
        <v>2038</v>
      </c>
    </row>
    <row r="562" spans="1:20" ht="24" customHeight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2039</v>
      </c>
      <c r="T562" t="s">
        <v>2047</v>
      </c>
    </row>
    <row r="563" spans="1:20" ht="24" customHeight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2037</v>
      </c>
      <c r="T563" t="s">
        <v>2038</v>
      </c>
    </row>
    <row r="564" spans="1:20" ht="24" customHeight="1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ht="24" customHeight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2039</v>
      </c>
      <c r="T565" t="s">
        <v>2040</v>
      </c>
    </row>
    <row r="566" spans="1:20" ht="24" customHeight="1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2037</v>
      </c>
      <c r="T566" t="s">
        <v>2038</v>
      </c>
    </row>
    <row r="567" spans="1:20" ht="24" customHeight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2037</v>
      </c>
      <c r="T567" t="s">
        <v>2038</v>
      </c>
    </row>
    <row r="568" spans="1:20" ht="24" customHeight="1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2033</v>
      </c>
      <c r="T568" t="s">
        <v>2041</v>
      </c>
    </row>
    <row r="569" spans="1:20" ht="24" customHeight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ht="24" customHeight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2037</v>
      </c>
      <c r="T570" t="s">
        <v>2038</v>
      </c>
    </row>
    <row r="571" spans="1:20" ht="24" customHeight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2039</v>
      </c>
      <c r="T571" t="s">
        <v>2047</v>
      </c>
    </row>
    <row r="572" spans="1:20" ht="24" customHeight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ht="24" customHeight="1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2039</v>
      </c>
      <c r="T573" t="s">
        <v>2050</v>
      </c>
    </row>
    <row r="574" spans="1:20" ht="24" customHeight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ht="24" customHeight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2062</v>
      </c>
      <c r="T575" t="s">
        <v>2063</v>
      </c>
    </row>
    <row r="576" spans="1:20" ht="24" customHeight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2031</v>
      </c>
      <c r="T576" t="s">
        <v>2032</v>
      </c>
    </row>
    <row r="577" spans="1:20" ht="24" customHeight="1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2037</v>
      </c>
      <c r="T577" t="s">
        <v>2038</v>
      </c>
    </row>
    <row r="578" spans="1:20" ht="24" customHeight="1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2037</v>
      </c>
      <c r="T578" t="s">
        <v>2038</v>
      </c>
    </row>
    <row r="579" spans="1:20" ht="24" customHeight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5">
        <f t="shared" ref="I579:I642" si="37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38">(((L579/60)/60)/24+DATE(1970,1,1))</f>
        <v>40613.25</v>
      </c>
      <c r="O579" s="8">
        <f t="shared" ref="O579:O642" si="39">(((M579/60)/60)/24+DATE(1970,1,1))</f>
        <v>40639.208333333336</v>
      </c>
      <c r="P579" t="b">
        <v>0</v>
      </c>
      <c r="Q579" t="b">
        <v>0</v>
      </c>
      <c r="R579" t="s">
        <v>159</v>
      </c>
      <c r="S579" t="s">
        <v>2033</v>
      </c>
      <c r="T579" t="s">
        <v>2056</v>
      </c>
    </row>
    <row r="580" spans="1:20" ht="24" customHeight="1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8"/>
        <v>40878.25</v>
      </c>
      <c r="O580" s="8">
        <f t="shared" si="39"/>
        <v>40881.25</v>
      </c>
      <c r="P580" t="b">
        <v>0</v>
      </c>
      <c r="Q580" t="b">
        <v>0</v>
      </c>
      <c r="R580" t="s">
        <v>474</v>
      </c>
      <c r="S580" t="s">
        <v>2039</v>
      </c>
      <c r="T580" t="s">
        <v>2061</v>
      </c>
    </row>
    <row r="581" spans="1:20" ht="24" customHeight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38"/>
        <v>40762.208333333336</v>
      </c>
      <c r="O581" s="8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2033</v>
      </c>
      <c r="T581" t="s">
        <v>2056</v>
      </c>
    </row>
    <row r="582" spans="1:20" ht="24" customHeight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si="39"/>
        <v>41704.25</v>
      </c>
      <c r="P582" t="b">
        <v>0</v>
      </c>
      <c r="Q582" t="b">
        <v>0</v>
      </c>
      <c r="R582" t="s">
        <v>33</v>
      </c>
      <c r="S582" t="s">
        <v>2037</v>
      </c>
      <c r="T582" t="s">
        <v>2038</v>
      </c>
    </row>
    <row r="583" spans="1:20" ht="24" customHeight="1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2036</v>
      </c>
    </row>
    <row r="584" spans="1:20" ht="24" customHeight="1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2048</v>
      </c>
      <c r="T584" t="s">
        <v>2049</v>
      </c>
    </row>
    <row r="585" spans="1:20" ht="24" customHeight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2039</v>
      </c>
      <c r="T585" t="s">
        <v>2040</v>
      </c>
    </row>
    <row r="586" spans="1:20" ht="24" customHeight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2036</v>
      </c>
    </row>
    <row r="587" spans="1:20" ht="24" customHeight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2045</v>
      </c>
      <c r="T587" t="s">
        <v>2057</v>
      </c>
    </row>
    <row r="588" spans="1:20" ht="24" customHeight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ht="24" customHeight="1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2031</v>
      </c>
      <c r="T589" t="s">
        <v>2032</v>
      </c>
    </row>
    <row r="590" spans="1:20" ht="24" customHeight="1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2037</v>
      </c>
      <c r="T590" t="s">
        <v>2038</v>
      </c>
    </row>
    <row r="591" spans="1:20" ht="24" customHeight="1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2039</v>
      </c>
      <c r="T591" t="s">
        <v>2040</v>
      </c>
    </row>
    <row r="592" spans="1:20" ht="24" customHeight="1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2045</v>
      </c>
      <c r="T592" t="s">
        <v>2054</v>
      </c>
    </row>
    <row r="593" spans="1:20" ht="24" customHeight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2048</v>
      </c>
      <c r="T593" t="s">
        <v>2049</v>
      </c>
    </row>
    <row r="594" spans="1:20" ht="24" customHeight="1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2037</v>
      </c>
      <c r="T594" t="s">
        <v>2038</v>
      </c>
    </row>
    <row r="595" spans="1:20" ht="24" customHeight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2039</v>
      </c>
      <c r="T595" t="s">
        <v>2047</v>
      </c>
    </row>
    <row r="596" spans="1:20" ht="24" customHeight="1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2037</v>
      </c>
      <c r="T596" t="s">
        <v>2038</v>
      </c>
    </row>
    <row r="597" spans="1:20" ht="24" customHeight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2037</v>
      </c>
      <c r="T597" t="s">
        <v>2038</v>
      </c>
    </row>
    <row r="598" spans="1:20" ht="24" customHeight="1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2039</v>
      </c>
      <c r="T598" t="s">
        <v>2042</v>
      </c>
    </row>
    <row r="599" spans="1:20" ht="24" customHeight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2037</v>
      </c>
      <c r="T599" t="s">
        <v>2038</v>
      </c>
    </row>
    <row r="600" spans="1:20" ht="24" customHeight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24" customHeight="1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2039</v>
      </c>
      <c r="T601" t="s">
        <v>2040</v>
      </c>
    </row>
    <row r="602" spans="1:20" ht="24" customHeight="1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2031</v>
      </c>
      <c r="T602" t="s">
        <v>2032</v>
      </c>
    </row>
    <row r="603" spans="1:20" ht="24" customHeight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2044</v>
      </c>
    </row>
    <row r="604" spans="1:20" ht="24" customHeight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2037</v>
      </c>
      <c r="T604" t="s">
        <v>2038</v>
      </c>
    </row>
    <row r="605" spans="1:20" ht="24" customHeight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2037</v>
      </c>
      <c r="T605" t="s">
        <v>2038</v>
      </c>
    </row>
    <row r="606" spans="1:20" ht="24" customHeight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2037</v>
      </c>
      <c r="T606" t="s">
        <v>2038</v>
      </c>
    </row>
    <row r="607" spans="1:20" ht="24" customHeight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2045</v>
      </c>
      <c r="T607" t="s">
        <v>2046</v>
      </c>
    </row>
    <row r="608" spans="1:20" ht="24" customHeight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ht="24" customHeight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2031</v>
      </c>
      <c r="T609" t="s">
        <v>2032</v>
      </c>
    </row>
    <row r="610" spans="1:20" ht="24" customHeight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2033</v>
      </c>
      <c r="T610" t="s">
        <v>2056</v>
      </c>
    </row>
    <row r="611" spans="1:20" ht="24" customHeight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2039</v>
      </c>
      <c r="T611" t="s">
        <v>2061</v>
      </c>
    </row>
    <row r="612" spans="1:20" ht="24" customHeight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2037</v>
      </c>
      <c r="T612" t="s">
        <v>2038</v>
      </c>
    </row>
    <row r="613" spans="1:20" ht="24" customHeight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2037</v>
      </c>
      <c r="T613" t="s">
        <v>2038</v>
      </c>
    </row>
    <row r="614" spans="1:20" ht="24" customHeight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2033</v>
      </c>
      <c r="T614" t="s">
        <v>2041</v>
      </c>
    </row>
    <row r="615" spans="1:20" ht="24" customHeight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2037</v>
      </c>
      <c r="T615" t="s">
        <v>2038</v>
      </c>
    </row>
    <row r="616" spans="1:20" ht="24" customHeight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2037</v>
      </c>
      <c r="T616" t="s">
        <v>2038</v>
      </c>
    </row>
    <row r="617" spans="1:20" ht="24" customHeight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2037</v>
      </c>
      <c r="T617" t="s">
        <v>2038</v>
      </c>
    </row>
    <row r="618" spans="1:20" ht="24" customHeight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2033</v>
      </c>
      <c r="T618" t="s">
        <v>2043</v>
      </c>
    </row>
    <row r="619" spans="1:20" ht="24" customHeight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2037</v>
      </c>
      <c r="T619" t="s">
        <v>2038</v>
      </c>
    </row>
    <row r="620" spans="1:20" ht="24" customHeight="1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2045</v>
      </c>
      <c r="T620" t="s">
        <v>2046</v>
      </c>
    </row>
    <row r="621" spans="1:20" ht="24" customHeight="1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2037</v>
      </c>
      <c r="T621" t="s">
        <v>2038</v>
      </c>
    </row>
    <row r="622" spans="1:20" ht="24" customHeight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2052</v>
      </c>
      <c r="T622" t="s">
        <v>2053</v>
      </c>
    </row>
    <row r="623" spans="1:20" ht="24" customHeight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2037</v>
      </c>
      <c r="T623" t="s">
        <v>2038</v>
      </c>
    </row>
    <row r="624" spans="1:20" ht="24" customHeight="1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2033</v>
      </c>
      <c r="T624" t="s">
        <v>2043</v>
      </c>
    </row>
    <row r="625" spans="1:20" ht="24" customHeight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2037</v>
      </c>
      <c r="T625" t="s">
        <v>2038</v>
      </c>
    </row>
    <row r="626" spans="1:20" ht="24" customHeight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2052</v>
      </c>
      <c r="T626" t="s">
        <v>2053</v>
      </c>
    </row>
    <row r="627" spans="1:20" ht="24" customHeight="1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2037</v>
      </c>
      <c r="T627" t="s">
        <v>2038</v>
      </c>
    </row>
    <row r="628" spans="1:20" ht="24" customHeight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2037</v>
      </c>
      <c r="T628" t="s">
        <v>2038</v>
      </c>
    </row>
    <row r="629" spans="1:20" ht="24" customHeight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2031</v>
      </c>
      <c r="T629" t="s">
        <v>2032</v>
      </c>
    </row>
    <row r="630" spans="1:20" ht="24" customHeight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2033</v>
      </c>
      <c r="T630" t="s">
        <v>2043</v>
      </c>
    </row>
    <row r="631" spans="1:20" ht="24" customHeight="1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2037</v>
      </c>
      <c r="T631" t="s">
        <v>2038</v>
      </c>
    </row>
    <row r="632" spans="1:20" ht="24" customHeight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2037</v>
      </c>
      <c r="T632" t="s">
        <v>2038</v>
      </c>
    </row>
    <row r="633" spans="1:20" ht="24" customHeight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2037</v>
      </c>
      <c r="T633" t="s">
        <v>2038</v>
      </c>
    </row>
    <row r="634" spans="1:20" ht="24" customHeight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2037</v>
      </c>
      <c r="T634" t="s">
        <v>2038</v>
      </c>
    </row>
    <row r="635" spans="1:20" ht="24" customHeight="1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2039</v>
      </c>
      <c r="T635" t="s">
        <v>2047</v>
      </c>
    </row>
    <row r="636" spans="1:20" ht="24" customHeight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2039</v>
      </c>
      <c r="T636" t="s">
        <v>2058</v>
      </c>
    </row>
    <row r="637" spans="1:20" ht="24" customHeight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2039</v>
      </c>
      <c r="T637" t="s">
        <v>2058</v>
      </c>
    </row>
    <row r="638" spans="1:20" ht="24" customHeight="1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2039</v>
      </c>
      <c r="T638" t="s">
        <v>2047</v>
      </c>
    </row>
    <row r="639" spans="1:20" ht="24" customHeight="1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2037</v>
      </c>
      <c r="T639" t="s">
        <v>2038</v>
      </c>
    </row>
    <row r="640" spans="1:20" ht="24" customHeight="1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2037</v>
      </c>
      <c r="T640" t="s">
        <v>2038</v>
      </c>
    </row>
    <row r="641" spans="1:20" ht="24" customHeight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2039</v>
      </c>
      <c r="T641" t="s">
        <v>2042</v>
      </c>
    </row>
    <row r="642" spans="1:20" ht="24" customHeight="1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2037</v>
      </c>
      <c r="T642" t="s">
        <v>2038</v>
      </c>
    </row>
    <row r="643" spans="1:20" ht="24" customHeight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5">
        <f t="shared" ref="I643:I706" si="41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42">(((L643/60)/60)/24+DATE(1970,1,1))</f>
        <v>42786.25</v>
      </c>
      <c r="O643" s="8">
        <f t="shared" ref="O643:O706" si="43">(((M643/60)/60)/24+DATE(1970,1,1))</f>
        <v>42814.208333333328</v>
      </c>
      <c r="P643" t="b">
        <v>0</v>
      </c>
      <c r="Q643" t="b">
        <v>0</v>
      </c>
      <c r="R643" t="s">
        <v>33</v>
      </c>
      <c r="S643" t="s">
        <v>2037</v>
      </c>
      <c r="T643" t="s">
        <v>2038</v>
      </c>
    </row>
    <row r="644" spans="1:20" ht="24" customHeight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42"/>
        <v>43451.25</v>
      </c>
      <c r="O644" s="8">
        <f t="shared" si="43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2044</v>
      </c>
    </row>
    <row r="645" spans="1:20" ht="24" customHeight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42"/>
        <v>42795.25</v>
      </c>
      <c r="O645" s="8">
        <f t="shared" si="43"/>
        <v>42813.208333333328</v>
      </c>
      <c r="P645" t="b">
        <v>0</v>
      </c>
      <c r="Q645" t="b">
        <v>0</v>
      </c>
      <c r="R645" t="s">
        <v>33</v>
      </c>
      <c r="S645" t="s">
        <v>2037</v>
      </c>
      <c r="T645" t="s">
        <v>2038</v>
      </c>
    </row>
    <row r="646" spans="1:20" ht="24" customHeight="1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si="43"/>
        <v>43468.25</v>
      </c>
      <c r="P646" t="b">
        <v>0</v>
      </c>
      <c r="Q646" t="b">
        <v>0</v>
      </c>
      <c r="R646" t="s">
        <v>33</v>
      </c>
      <c r="S646" t="s">
        <v>2037</v>
      </c>
      <c r="T646" t="s">
        <v>2038</v>
      </c>
    </row>
    <row r="647" spans="1:20" ht="24" customHeight="1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ht="24" customHeight="1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2048</v>
      </c>
      <c r="T648" t="s">
        <v>2049</v>
      </c>
    </row>
    <row r="649" spans="1:20" ht="24" customHeight="1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2045</v>
      </c>
      <c r="T649" t="s">
        <v>2057</v>
      </c>
    </row>
    <row r="650" spans="1:20" ht="24" customHeight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2031</v>
      </c>
      <c r="T650" t="s">
        <v>2032</v>
      </c>
    </row>
    <row r="651" spans="1:20" ht="24" customHeight="1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2037</v>
      </c>
      <c r="T651" t="s">
        <v>2038</v>
      </c>
    </row>
    <row r="652" spans="1:20" ht="24" customHeight="1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2033</v>
      </c>
      <c r="T652" t="s">
        <v>2056</v>
      </c>
    </row>
    <row r="653" spans="1:20" ht="24" customHeight="1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2039</v>
      </c>
      <c r="T653" t="s">
        <v>2050</v>
      </c>
    </row>
    <row r="654" spans="1:20" ht="24" customHeight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2036</v>
      </c>
    </row>
    <row r="655" spans="1:20" ht="24" customHeight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2036</v>
      </c>
    </row>
    <row r="656" spans="1:20" ht="24" customHeight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2033</v>
      </c>
      <c r="T656" t="s">
        <v>2055</v>
      </c>
    </row>
    <row r="657" spans="1:20" ht="24" customHeight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2052</v>
      </c>
      <c r="T657" t="s">
        <v>2053</v>
      </c>
    </row>
    <row r="658" spans="1:20" ht="24" customHeight="1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2031</v>
      </c>
      <c r="T658" t="s">
        <v>2032</v>
      </c>
    </row>
    <row r="659" spans="1:20" ht="24" customHeight="1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2039</v>
      </c>
      <c r="T659" t="s">
        <v>2061</v>
      </c>
    </row>
    <row r="660" spans="1:20" ht="24" customHeight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ht="24" customHeight="1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2039</v>
      </c>
      <c r="T661" t="s">
        <v>2040</v>
      </c>
    </row>
    <row r="662" spans="1:20" ht="24" customHeight="1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2037</v>
      </c>
      <c r="T662" t="s">
        <v>2038</v>
      </c>
    </row>
    <row r="663" spans="1:20" ht="24" customHeight="1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2033</v>
      </c>
      <c r="T663" t="s">
        <v>2056</v>
      </c>
    </row>
    <row r="664" spans="1:20" ht="24" customHeight="1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2037</v>
      </c>
      <c r="T664" t="s">
        <v>2038</v>
      </c>
    </row>
    <row r="665" spans="1:20" ht="24" customHeight="1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2037</v>
      </c>
      <c r="T665" t="s">
        <v>2038</v>
      </c>
    </row>
    <row r="666" spans="1:20" ht="24" customHeight="1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2033</v>
      </c>
      <c r="T666" t="s">
        <v>2056</v>
      </c>
    </row>
    <row r="667" spans="1:20" ht="24" customHeight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2039</v>
      </c>
      <c r="T667" t="s">
        <v>2040</v>
      </c>
    </row>
    <row r="668" spans="1:20" ht="24" customHeight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2037</v>
      </c>
      <c r="T668" t="s">
        <v>2038</v>
      </c>
    </row>
    <row r="669" spans="1:20" ht="24" customHeight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2062</v>
      </c>
      <c r="T669" t="s">
        <v>2063</v>
      </c>
    </row>
    <row r="670" spans="1:20" ht="24" customHeight="1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2037</v>
      </c>
      <c r="T670" t="s">
        <v>2038</v>
      </c>
    </row>
    <row r="671" spans="1:20" ht="24" customHeight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2037</v>
      </c>
      <c r="T671" t="s">
        <v>2038</v>
      </c>
    </row>
    <row r="672" spans="1:20" ht="24" customHeight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2033</v>
      </c>
      <c r="T672" t="s">
        <v>2043</v>
      </c>
    </row>
    <row r="673" spans="1:20" ht="24" customHeight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2037</v>
      </c>
      <c r="T673" t="s">
        <v>2038</v>
      </c>
    </row>
    <row r="674" spans="1:20" ht="24" customHeight="1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2037</v>
      </c>
      <c r="T674" t="s">
        <v>2038</v>
      </c>
    </row>
    <row r="675" spans="1:20" ht="24" customHeight="1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2033</v>
      </c>
      <c r="T675" t="s">
        <v>2043</v>
      </c>
    </row>
    <row r="676" spans="1:20" ht="24" customHeight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2052</v>
      </c>
      <c r="T676" t="s">
        <v>2053</v>
      </c>
    </row>
    <row r="677" spans="1:20" ht="24" customHeight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2062</v>
      </c>
      <c r="T677" t="s">
        <v>2063</v>
      </c>
    </row>
    <row r="678" spans="1:20" ht="24" customHeight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2052</v>
      </c>
      <c r="T678" t="s">
        <v>2053</v>
      </c>
    </row>
    <row r="679" spans="1:20" ht="24" customHeight="1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2045</v>
      </c>
      <c r="T679" t="s">
        <v>2051</v>
      </c>
    </row>
    <row r="680" spans="1:20" ht="24" customHeight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2039</v>
      </c>
      <c r="T680" t="s">
        <v>2042</v>
      </c>
    </row>
    <row r="681" spans="1:20" ht="24" customHeight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2031</v>
      </c>
      <c r="T681" t="s">
        <v>2032</v>
      </c>
    </row>
    <row r="682" spans="1:20" ht="24" customHeight="1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2048</v>
      </c>
      <c r="T682" t="s">
        <v>2059</v>
      </c>
    </row>
    <row r="683" spans="1:20" ht="24" customHeight="1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2037</v>
      </c>
      <c r="T683" t="s">
        <v>2038</v>
      </c>
    </row>
    <row r="684" spans="1:20" ht="24" customHeight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2037</v>
      </c>
      <c r="T684" t="s">
        <v>2038</v>
      </c>
    </row>
    <row r="685" spans="1:20" ht="24" customHeight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2037</v>
      </c>
      <c r="T685" t="s">
        <v>2038</v>
      </c>
    </row>
    <row r="686" spans="1:20" ht="24" customHeight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2045</v>
      </c>
      <c r="T686" t="s">
        <v>2046</v>
      </c>
    </row>
    <row r="687" spans="1:20" ht="24" customHeight="1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2037</v>
      </c>
      <c r="T687" t="s">
        <v>2038</v>
      </c>
    </row>
    <row r="688" spans="1:20" ht="24" customHeight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2044</v>
      </c>
    </row>
    <row r="689" spans="1:20" ht="24" customHeight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2037</v>
      </c>
      <c r="T689" t="s">
        <v>2038</v>
      </c>
    </row>
    <row r="690" spans="1:20" ht="24" customHeight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2039</v>
      </c>
      <c r="T690" t="s">
        <v>2058</v>
      </c>
    </row>
    <row r="691" spans="1:20" ht="24" customHeight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2036</v>
      </c>
    </row>
    <row r="692" spans="1:20" ht="24" customHeight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2039</v>
      </c>
      <c r="T692" t="s">
        <v>2040</v>
      </c>
    </row>
    <row r="693" spans="1:20" ht="24" customHeight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2039</v>
      </c>
      <c r="T693" t="s">
        <v>2040</v>
      </c>
    </row>
    <row r="694" spans="1:20" ht="24" customHeight="1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24" customHeight="1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2037</v>
      </c>
      <c r="T695" t="s">
        <v>2038</v>
      </c>
    </row>
    <row r="696" spans="1:20" ht="24" customHeight="1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2037</v>
      </c>
      <c r="T696" t="s">
        <v>2038</v>
      </c>
    </row>
    <row r="697" spans="1:20" ht="24" customHeight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ht="24" customHeight="1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2037</v>
      </c>
      <c r="T698" t="s">
        <v>2038</v>
      </c>
    </row>
    <row r="699" spans="1:20" ht="24" customHeight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2033</v>
      </c>
      <c r="T699" t="s">
        <v>2041</v>
      </c>
    </row>
    <row r="700" spans="1:20" ht="24" customHeight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2044</v>
      </c>
    </row>
    <row r="701" spans="1:20" ht="24" customHeight="1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2039</v>
      </c>
      <c r="T701" t="s">
        <v>2042</v>
      </c>
    </row>
    <row r="702" spans="1:20" ht="24" customHeight="1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2044</v>
      </c>
    </row>
    <row r="703" spans="1:20" ht="24" customHeight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2037</v>
      </c>
      <c r="T703" t="s">
        <v>2038</v>
      </c>
    </row>
    <row r="704" spans="1:20" ht="24" customHeight="1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2044</v>
      </c>
    </row>
    <row r="705" spans="1:20" ht="24" customHeight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2045</v>
      </c>
      <c r="T705" t="s">
        <v>2057</v>
      </c>
    </row>
    <row r="706" spans="1:20" ht="24" customHeight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2039</v>
      </c>
      <c r="T706" t="s">
        <v>2047</v>
      </c>
    </row>
    <row r="707" spans="1:20" ht="24" customHeight="1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5">
        <f t="shared" ref="I707:I770" si="45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46">(((L707/60)/60)/24+DATE(1970,1,1))</f>
        <v>41619.25</v>
      </c>
      <c r="O707" s="8">
        <f t="shared" ref="O707:O770" si="47">(((M707/60)/60)/24+DATE(1970,1,1))</f>
        <v>41623.25</v>
      </c>
      <c r="P707" t="b">
        <v>0</v>
      </c>
      <c r="Q707" t="b">
        <v>0</v>
      </c>
      <c r="R707" t="s">
        <v>68</v>
      </c>
      <c r="S707" t="s">
        <v>2045</v>
      </c>
      <c r="T707" t="s">
        <v>2046</v>
      </c>
    </row>
    <row r="708" spans="1:20" ht="24" customHeight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6"/>
        <v>43471.25</v>
      </c>
      <c r="O708" s="8">
        <f t="shared" si="47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2036</v>
      </c>
    </row>
    <row r="709" spans="1:20" ht="24" customHeight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46"/>
        <v>43442.25</v>
      </c>
      <c r="O709" s="8">
        <f t="shared" si="47"/>
        <v>43478.25</v>
      </c>
      <c r="P709" t="b">
        <v>0</v>
      </c>
      <c r="Q709" t="b">
        <v>0</v>
      </c>
      <c r="R709" t="s">
        <v>53</v>
      </c>
      <c r="S709" t="s">
        <v>2039</v>
      </c>
      <c r="T709" t="s">
        <v>2042</v>
      </c>
    </row>
    <row r="710" spans="1:20" ht="24" customHeight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si="47"/>
        <v>42887.208333333328</v>
      </c>
      <c r="P710" t="b">
        <v>0</v>
      </c>
      <c r="Q710" t="b">
        <v>0</v>
      </c>
      <c r="R710" t="s">
        <v>33</v>
      </c>
      <c r="S710" t="s">
        <v>2037</v>
      </c>
      <c r="T710" t="s">
        <v>2038</v>
      </c>
    </row>
    <row r="711" spans="1:20" ht="24" customHeight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2037</v>
      </c>
      <c r="T711" t="s">
        <v>2038</v>
      </c>
    </row>
    <row r="712" spans="1:20" ht="24" customHeight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2037</v>
      </c>
      <c r="T712" t="s">
        <v>2038</v>
      </c>
    </row>
    <row r="713" spans="1:20" ht="24" customHeight="1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2037</v>
      </c>
      <c r="T713" t="s">
        <v>2038</v>
      </c>
    </row>
    <row r="714" spans="1:20" ht="24" customHeight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2037</v>
      </c>
      <c r="T714" t="s">
        <v>2038</v>
      </c>
    </row>
    <row r="715" spans="1:20" ht="24" customHeight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2045</v>
      </c>
      <c r="T715" t="s">
        <v>2054</v>
      </c>
    </row>
    <row r="716" spans="1:20" ht="24" customHeight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ht="24" customHeight="1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2048</v>
      </c>
      <c r="T717" t="s">
        <v>2059</v>
      </c>
    </row>
    <row r="718" spans="1:20" ht="24" customHeight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2037</v>
      </c>
      <c r="T718" t="s">
        <v>2038</v>
      </c>
    </row>
    <row r="719" spans="1:20" ht="24" customHeight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2039</v>
      </c>
      <c r="T719" t="s">
        <v>2040</v>
      </c>
    </row>
    <row r="720" spans="1:20" ht="24" customHeight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2044</v>
      </c>
    </row>
    <row r="721" spans="1:20" ht="24" customHeight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2045</v>
      </c>
      <c r="T721" t="s">
        <v>2051</v>
      </c>
    </row>
    <row r="722" spans="1:20" ht="24" customHeight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2037</v>
      </c>
      <c r="T722" t="s">
        <v>2038</v>
      </c>
    </row>
    <row r="723" spans="1:20" ht="24" customHeight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ht="24" customHeight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2039</v>
      </c>
      <c r="T724" t="s">
        <v>2040</v>
      </c>
    </row>
    <row r="725" spans="1:20" ht="24" customHeight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2037</v>
      </c>
      <c r="T725" t="s">
        <v>2038</v>
      </c>
    </row>
    <row r="726" spans="1:20" ht="24" customHeight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2037</v>
      </c>
      <c r="T726" t="s">
        <v>2038</v>
      </c>
    </row>
    <row r="727" spans="1:20" ht="24" customHeight="1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2048</v>
      </c>
      <c r="T727" t="s">
        <v>2059</v>
      </c>
    </row>
    <row r="728" spans="1:20" ht="24" customHeight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2037</v>
      </c>
      <c r="T728" t="s">
        <v>2038</v>
      </c>
    </row>
    <row r="729" spans="1:20" ht="24" customHeight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2036</v>
      </c>
    </row>
    <row r="730" spans="1:20" ht="24" customHeight="1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2037</v>
      </c>
      <c r="T730" t="s">
        <v>2038</v>
      </c>
    </row>
    <row r="731" spans="1:20" ht="24" customHeight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2039</v>
      </c>
      <c r="T731" t="s">
        <v>2042</v>
      </c>
    </row>
    <row r="732" spans="1:20" ht="24" customHeight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2044</v>
      </c>
    </row>
    <row r="733" spans="1:20" ht="24" customHeight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2036</v>
      </c>
    </row>
    <row r="734" spans="1:20" ht="24" customHeight="1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ht="24" customHeight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2033</v>
      </c>
      <c r="T735" t="s">
        <v>2055</v>
      </c>
    </row>
    <row r="736" spans="1:20" ht="24" customHeight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2037</v>
      </c>
      <c r="T736" t="s">
        <v>2038</v>
      </c>
    </row>
    <row r="737" spans="1:20" ht="24" customHeight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2052</v>
      </c>
      <c r="T737" t="s">
        <v>2053</v>
      </c>
    </row>
    <row r="738" spans="1:20" ht="24" customHeight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2045</v>
      </c>
      <c r="T738" t="s">
        <v>2046</v>
      </c>
    </row>
    <row r="739" spans="1:20" ht="24" customHeight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2033</v>
      </c>
      <c r="T739" t="s">
        <v>2043</v>
      </c>
    </row>
    <row r="740" spans="1:20" ht="24" customHeight="1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2037</v>
      </c>
      <c r="T740" t="s">
        <v>2038</v>
      </c>
    </row>
    <row r="741" spans="1:20" ht="24" customHeight="1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2033</v>
      </c>
      <c r="T741" t="s">
        <v>2043</v>
      </c>
    </row>
    <row r="742" spans="1:20" ht="24" customHeight="1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2037</v>
      </c>
      <c r="T742" t="s">
        <v>2038</v>
      </c>
    </row>
    <row r="743" spans="1:20" ht="24" customHeight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2037</v>
      </c>
      <c r="T743" t="s">
        <v>2038</v>
      </c>
    </row>
    <row r="744" spans="1:20" ht="24" customHeight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2033</v>
      </c>
      <c r="T744" t="s">
        <v>2041</v>
      </c>
    </row>
    <row r="745" spans="1:20" ht="24" customHeight="1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2037</v>
      </c>
      <c r="T745" t="s">
        <v>2038</v>
      </c>
    </row>
    <row r="746" spans="1:20" ht="24" customHeight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2037</v>
      </c>
      <c r="T746" t="s">
        <v>2038</v>
      </c>
    </row>
    <row r="747" spans="1:20" ht="24" customHeight="1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2044</v>
      </c>
    </row>
    <row r="748" spans="1:20" ht="24" customHeight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2036</v>
      </c>
    </row>
    <row r="749" spans="1:20" ht="24" customHeight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2037</v>
      </c>
      <c r="T749" t="s">
        <v>2038</v>
      </c>
    </row>
    <row r="750" spans="1:20" ht="24" customHeight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2039</v>
      </c>
      <c r="T750" t="s">
        <v>2047</v>
      </c>
    </row>
    <row r="751" spans="1:20" ht="24" customHeight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2044</v>
      </c>
    </row>
    <row r="752" spans="1:20" ht="24" customHeight="1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2033</v>
      </c>
      <c r="T752" t="s">
        <v>2041</v>
      </c>
    </row>
    <row r="753" spans="1:20" ht="24" customHeight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2045</v>
      </c>
      <c r="T753" t="s">
        <v>2046</v>
      </c>
    </row>
    <row r="754" spans="1:20" ht="24" customHeight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2037</v>
      </c>
      <c r="T754" t="s">
        <v>2038</v>
      </c>
    </row>
    <row r="755" spans="1:20" ht="24" customHeight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2052</v>
      </c>
      <c r="T755" t="s">
        <v>2053</v>
      </c>
    </row>
    <row r="756" spans="1:20" ht="24" customHeight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2037</v>
      </c>
      <c r="T756" t="s">
        <v>2038</v>
      </c>
    </row>
    <row r="757" spans="1:20" ht="24" customHeight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2037</v>
      </c>
      <c r="T757" t="s">
        <v>2038</v>
      </c>
    </row>
    <row r="758" spans="1:20" ht="24" customHeight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2037</v>
      </c>
      <c r="T758" t="s">
        <v>2038</v>
      </c>
    </row>
    <row r="759" spans="1:20" ht="24" customHeight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2039</v>
      </c>
      <c r="T759" t="s">
        <v>2042</v>
      </c>
    </row>
    <row r="760" spans="1:20" ht="24" customHeight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24" customHeight="1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2033</v>
      </c>
      <c r="T761" t="s">
        <v>2041</v>
      </c>
    </row>
    <row r="762" spans="1:20" ht="24" customHeight="1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2048</v>
      </c>
      <c r="T762" t="s">
        <v>2049</v>
      </c>
    </row>
    <row r="763" spans="1:20" ht="24" customHeight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ht="24" customHeight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2033</v>
      </c>
      <c r="T764" t="s">
        <v>2056</v>
      </c>
    </row>
    <row r="765" spans="1:20" ht="24" customHeight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2037</v>
      </c>
      <c r="T765" t="s">
        <v>2038</v>
      </c>
    </row>
    <row r="766" spans="1:20" ht="24" customHeight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ht="24" customHeight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2033</v>
      </c>
      <c r="T767" t="s">
        <v>2043</v>
      </c>
    </row>
    <row r="768" spans="1:20" ht="24" customHeight="1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2039</v>
      </c>
      <c r="T768" t="s">
        <v>2061</v>
      </c>
    </row>
    <row r="769" spans="1:20" ht="24" customHeight="1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2045</v>
      </c>
      <c r="T769" t="s">
        <v>2057</v>
      </c>
    </row>
    <row r="770" spans="1:20" ht="24" customHeight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2037</v>
      </c>
      <c r="T770" t="s">
        <v>2038</v>
      </c>
    </row>
    <row r="771" spans="1:20" ht="24" customHeight="1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5">
        <f t="shared" ref="I771:I834" si="49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50">(((L771/60)/60)/24+DATE(1970,1,1))</f>
        <v>41501.208333333336</v>
      </c>
      <c r="O771" s="8">
        <f t="shared" ref="O771:O834" si="51">(((M771/60)/60)/24+DATE(1970,1,1))</f>
        <v>41527.208333333336</v>
      </c>
      <c r="P771" t="b">
        <v>0</v>
      </c>
      <c r="Q771" t="b">
        <v>0</v>
      </c>
      <c r="R771" t="s">
        <v>89</v>
      </c>
      <c r="S771" t="s">
        <v>2048</v>
      </c>
      <c r="T771" t="s">
        <v>2049</v>
      </c>
    </row>
    <row r="772" spans="1:20" ht="24" customHeight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50"/>
        <v>41743.208333333336</v>
      </c>
      <c r="O772" s="8">
        <f t="shared" si="51"/>
        <v>41750.208333333336</v>
      </c>
      <c r="P772" t="b">
        <v>0</v>
      </c>
      <c r="Q772" t="b">
        <v>1</v>
      </c>
      <c r="R772" t="s">
        <v>33</v>
      </c>
      <c r="S772" t="s">
        <v>2037</v>
      </c>
      <c r="T772" t="s">
        <v>2038</v>
      </c>
    </row>
    <row r="773" spans="1:20" ht="24" customHeight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50"/>
        <v>43491.25</v>
      </c>
      <c r="O773" s="8">
        <f t="shared" si="51"/>
        <v>43518.25</v>
      </c>
      <c r="P773" t="b">
        <v>0</v>
      </c>
      <c r="Q773" t="b">
        <v>0</v>
      </c>
      <c r="R773" t="s">
        <v>33</v>
      </c>
      <c r="S773" t="s">
        <v>2037</v>
      </c>
      <c r="T773" t="s">
        <v>2038</v>
      </c>
    </row>
    <row r="774" spans="1:20" ht="24" customHeight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si="51"/>
        <v>43509.25</v>
      </c>
      <c r="P774" t="b">
        <v>0</v>
      </c>
      <c r="Q774" t="b">
        <v>0</v>
      </c>
      <c r="R774" t="s">
        <v>60</v>
      </c>
      <c r="S774" t="s">
        <v>2033</v>
      </c>
      <c r="T774" t="s">
        <v>2043</v>
      </c>
    </row>
    <row r="775" spans="1:20" ht="24" customHeight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2037</v>
      </c>
      <c r="T775" t="s">
        <v>2038</v>
      </c>
    </row>
    <row r="776" spans="1:20" ht="24" customHeight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2036</v>
      </c>
    </row>
    <row r="777" spans="1:20" ht="24" customHeight="1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ht="24" customHeight="1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2037</v>
      </c>
      <c r="T778" t="s">
        <v>2038</v>
      </c>
    </row>
    <row r="779" spans="1:20" ht="24" customHeight="1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2037</v>
      </c>
      <c r="T779" t="s">
        <v>2038</v>
      </c>
    </row>
    <row r="780" spans="1:20" ht="24" customHeight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2039</v>
      </c>
      <c r="T780" t="s">
        <v>2047</v>
      </c>
    </row>
    <row r="781" spans="1:20" ht="24" customHeight="1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2037</v>
      </c>
      <c r="T781" t="s">
        <v>2038</v>
      </c>
    </row>
    <row r="782" spans="1:20" ht="24" customHeight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2039</v>
      </c>
      <c r="T782" t="s">
        <v>2042</v>
      </c>
    </row>
    <row r="783" spans="1:20" ht="24" customHeight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2037</v>
      </c>
      <c r="T783" t="s">
        <v>2038</v>
      </c>
    </row>
    <row r="784" spans="1:20" ht="24" customHeight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2039</v>
      </c>
      <c r="T784" t="s">
        <v>2047</v>
      </c>
    </row>
    <row r="785" spans="1:20" ht="24" customHeight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ht="24" customHeight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2036</v>
      </c>
    </row>
    <row r="787" spans="1:20" ht="24" customHeight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2039</v>
      </c>
      <c r="T787" t="s">
        <v>2047</v>
      </c>
    </row>
    <row r="788" spans="1:20" ht="24" customHeight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2033</v>
      </c>
      <c r="T788" t="s">
        <v>2056</v>
      </c>
    </row>
    <row r="789" spans="1:20" ht="24" customHeight="1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ht="24" customHeight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2039</v>
      </c>
      <c r="T790" t="s">
        <v>2047</v>
      </c>
    </row>
    <row r="791" spans="1:20" ht="24" customHeight="1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2037</v>
      </c>
      <c r="T791" t="s">
        <v>2038</v>
      </c>
    </row>
    <row r="792" spans="1:20" ht="24" customHeight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2037</v>
      </c>
      <c r="T792" t="s">
        <v>2038</v>
      </c>
    </row>
    <row r="793" spans="1:20" ht="24" customHeight="1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2031</v>
      </c>
      <c r="T793" t="s">
        <v>2032</v>
      </c>
    </row>
    <row r="794" spans="1:20" ht="24" customHeight="1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2037</v>
      </c>
      <c r="T794" t="s">
        <v>2038</v>
      </c>
    </row>
    <row r="795" spans="1:20" ht="24" customHeight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2045</v>
      </c>
      <c r="T795" t="s">
        <v>2046</v>
      </c>
    </row>
    <row r="796" spans="1:20" ht="24" customHeight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24" customHeight="1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2039</v>
      </c>
      <c r="T797" t="s">
        <v>2042</v>
      </c>
    </row>
    <row r="798" spans="1:20" ht="24" customHeight="1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2048</v>
      </c>
      <c r="T798" t="s">
        <v>2059</v>
      </c>
    </row>
    <row r="799" spans="1:20" ht="24" customHeight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2036</v>
      </c>
    </row>
    <row r="800" spans="1:20" ht="24" customHeight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2037</v>
      </c>
      <c r="T800" t="s">
        <v>2038</v>
      </c>
    </row>
    <row r="801" spans="1:20" ht="24" customHeight="1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2037</v>
      </c>
      <c r="T801" t="s">
        <v>2038</v>
      </c>
    </row>
    <row r="802" spans="1:20" ht="24" customHeight="1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ht="24" customHeight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2052</v>
      </c>
      <c r="T803" t="s">
        <v>2053</v>
      </c>
    </row>
    <row r="804" spans="1:20" ht="24" customHeight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2052</v>
      </c>
      <c r="T804" t="s">
        <v>2053</v>
      </c>
    </row>
    <row r="805" spans="1:20" ht="24" customHeight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2037</v>
      </c>
      <c r="T805" t="s">
        <v>2038</v>
      </c>
    </row>
    <row r="806" spans="1:20" ht="24" customHeight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24" customHeight="1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2039</v>
      </c>
      <c r="T807" t="s">
        <v>2040</v>
      </c>
    </row>
    <row r="808" spans="1:20" ht="24" customHeight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2039</v>
      </c>
      <c r="T808" t="s">
        <v>2042</v>
      </c>
    </row>
    <row r="809" spans="1:20" ht="24" customHeight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2037</v>
      </c>
      <c r="T809" t="s">
        <v>2038</v>
      </c>
    </row>
    <row r="810" spans="1:20" ht="24" customHeight="1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2031</v>
      </c>
      <c r="T810" t="s">
        <v>2032</v>
      </c>
    </row>
    <row r="811" spans="1:20" ht="24" customHeight="1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2039</v>
      </c>
      <c r="T811" t="s">
        <v>2040</v>
      </c>
    </row>
    <row r="812" spans="1:20" ht="24" customHeight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2037</v>
      </c>
      <c r="T812" t="s">
        <v>2038</v>
      </c>
    </row>
    <row r="813" spans="1:20" ht="24" customHeight="1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2048</v>
      </c>
      <c r="T813" t="s">
        <v>2049</v>
      </c>
    </row>
    <row r="814" spans="1:20" ht="24" customHeight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2045</v>
      </c>
      <c r="T814" t="s">
        <v>2046</v>
      </c>
    </row>
    <row r="815" spans="1:20" ht="24" customHeight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2048</v>
      </c>
      <c r="T815" t="s">
        <v>2049</v>
      </c>
    </row>
    <row r="816" spans="1:20" ht="24" customHeight="1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24" customHeight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ht="24" customHeight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2037</v>
      </c>
      <c r="T818" t="s">
        <v>2038</v>
      </c>
    </row>
    <row r="819" spans="1:20" ht="24" customHeight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2045</v>
      </c>
      <c r="T819" t="s">
        <v>2046</v>
      </c>
    </row>
    <row r="820" spans="1:20" ht="24" customHeight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2037</v>
      </c>
      <c r="T820" t="s">
        <v>2038</v>
      </c>
    </row>
    <row r="821" spans="1:20" ht="24" customHeight="1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2048</v>
      </c>
      <c r="T821" t="s">
        <v>2049</v>
      </c>
    </row>
    <row r="822" spans="1:20" ht="24" customHeight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ht="24" customHeight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2039</v>
      </c>
      <c r="T823" t="s">
        <v>2040</v>
      </c>
    </row>
    <row r="824" spans="1:20" ht="24" customHeight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ht="24" customHeight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ht="24" customHeight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2045</v>
      </c>
      <c r="T826" t="s">
        <v>2046</v>
      </c>
    </row>
    <row r="827" spans="1:20" ht="24" customHeight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2039</v>
      </c>
      <c r="T827" t="s">
        <v>2050</v>
      </c>
    </row>
    <row r="828" spans="1:20" ht="24" customHeight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2037</v>
      </c>
      <c r="T828" t="s">
        <v>2038</v>
      </c>
    </row>
    <row r="829" spans="1:20" ht="24" customHeight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2039</v>
      </c>
      <c r="T829" t="s">
        <v>2042</v>
      </c>
    </row>
    <row r="830" spans="1:20" ht="24" customHeight="1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2037</v>
      </c>
      <c r="T830" t="s">
        <v>2038</v>
      </c>
    </row>
    <row r="831" spans="1:20" ht="24" customHeight="1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2037</v>
      </c>
      <c r="T831" t="s">
        <v>2038</v>
      </c>
    </row>
    <row r="832" spans="1:20" ht="24" customHeight="1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2037</v>
      </c>
      <c r="T832" t="s">
        <v>2038</v>
      </c>
    </row>
    <row r="833" spans="1:20" ht="24" customHeight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2052</v>
      </c>
      <c r="T833" t="s">
        <v>2053</v>
      </c>
    </row>
    <row r="834" spans="1:20" ht="24" customHeight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2045</v>
      </c>
      <c r="T834" t="s">
        <v>2057</v>
      </c>
    </row>
    <row r="835" spans="1:20" ht="24" customHeight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5">
        <f t="shared" ref="I835:I898" si="53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54">(((L835/60)/60)/24+DATE(1970,1,1))</f>
        <v>40588.25</v>
      </c>
      <c r="O835" s="8">
        <f t="shared" ref="O835:O898" si="55">(((M835/60)/60)/24+DATE(1970,1,1))</f>
        <v>40599.25</v>
      </c>
      <c r="P835" t="b">
        <v>0</v>
      </c>
      <c r="Q835" t="b">
        <v>0</v>
      </c>
      <c r="R835" t="s">
        <v>206</v>
      </c>
      <c r="S835" t="s">
        <v>2045</v>
      </c>
      <c r="T835" t="s">
        <v>2057</v>
      </c>
    </row>
    <row r="836" spans="1:20" ht="24" customHeight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4"/>
        <v>41448.208333333336</v>
      </c>
      <c r="O836" s="8">
        <f t="shared" si="55"/>
        <v>41454.208333333336</v>
      </c>
      <c r="P836" t="b">
        <v>0</v>
      </c>
      <c r="Q836" t="b">
        <v>0</v>
      </c>
      <c r="R836" t="s">
        <v>33</v>
      </c>
      <c r="S836" t="s">
        <v>2037</v>
      </c>
      <c r="T836" t="s">
        <v>2038</v>
      </c>
    </row>
    <row r="837" spans="1:20" ht="24" customHeight="1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54"/>
        <v>42063.25</v>
      </c>
      <c r="O837" s="8">
        <f t="shared" si="55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2036</v>
      </c>
    </row>
    <row r="838" spans="1:20" ht="24" customHeight="1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si="55"/>
        <v>40225.25</v>
      </c>
      <c r="P838" t="b">
        <v>0</v>
      </c>
      <c r="Q838" t="b">
        <v>0</v>
      </c>
      <c r="R838" t="s">
        <v>60</v>
      </c>
      <c r="S838" t="s">
        <v>2033</v>
      </c>
      <c r="T838" t="s">
        <v>2043</v>
      </c>
    </row>
    <row r="839" spans="1:20" ht="24" customHeight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2033</v>
      </c>
      <c r="T839" t="s">
        <v>2056</v>
      </c>
    </row>
    <row r="840" spans="1:20" ht="24" customHeight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2037</v>
      </c>
      <c r="T840" t="s">
        <v>2038</v>
      </c>
    </row>
    <row r="841" spans="1:20" ht="24" customHeight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2039</v>
      </c>
      <c r="T841" t="s">
        <v>2040</v>
      </c>
    </row>
    <row r="842" spans="1:20" ht="24" customHeight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2037</v>
      </c>
      <c r="T842" t="s">
        <v>2038</v>
      </c>
    </row>
    <row r="843" spans="1:20" ht="24" customHeight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2036</v>
      </c>
    </row>
    <row r="844" spans="1:20" ht="24" customHeight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2044</v>
      </c>
    </row>
    <row r="845" spans="1:20" ht="24" customHeight="1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2052</v>
      </c>
      <c r="T845" t="s">
        <v>2053</v>
      </c>
    </row>
    <row r="846" spans="1:20" ht="24" customHeight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2039</v>
      </c>
      <c r="T846" t="s">
        <v>2040</v>
      </c>
    </row>
    <row r="847" spans="1:20" ht="24" customHeight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2036</v>
      </c>
    </row>
    <row r="848" spans="1:20" ht="24" customHeight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2036</v>
      </c>
    </row>
    <row r="849" spans="1:20" ht="24" customHeight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2031</v>
      </c>
      <c r="T849" t="s">
        <v>2032</v>
      </c>
    </row>
    <row r="850" spans="1:20" ht="24" customHeight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2039</v>
      </c>
      <c r="T850" t="s">
        <v>2042</v>
      </c>
    </row>
    <row r="851" spans="1:20" ht="24" customHeight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2033</v>
      </c>
      <c r="T851" t="s">
        <v>2043</v>
      </c>
    </row>
    <row r="852" spans="1:20" ht="24" customHeight="1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24" customHeight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2033</v>
      </c>
      <c r="T853" t="s">
        <v>2041</v>
      </c>
    </row>
    <row r="854" spans="1:20" ht="24" customHeight="1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2048</v>
      </c>
      <c r="T854" t="s">
        <v>2049</v>
      </c>
    </row>
    <row r="855" spans="1:20" ht="24" customHeight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2033</v>
      </c>
      <c r="T855" t="s">
        <v>2043</v>
      </c>
    </row>
    <row r="856" spans="1:20" ht="24" customHeight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2045</v>
      </c>
      <c r="T856" t="s">
        <v>2051</v>
      </c>
    </row>
    <row r="857" spans="1:20" ht="24" customHeight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2037</v>
      </c>
      <c r="T857" t="s">
        <v>2038</v>
      </c>
    </row>
    <row r="858" spans="1:20" ht="24" customHeight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2031</v>
      </c>
      <c r="T858" t="s">
        <v>2032</v>
      </c>
    </row>
    <row r="859" spans="1:20" ht="24" customHeight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2039</v>
      </c>
      <c r="T859" t="s">
        <v>2050</v>
      </c>
    </row>
    <row r="860" spans="1:20" ht="24" customHeight="1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2031</v>
      </c>
      <c r="T860" t="s">
        <v>2032</v>
      </c>
    </row>
    <row r="861" spans="1:20" ht="24" customHeight="1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2037</v>
      </c>
      <c r="T861" t="s">
        <v>2038</v>
      </c>
    </row>
    <row r="862" spans="1:20" ht="24" customHeight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2044</v>
      </c>
    </row>
    <row r="863" spans="1:20" ht="24" customHeight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2037</v>
      </c>
      <c r="T863" t="s">
        <v>2038</v>
      </c>
    </row>
    <row r="864" spans="1:20" ht="24" customHeight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2037</v>
      </c>
      <c r="T864" t="s">
        <v>2038</v>
      </c>
    </row>
    <row r="865" spans="1:20" ht="24" customHeight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2039</v>
      </c>
      <c r="T865" t="s">
        <v>2058</v>
      </c>
    </row>
    <row r="866" spans="1:20" ht="24" customHeight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2039</v>
      </c>
      <c r="T866" t="s">
        <v>2050</v>
      </c>
    </row>
    <row r="867" spans="1:20" ht="24" customHeight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2037</v>
      </c>
      <c r="T867" t="s">
        <v>2038</v>
      </c>
    </row>
    <row r="868" spans="1:20" ht="24" customHeight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2052</v>
      </c>
      <c r="T868" t="s">
        <v>2053</v>
      </c>
    </row>
    <row r="869" spans="1:20" ht="24" customHeight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2031</v>
      </c>
      <c r="T869" t="s">
        <v>2032</v>
      </c>
    </row>
    <row r="870" spans="1:20" ht="24" customHeight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2037</v>
      </c>
      <c r="T870" t="s">
        <v>2038</v>
      </c>
    </row>
    <row r="871" spans="1:20" ht="24" customHeight="1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2039</v>
      </c>
      <c r="T871" t="s">
        <v>2042</v>
      </c>
    </row>
    <row r="872" spans="1:20" ht="24" customHeight="1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2037</v>
      </c>
      <c r="T872" t="s">
        <v>2038</v>
      </c>
    </row>
    <row r="873" spans="1:20" ht="24" customHeight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2037</v>
      </c>
      <c r="T873" t="s">
        <v>2038</v>
      </c>
    </row>
    <row r="874" spans="1:20" ht="24" customHeight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2039</v>
      </c>
      <c r="T874" t="s">
        <v>2061</v>
      </c>
    </row>
    <row r="875" spans="1:20" ht="24" customHeight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2052</v>
      </c>
      <c r="T875" t="s">
        <v>2053</v>
      </c>
    </row>
    <row r="876" spans="1:20" ht="24" customHeight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2052</v>
      </c>
      <c r="T876" t="s">
        <v>2053</v>
      </c>
    </row>
    <row r="877" spans="1:20" ht="24" customHeight="1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ht="24" customHeight="1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2052</v>
      </c>
      <c r="T878" t="s">
        <v>2053</v>
      </c>
    </row>
    <row r="879" spans="1:20" ht="24" customHeight="1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2031</v>
      </c>
      <c r="T879" t="s">
        <v>2032</v>
      </c>
    </row>
    <row r="880" spans="1:20" ht="24" customHeight="1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2033</v>
      </c>
      <c r="T880" t="s">
        <v>2055</v>
      </c>
    </row>
    <row r="881" spans="1:20" ht="24" customHeight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2045</v>
      </c>
      <c r="T881" t="s">
        <v>2046</v>
      </c>
    </row>
    <row r="882" spans="1:20" ht="24" customHeight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2033</v>
      </c>
      <c r="T882" t="s">
        <v>2041</v>
      </c>
    </row>
    <row r="883" spans="1:20" ht="24" customHeight="1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2037</v>
      </c>
      <c r="T883" t="s">
        <v>2038</v>
      </c>
    </row>
    <row r="884" spans="1:20" ht="24" customHeight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2037</v>
      </c>
      <c r="T884" t="s">
        <v>2038</v>
      </c>
    </row>
    <row r="885" spans="1:20" ht="24" customHeight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2039</v>
      </c>
      <c r="T885" t="s">
        <v>2050</v>
      </c>
    </row>
    <row r="886" spans="1:20" ht="24" customHeight="1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2037</v>
      </c>
      <c r="T886" t="s">
        <v>2038</v>
      </c>
    </row>
    <row r="887" spans="1:20" ht="24" customHeight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2037</v>
      </c>
      <c r="T887" t="s">
        <v>2038</v>
      </c>
    </row>
    <row r="888" spans="1:20" ht="24" customHeight="1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2033</v>
      </c>
      <c r="T888" t="s">
        <v>2043</v>
      </c>
    </row>
    <row r="889" spans="1:20" ht="24" customHeight="1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2037</v>
      </c>
      <c r="T889" t="s">
        <v>2038</v>
      </c>
    </row>
    <row r="890" spans="1:20" ht="24" customHeight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2037</v>
      </c>
      <c r="T890" t="s">
        <v>2038</v>
      </c>
    </row>
    <row r="891" spans="1:20" ht="24" customHeight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2033</v>
      </c>
      <c r="T891" t="s">
        <v>2041</v>
      </c>
    </row>
    <row r="892" spans="1:20" ht="24" customHeight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2033</v>
      </c>
      <c r="T892" t="s">
        <v>2043</v>
      </c>
    </row>
    <row r="893" spans="1:20" ht="24" customHeight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2039</v>
      </c>
      <c r="T893" t="s">
        <v>2040</v>
      </c>
    </row>
    <row r="894" spans="1:20" ht="24" customHeight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2045</v>
      </c>
      <c r="T894" t="s">
        <v>2057</v>
      </c>
    </row>
    <row r="895" spans="1:20" ht="24" customHeight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2039</v>
      </c>
      <c r="T895" t="s">
        <v>2040</v>
      </c>
    </row>
    <row r="896" spans="1:20" ht="24" customHeight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2039</v>
      </c>
      <c r="T896" t="s">
        <v>2058</v>
      </c>
    </row>
    <row r="897" spans="1:20" ht="24" customHeight="1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2037</v>
      </c>
      <c r="T897" t="s">
        <v>2038</v>
      </c>
    </row>
    <row r="898" spans="1:20" ht="24" customHeight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2031</v>
      </c>
      <c r="T898" t="s">
        <v>2032</v>
      </c>
    </row>
    <row r="899" spans="1:20" ht="24" customHeight="1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5">
        <f t="shared" ref="I899:I962" si="57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58">(((L899/60)/60)/24+DATE(1970,1,1))</f>
        <v>43583.208333333328</v>
      </c>
      <c r="O899" s="8">
        <f t="shared" ref="O899:O962" si="59">(((M899/60)/60)/24+DATE(1970,1,1))</f>
        <v>43585.208333333328</v>
      </c>
      <c r="P899" t="b">
        <v>0</v>
      </c>
      <c r="Q899" t="b">
        <v>0</v>
      </c>
      <c r="R899" t="s">
        <v>33</v>
      </c>
      <c r="S899" t="s">
        <v>2037</v>
      </c>
      <c r="T899" t="s">
        <v>2038</v>
      </c>
    </row>
    <row r="900" spans="1:20" ht="24" customHeight="1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8"/>
        <v>43815.25</v>
      </c>
      <c r="O900" s="8">
        <f t="shared" si="59"/>
        <v>43821.25</v>
      </c>
      <c r="P900" t="b">
        <v>0</v>
      </c>
      <c r="Q900" t="b">
        <v>0</v>
      </c>
      <c r="R900" t="s">
        <v>42</v>
      </c>
      <c r="S900" t="s">
        <v>2039</v>
      </c>
      <c r="T900" t="s">
        <v>2040</v>
      </c>
    </row>
    <row r="901" spans="1:20" ht="24" customHeight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58"/>
        <v>41554.208333333336</v>
      </c>
      <c r="O901" s="8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2033</v>
      </c>
      <c r="T901" t="s">
        <v>2056</v>
      </c>
    </row>
    <row r="902" spans="1:20" ht="24" customHeight="1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si="59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2036</v>
      </c>
    </row>
    <row r="903" spans="1:20" ht="24" customHeight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ht="24" customHeight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2036</v>
      </c>
    </row>
    <row r="905" spans="1:20" ht="24" customHeight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2045</v>
      </c>
      <c r="T905" t="s">
        <v>2046</v>
      </c>
    </row>
    <row r="906" spans="1:20" ht="24" customHeight="1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2045</v>
      </c>
      <c r="T906" t="s">
        <v>2054</v>
      </c>
    </row>
    <row r="907" spans="1:20" ht="24" customHeight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2037</v>
      </c>
      <c r="T907" t="s">
        <v>2038</v>
      </c>
    </row>
    <row r="908" spans="1:20" ht="24" customHeight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2039</v>
      </c>
      <c r="T908" t="s">
        <v>2040</v>
      </c>
    </row>
    <row r="909" spans="1:20" ht="24" customHeight="1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2037</v>
      </c>
      <c r="T909" t="s">
        <v>2038</v>
      </c>
    </row>
    <row r="910" spans="1:20" ht="24" customHeight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2048</v>
      </c>
      <c r="T910" t="s">
        <v>2049</v>
      </c>
    </row>
    <row r="911" spans="1:20" ht="24" customHeight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2037</v>
      </c>
      <c r="T911" t="s">
        <v>2038</v>
      </c>
    </row>
    <row r="912" spans="1:20" ht="24" customHeight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2037</v>
      </c>
      <c r="T912" t="s">
        <v>2038</v>
      </c>
    </row>
    <row r="913" spans="1:20" ht="24" customHeight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2036</v>
      </c>
    </row>
    <row r="914" spans="1:20" ht="24" customHeight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2039</v>
      </c>
      <c r="T914" t="s">
        <v>2042</v>
      </c>
    </row>
    <row r="915" spans="1:20" ht="24" customHeight="1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2039</v>
      </c>
      <c r="T915" t="s">
        <v>2042</v>
      </c>
    </row>
    <row r="916" spans="1:20" ht="24" customHeight="1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2037</v>
      </c>
      <c r="T916" t="s">
        <v>2038</v>
      </c>
    </row>
    <row r="917" spans="1:20" ht="24" customHeight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2039</v>
      </c>
      <c r="T917" t="s">
        <v>2058</v>
      </c>
    </row>
    <row r="918" spans="1:20" ht="24" customHeight="1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2052</v>
      </c>
      <c r="T918" t="s">
        <v>2053</v>
      </c>
    </row>
    <row r="919" spans="1:20" ht="24" customHeight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2039</v>
      </c>
      <c r="T919" t="s">
        <v>2050</v>
      </c>
    </row>
    <row r="920" spans="1:20" ht="24" customHeight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2045</v>
      </c>
      <c r="T920" t="s">
        <v>2054</v>
      </c>
    </row>
    <row r="921" spans="1:20" ht="24" customHeight="1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2037</v>
      </c>
      <c r="T921" t="s">
        <v>2038</v>
      </c>
    </row>
    <row r="922" spans="1:20" ht="24" customHeight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2039</v>
      </c>
      <c r="T922" t="s">
        <v>2047</v>
      </c>
    </row>
    <row r="923" spans="1:20" ht="24" customHeight="1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2036</v>
      </c>
    </row>
    <row r="924" spans="1:20" ht="24" customHeight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2033</v>
      </c>
      <c r="T924" t="s">
        <v>2060</v>
      </c>
    </row>
    <row r="925" spans="1:20" ht="24" customHeight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2037</v>
      </c>
      <c r="T925" t="s">
        <v>2038</v>
      </c>
    </row>
    <row r="926" spans="1:20" ht="24" customHeight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2037</v>
      </c>
      <c r="T926" t="s">
        <v>2038</v>
      </c>
    </row>
    <row r="927" spans="1:20" ht="24" customHeight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2037</v>
      </c>
      <c r="T927" t="s">
        <v>2038</v>
      </c>
    </row>
    <row r="928" spans="1:20" ht="24" customHeight="1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2031</v>
      </c>
      <c r="T928" t="s">
        <v>2032</v>
      </c>
    </row>
    <row r="929" spans="1:20" ht="24" customHeight="1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2037</v>
      </c>
      <c r="T929" t="s">
        <v>2038</v>
      </c>
    </row>
    <row r="930" spans="1:20" ht="24" customHeight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2036</v>
      </c>
    </row>
    <row r="931" spans="1:20" ht="24" customHeight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2037</v>
      </c>
      <c r="T931" t="s">
        <v>2038</v>
      </c>
    </row>
    <row r="932" spans="1:20" ht="24" customHeight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2037</v>
      </c>
      <c r="T932" t="s">
        <v>2038</v>
      </c>
    </row>
    <row r="933" spans="1:20" ht="24" customHeight="1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2037</v>
      </c>
      <c r="T933" t="s">
        <v>2038</v>
      </c>
    </row>
    <row r="934" spans="1:20" ht="24" customHeight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ht="24" customHeight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2037</v>
      </c>
      <c r="T935" t="s">
        <v>2038</v>
      </c>
    </row>
    <row r="936" spans="1:20" ht="24" customHeight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2037</v>
      </c>
      <c r="T936" t="s">
        <v>2038</v>
      </c>
    </row>
    <row r="937" spans="1:20" ht="24" customHeight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2037</v>
      </c>
      <c r="T937" t="s">
        <v>2038</v>
      </c>
    </row>
    <row r="938" spans="1:20" ht="24" customHeight="1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2037</v>
      </c>
      <c r="T938" t="s">
        <v>2038</v>
      </c>
    </row>
    <row r="939" spans="1:20" ht="24" customHeight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2039</v>
      </c>
      <c r="T939" t="s">
        <v>2040</v>
      </c>
    </row>
    <row r="940" spans="1:20" ht="24" customHeight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2045</v>
      </c>
      <c r="T940" t="s">
        <v>2051</v>
      </c>
    </row>
    <row r="941" spans="1:20" ht="24" customHeight="1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2048</v>
      </c>
      <c r="T941" t="s">
        <v>2049</v>
      </c>
    </row>
    <row r="942" spans="1:20" ht="24" customHeight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2036</v>
      </c>
    </row>
    <row r="943" spans="1:20" ht="24" customHeight="1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2037</v>
      </c>
      <c r="T943" t="s">
        <v>2038</v>
      </c>
    </row>
    <row r="944" spans="1:20" ht="24" customHeight="1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2037</v>
      </c>
      <c r="T944" t="s">
        <v>2038</v>
      </c>
    </row>
    <row r="945" spans="1:20" ht="24" customHeight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2031</v>
      </c>
      <c r="T945" t="s">
        <v>2032</v>
      </c>
    </row>
    <row r="946" spans="1:20" ht="24" customHeight="1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2052</v>
      </c>
      <c r="T946" t="s">
        <v>2053</v>
      </c>
    </row>
    <row r="947" spans="1:20" ht="24" customHeight="1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2052</v>
      </c>
      <c r="T947" t="s">
        <v>2053</v>
      </c>
    </row>
    <row r="948" spans="1:20" ht="24" customHeight="1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2037</v>
      </c>
      <c r="T948" t="s">
        <v>2038</v>
      </c>
    </row>
    <row r="949" spans="1:20" ht="24" customHeight="1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2037</v>
      </c>
      <c r="T949" t="s">
        <v>2038</v>
      </c>
    </row>
    <row r="950" spans="1:20" ht="24" customHeight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2039</v>
      </c>
      <c r="T950" t="s">
        <v>2040</v>
      </c>
    </row>
    <row r="951" spans="1:20" ht="24" customHeight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2036</v>
      </c>
    </row>
    <row r="952" spans="1:20" ht="24" customHeight="1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2037</v>
      </c>
      <c r="T952" t="s">
        <v>2038</v>
      </c>
    </row>
    <row r="953" spans="1:20" ht="24" customHeight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ht="24" customHeight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2039</v>
      </c>
      <c r="T954" t="s">
        <v>2040</v>
      </c>
    </row>
    <row r="955" spans="1:20" ht="24" customHeight="1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2039</v>
      </c>
      <c r="T955" t="s">
        <v>2061</v>
      </c>
    </row>
    <row r="956" spans="1:20" ht="24" customHeight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2036</v>
      </c>
    </row>
    <row r="957" spans="1:20" ht="24" customHeight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2037</v>
      </c>
      <c r="T957" t="s">
        <v>2038</v>
      </c>
    </row>
    <row r="958" spans="1:20" ht="24" customHeight="1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2039</v>
      </c>
      <c r="T958" t="s">
        <v>2061</v>
      </c>
    </row>
    <row r="959" spans="1:20" ht="24" customHeight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2037</v>
      </c>
      <c r="T959" t="s">
        <v>2038</v>
      </c>
    </row>
    <row r="960" spans="1:20" ht="24" customHeight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2039</v>
      </c>
      <c r="T960" t="s">
        <v>2047</v>
      </c>
    </row>
    <row r="961" spans="1:20" ht="24" customHeight="1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2045</v>
      </c>
      <c r="T961" t="s">
        <v>2057</v>
      </c>
    </row>
    <row r="962" spans="1:20" ht="24" customHeight="1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2036</v>
      </c>
    </row>
    <row r="963" spans="1:20" ht="24" customHeight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5">
        <f t="shared" ref="I963:I1001" si="61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62">(((L963/60)/60)/24+DATE(1970,1,1))</f>
        <v>40591.25</v>
      </c>
      <c r="O963" s="8">
        <f t="shared" ref="O963:O1001" si="63">(((M963/60)/60)/24+DATE(1970,1,1))</f>
        <v>40595.25</v>
      </c>
      <c r="P963" t="b">
        <v>0</v>
      </c>
      <c r="Q963" t="b">
        <v>0</v>
      </c>
      <c r="R963" t="s">
        <v>206</v>
      </c>
      <c r="S963" t="s">
        <v>2045</v>
      </c>
      <c r="T963" t="s">
        <v>2057</v>
      </c>
    </row>
    <row r="964" spans="1:20" ht="24" customHeight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62"/>
        <v>41592.25</v>
      </c>
      <c r="O964" s="8">
        <f t="shared" si="63"/>
        <v>41613.25</v>
      </c>
      <c r="P964" t="b">
        <v>0</v>
      </c>
      <c r="Q964" t="b">
        <v>0</v>
      </c>
      <c r="R964" t="s">
        <v>17</v>
      </c>
      <c r="S964" t="s">
        <v>2031</v>
      </c>
      <c r="T964" t="s">
        <v>2032</v>
      </c>
    </row>
    <row r="965" spans="1:20" ht="24" customHeight="1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62"/>
        <v>40607.25</v>
      </c>
      <c r="O965" s="8">
        <f t="shared" si="63"/>
        <v>40613.25</v>
      </c>
      <c r="P965" t="b">
        <v>0</v>
      </c>
      <c r="Q965" t="b">
        <v>1</v>
      </c>
      <c r="R965" t="s">
        <v>122</v>
      </c>
      <c r="S965" t="s">
        <v>2052</v>
      </c>
      <c r="T965" t="s">
        <v>2053</v>
      </c>
    </row>
    <row r="966" spans="1:20" ht="24" customHeight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si="63"/>
        <v>42140.208333333328</v>
      </c>
      <c r="P966" t="b">
        <v>0</v>
      </c>
      <c r="Q966" t="b">
        <v>0</v>
      </c>
      <c r="R966" t="s">
        <v>33</v>
      </c>
      <c r="S966" t="s">
        <v>2037</v>
      </c>
      <c r="T966" t="s">
        <v>2038</v>
      </c>
    </row>
    <row r="967" spans="1:20" ht="24" customHeight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ht="24" customHeight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2037</v>
      </c>
      <c r="T968" t="s">
        <v>2038</v>
      </c>
    </row>
    <row r="969" spans="1:20" ht="24" customHeight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2033</v>
      </c>
      <c r="T969" t="s">
        <v>2060</v>
      </c>
    </row>
    <row r="970" spans="1:20" ht="24" customHeight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2031</v>
      </c>
      <c r="T970" t="s">
        <v>2032</v>
      </c>
    </row>
    <row r="971" spans="1:20" ht="24" customHeight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2037</v>
      </c>
      <c r="T971" t="s">
        <v>2038</v>
      </c>
    </row>
    <row r="972" spans="1:20" ht="24" customHeight="1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2037</v>
      </c>
      <c r="T972" t="s">
        <v>2038</v>
      </c>
    </row>
    <row r="973" spans="1:20" ht="24" customHeight="1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2039</v>
      </c>
      <c r="T973" t="s">
        <v>2058</v>
      </c>
    </row>
    <row r="974" spans="1:20" ht="24" customHeight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2036</v>
      </c>
    </row>
    <row r="975" spans="1:20" ht="24" customHeight="1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2037</v>
      </c>
      <c r="T975" t="s">
        <v>2038</v>
      </c>
    </row>
    <row r="976" spans="1:20" ht="24" customHeight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2033</v>
      </c>
      <c r="T976" t="s">
        <v>2043</v>
      </c>
    </row>
    <row r="977" spans="1:20" ht="24" customHeight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2037</v>
      </c>
      <c r="T977" t="s">
        <v>2038</v>
      </c>
    </row>
    <row r="978" spans="1:20" ht="24" customHeight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2037</v>
      </c>
      <c r="T978" t="s">
        <v>2038</v>
      </c>
    </row>
    <row r="979" spans="1:20" ht="24" customHeight="1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2031</v>
      </c>
      <c r="T979" t="s">
        <v>2032</v>
      </c>
    </row>
    <row r="980" spans="1:20" ht="24" customHeight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2048</v>
      </c>
      <c r="T980" t="s">
        <v>2049</v>
      </c>
    </row>
    <row r="981" spans="1:20" ht="24" customHeight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2037</v>
      </c>
      <c r="T981" t="s">
        <v>2038</v>
      </c>
    </row>
    <row r="982" spans="1:20" ht="24" customHeight="1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2045</v>
      </c>
      <c r="T982" t="s">
        <v>2046</v>
      </c>
    </row>
    <row r="983" spans="1:20" ht="24" customHeight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2036</v>
      </c>
    </row>
    <row r="984" spans="1:20" ht="24" customHeight="1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2039</v>
      </c>
      <c r="T984" t="s">
        <v>2040</v>
      </c>
    </row>
    <row r="985" spans="1:20" ht="24" customHeight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2039</v>
      </c>
      <c r="T985" t="s">
        <v>2040</v>
      </c>
    </row>
    <row r="986" spans="1:20" ht="24" customHeight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2037</v>
      </c>
      <c r="T986" t="s">
        <v>2038</v>
      </c>
    </row>
    <row r="987" spans="1:20" ht="24" customHeight="1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ht="24" customHeight="1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ht="24" customHeight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2039</v>
      </c>
      <c r="T989" t="s">
        <v>2040</v>
      </c>
    </row>
    <row r="990" spans="1:20" ht="24" customHeight="1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2045</v>
      </c>
      <c r="T990" t="s">
        <v>2054</v>
      </c>
    </row>
    <row r="991" spans="1:20" ht="24" customHeight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2045</v>
      </c>
      <c r="T991" t="s">
        <v>2057</v>
      </c>
    </row>
    <row r="992" spans="1:20" ht="24" customHeight="1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2039</v>
      </c>
      <c r="T992" t="s">
        <v>2042</v>
      </c>
    </row>
    <row r="993" spans="1:20" ht="24" customHeight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ht="24" customHeight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2039</v>
      </c>
      <c r="T994" t="s">
        <v>2042</v>
      </c>
    </row>
    <row r="995" spans="1:20" ht="24" customHeight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2052</v>
      </c>
      <c r="T995" t="s">
        <v>2053</v>
      </c>
    </row>
    <row r="996" spans="1:20" ht="24" customHeight="1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2045</v>
      </c>
      <c r="T996" t="s">
        <v>2057</v>
      </c>
    </row>
    <row r="997" spans="1:20" ht="24" customHeight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2031</v>
      </c>
      <c r="T997" t="s">
        <v>2032</v>
      </c>
    </row>
    <row r="998" spans="1:20" ht="24" customHeight="1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2037</v>
      </c>
      <c r="T998" t="s">
        <v>2038</v>
      </c>
    </row>
    <row r="999" spans="1:20" ht="24" customHeight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2037</v>
      </c>
      <c r="T999" t="s">
        <v>2038</v>
      </c>
    </row>
    <row r="1000" spans="1:20" ht="24" customHeight="1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2033</v>
      </c>
      <c r="T1000" t="s">
        <v>2043</v>
      </c>
    </row>
    <row r="1001" spans="1:20" ht="24" customHeight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2031</v>
      </c>
      <c r="T1001" t="s">
        <v>2032</v>
      </c>
    </row>
  </sheetData>
  <autoFilter ref="A1:T1001" xr:uid="{00000000-0001-0000-0000-000000000000}"/>
  <conditionalFormatting sqref="G1:G1048576">
    <cfRule type="containsText" dxfId="18" priority="9" operator="containsText" text="live">
      <formula>NOT(ISERROR(SEARCH("live",G1)))</formula>
    </cfRule>
    <cfRule type="containsText" dxfId="17" priority="10" operator="containsText" text="canceled">
      <formula>NOT(ISERROR(SEARCH("canceled",G1)))</formula>
    </cfRule>
    <cfRule type="containsText" dxfId="16" priority="11" operator="containsText" text="successful">
      <formula>NOT(ISERROR(SEARCH("successful",G1)))</formula>
    </cfRule>
    <cfRule type="containsText" dxfId="15" priority="12" operator="containsText" text="failed">
      <formula>NOT(ISERROR(SEARCH("failed",G1)))</formula>
    </cfRule>
  </conditionalFormatting>
  <conditionalFormatting sqref="F2:F1048576">
    <cfRule type="cellIs" dxfId="14" priority="5" operator="lessThan">
      <formula>1</formula>
    </cfRule>
    <cfRule type="cellIs" dxfId="13" priority="6" operator="between">
      <formula>1</formula>
      <formula>1.99</formula>
    </cfRule>
    <cfRule type="cellIs" dxfId="12" priority="7" operator="greaterThan">
      <formula>2</formula>
    </cfRule>
  </conditionalFormatting>
  <conditionalFormatting sqref="F1">
    <cfRule type="containsText" dxfId="11" priority="1" operator="containsText" text="live">
      <formula>NOT(ISERROR(SEARCH("live",F1)))</formula>
    </cfRule>
    <cfRule type="containsText" dxfId="10" priority="2" operator="containsText" text="canceled">
      <formula>NOT(ISERROR(SEARCH("canceled",F1)))</formula>
    </cfRule>
    <cfRule type="containsText" dxfId="9" priority="3" operator="containsText" text="successful">
      <formula>NOT(ISERROR(SEARCH("successful",F1)))</formula>
    </cfRule>
    <cfRule type="containsText" dxfId="8" priority="4" operator="containsText" text="failed">
      <formula>NOT(ISERROR(SEARCH("failed",F1)))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0898-04AF-4C4F-BD9C-18D08520F49F}">
  <dimension ref="A1:F14"/>
  <sheetViews>
    <sheetView workbookViewId="0">
      <selection activeCell="O15" sqref="O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4.6640625" bestFit="1" customWidth="1"/>
    <col min="8" max="8" width="15.6640625" bestFit="1" customWidth="1"/>
    <col min="9" max="9" width="14.6640625" bestFit="1" customWidth="1"/>
    <col min="10" max="10" width="20.5" bestFit="1" customWidth="1"/>
    <col min="11" max="11" width="19.5" bestFit="1" customWidth="1"/>
  </cols>
  <sheetData>
    <row r="1" spans="1:6" x14ac:dyDescent="0.2">
      <c r="A1" s="9" t="s">
        <v>6</v>
      </c>
      <c r="B1" t="s">
        <v>2073</v>
      </c>
    </row>
    <row r="3" spans="1:6" x14ac:dyDescent="0.2">
      <c r="A3" s="9" t="s">
        <v>2070</v>
      </c>
      <c r="B3" s="9" t="s">
        <v>2071</v>
      </c>
    </row>
    <row r="4" spans="1:6" x14ac:dyDescent="0.2">
      <c r="A4" s="9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2069</v>
      </c>
    </row>
    <row r="5" spans="1:6" x14ac:dyDescent="0.2">
      <c r="A5" s="10" t="s">
        <v>2039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0" t="s">
        <v>2031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0" t="s">
        <v>2048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0" t="s">
        <v>2062</v>
      </c>
      <c r="E8">
        <v>4</v>
      </c>
      <c r="F8">
        <v>4</v>
      </c>
    </row>
    <row r="9" spans="1:6" x14ac:dyDescent="0.2">
      <c r="A9" s="10" t="s">
        <v>2033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0" t="s">
        <v>2052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0" t="s">
        <v>2045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0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0" t="s">
        <v>2037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0" t="s">
        <v>2069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73DF-C6C0-E44D-A5B5-80D0A1A355C9}">
  <dimension ref="A1:F30"/>
  <sheetViews>
    <sheetView workbookViewId="0">
      <selection activeCell="J46" sqref="J46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5.83203125" bestFit="1" customWidth="1"/>
    <col min="8" max="8" width="4.1640625" bestFit="1" customWidth="1"/>
    <col min="9" max="9" width="9.5" bestFit="1" customWidth="1"/>
    <col min="10" max="10" width="19.5" bestFit="1" customWidth="1"/>
    <col min="11" max="11" width="21.6640625" bestFit="1" customWidth="1"/>
    <col min="12" max="12" width="4.1640625" bestFit="1" customWidth="1"/>
    <col min="13" max="13" width="9.5" bestFit="1" customWidth="1"/>
    <col min="14" max="14" width="19.5" bestFit="1" customWidth="1"/>
    <col min="15" max="15" width="24.33203125" bestFit="1" customWidth="1"/>
    <col min="16" max="16" width="21.6640625" bestFit="1" customWidth="1"/>
  </cols>
  <sheetData>
    <row r="1" spans="1:6" x14ac:dyDescent="0.2">
      <c r="A1" s="9" t="s">
        <v>6</v>
      </c>
      <c r="B1" t="s">
        <v>2073</v>
      </c>
    </row>
    <row r="2" spans="1:6" x14ac:dyDescent="0.2">
      <c r="A2" s="9" t="s">
        <v>2064</v>
      </c>
      <c r="B2" t="s">
        <v>2073</v>
      </c>
    </row>
    <row r="4" spans="1:6" x14ac:dyDescent="0.2">
      <c r="A4" s="9" t="s">
        <v>2072</v>
      </c>
      <c r="B4" s="9" t="s">
        <v>2071</v>
      </c>
    </row>
    <row r="5" spans="1:6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0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0" t="s">
        <v>2063</v>
      </c>
      <c r="E7">
        <v>4</v>
      </c>
      <c r="F7">
        <v>4</v>
      </c>
    </row>
    <row r="8" spans="1:6" x14ac:dyDescent="0.2">
      <c r="A8" s="10" t="s">
        <v>2040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0" t="s">
        <v>2042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0" t="s">
        <v>2041</v>
      </c>
      <c r="C10">
        <v>8</v>
      </c>
      <c r="E10">
        <v>10</v>
      </c>
      <c r="F10">
        <v>18</v>
      </c>
    </row>
    <row r="11" spans="1:6" x14ac:dyDescent="0.2">
      <c r="A11" s="10" t="s">
        <v>2051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0" t="s">
        <v>2032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0" t="s">
        <v>2043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0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0" t="s">
        <v>2055</v>
      </c>
      <c r="C15">
        <v>3</v>
      </c>
      <c r="E15">
        <v>4</v>
      </c>
      <c r="F15">
        <v>7</v>
      </c>
    </row>
    <row r="16" spans="1:6" x14ac:dyDescent="0.2">
      <c r="A16" s="10" t="s">
        <v>2059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0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0" t="s">
        <v>2053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0" t="s">
        <v>2038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0" t="s">
        <v>2054</v>
      </c>
      <c r="C20">
        <v>4</v>
      </c>
      <c r="E20">
        <v>4</v>
      </c>
      <c r="F20">
        <v>8</v>
      </c>
    </row>
    <row r="21" spans="1:6" x14ac:dyDescent="0.2">
      <c r="A21" s="10" t="s">
        <v>2034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0" t="s">
        <v>2061</v>
      </c>
      <c r="C22">
        <v>9</v>
      </c>
      <c r="E22">
        <v>5</v>
      </c>
      <c r="F22">
        <v>14</v>
      </c>
    </row>
    <row r="23" spans="1:6" x14ac:dyDescent="0.2">
      <c r="A23" s="10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0" t="s">
        <v>2058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0" t="s">
        <v>2057</v>
      </c>
      <c r="C25">
        <v>7</v>
      </c>
      <c r="E25">
        <v>14</v>
      </c>
      <c r="F25">
        <v>21</v>
      </c>
    </row>
    <row r="26" spans="1:6" x14ac:dyDescent="0.2">
      <c r="A26" s="10" t="s">
        <v>2049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0" t="s">
        <v>2044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0" t="s">
        <v>2036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0" t="s">
        <v>2060</v>
      </c>
      <c r="E29">
        <v>3</v>
      </c>
      <c r="F29">
        <v>3</v>
      </c>
    </row>
    <row r="30" spans="1:6" x14ac:dyDescent="0.2">
      <c r="A30" s="10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3FB08-3F69-9346-BEF2-BA9E8A66684B}">
  <dimension ref="A1:F18"/>
  <sheetViews>
    <sheetView workbookViewId="0">
      <selection activeCell="K28" sqref="K28"/>
    </sheetView>
  </sheetViews>
  <sheetFormatPr baseColWidth="10" defaultRowHeight="16" x14ac:dyDescent="0.2"/>
  <cols>
    <col min="1" max="1" width="29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29" bestFit="1" customWidth="1"/>
    <col min="8" max="8" width="22" bestFit="1" customWidth="1"/>
    <col min="9" max="9" width="29" bestFit="1" customWidth="1"/>
    <col min="10" max="10" width="26.83203125" bestFit="1" customWidth="1"/>
    <col min="11" max="11" width="33.83203125" bestFit="1" customWidth="1"/>
    <col min="12" max="12" width="4.1640625" bestFit="1" customWidth="1"/>
    <col min="13" max="13" width="9.5" bestFit="1" customWidth="1"/>
    <col min="14" max="14" width="20.5" bestFit="1" customWidth="1"/>
    <col min="15" max="15" width="33.83203125" bestFit="1" customWidth="1"/>
    <col min="16" max="16" width="26.83203125" bestFit="1" customWidth="1"/>
  </cols>
  <sheetData>
    <row r="1" spans="1:6" x14ac:dyDescent="0.2">
      <c r="A1" s="9" t="s">
        <v>2064</v>
      </c>
      <c r="B1" t="s">
        <v>2073</v>
      </c>
    </row>
    <row r="2" spans="1:6" x14ac:dyDescent="0.2">
      <c r="A2" s="9" t="s">
        <v>2087</v>
      </c>
      <c r="B2" t="s">
        <v>2073</v>
      </c>
    </row>
    <row r="4" spans="1:6" x14ac:dyDescent="0.2">
      <c r="A4" s="9" t="s">
        <v>2074</v>
      </c>
      <c r="B4" s="9" t="s">
        <v>2071</v>
      </c>
    </row>
    <row r="5" spans="1:6" x14ac:dyDescent="0.2">
      <c r="A5" s="9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">
      <c r="A6" s="11" t="s">
        <v>2075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1" t="s">
        <v>2076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1" t="s">
        <v>2077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1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1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1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1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1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1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1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1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1" t="s">
        <v>2086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1" t="s">
        <v>2069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16D72-1DE6-764A-93EC-76DAC19EFB0D}">
  <dimension ref="A1:H13"/>
  <sheetViews>
    <sheetView workbookViewId="0">
      <selection activeCell="B4" sqref="B4"/>
    </sheetView>
  </sheetViews>
  <sheetFormatPr baseColWidth="10" defaultColWidth="5.6640625" defaultRowHeight="16" x14ac:dyDescent="0.2"/>
  <cols>
    <col min="1" max="1" width="27" bestFit="1" customWidth="1"/>
    <col min="2" max="2" width="17" bestFit="1" customWidth="1"/>
    <col min="3" max="3" width="13" bestFit="1" customWidth="1"/>
    <col min="4" max="4" width="15.5" bestFit="1" customWidth="1"/>
    <col min="5" max="5" width="12.33203125" bestFit="1" customWidth="1"/>
    <col min="6" max="6" width="18.5" bestFit="1" customWidth="1"/>
    <col min="7" max="7" width="15.5" bestFit="1" customWidth="1"/>
    <col min="8" max="8" width="17.83203125" bestFit="1" customWidth="1"/>
  </cols>
  <sheetData>
    <row r="1" spans="1:8" x14ac:dyDescent="0.2">
      <c r="A1" s="12" t="s">
        <v>2088</v>
      </c>
      <c r="B1" s="12" t="s">
        <v>2093</v>
      </c>
      <c r="C1" s="12" t="s">
        <v>2089</v>
      </c>
      <c r="D1" s="12" t="s">
        <v>2090</v>
      </c>
      <c r="E1" s="12" t="s">
        <v>2091</v>
      </c>
      <c r="F1" s="12" t="s">
        <v>2094</v>
      </c>
      <c r="G1" s="12" t="s">
        <v>2092</v>
      </c>
      <c r="H1" s="12" t="s">
        <v>2095</v>
      </c>
    </row>
    <row r="2" spans="1:8" x14ac:dyDescent="0.2">
      <c r="A2" t="s">
        <v>2096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SUM(B2,C2,D2)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t="s">
        <v>2097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0">SUM(B3,C3,D3)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">
      <c r="A4" t="s">
        <v>2098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2099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2100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2101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2102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2103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2104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2105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2106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2107</v>
      </c>
      <c r="B13">
        <f>COUNTIFS(Crowdfunding!$G$2:$G$1001,"successful",Crowdfunding!$D$2:$D$1001,"&gt;50000")</f>
        <v>114</v>
      </c>
      <c r="C13">
        <f>COUNTIFS(Crowdfunding!$G$2:$G$1001,"failed",Crowdfunding!$D$2:$D$1001,"&gt;50000")</f>
        <v>163</v>
      </c>
      <c r="D13">
        <f>COUNTIFS(Crowdfunding!$G$2:$G$1001,"canceled",Crowdfunding!$D$2:$D$1001,"&gt;50000")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A7BC1-E854-7640-9C42-1168607097F2}">
  <dimension ref="A1:K566"/>
  <sheetViews>
    <sheetView workbookViewId="0">
      <selection activeCell="N28" sqref="N28"/>
    </sheetView>
  </sheetViews>
  <sheetFormatPr baseColWidth="10" defaultRowHeight="16" x14ac:dyDescent="0.2"/>
  <cols>
    <col min="2" max="2" width="13" bestFit="1" customWidth="1"/>
    <col min="4" max="4" width="13" bestFit="1" customWidth="1"/>
    <col min="8" max="8" width="22.33203125" bestFit="1" customWidth="1"/>
    <col min="9" max="9" width="12.1640625" style="7" bestFit="1" customWidth="1"/>
    <col min="10" max="10" width="21" bestFit="1" customWidth="1"/>
    <col min="11" max="11" width="12.1640625" bestFit="1" customWidth="1"/>
  </cols>
  <sheetData>
    <row r="1" spans="1:11" x14ac:dyDescent="0.2">
      <c r="A1" s="12" t="s">
        <v>2108</v>
      </c>
      <c r="B1" s="12" t="s">
        <v>2109</v>
      </c>
      <c r="C1" s="12" t="s">
        <v>2108</v>
      </c>
      <c r="D1" s="12" t="s">
        <v>2109</v>
      </c>
      <c r="H1" s="12" t="s">
        <v>2110</v>
      </c>
      <c r="I1" s="14" t="s">
        <v>2112</v>
      </c>
      <c r="J1" s="12" t="s">
        <v>2111</v>
      </c>
      <c r="K1" s="12" t="s">
        <v>2112</v>
      </c>
    </row>
    <row r="2" spans="1:11" x14ac:dyDescent="0.2">
      <c r="A2" t="s">
        <v>20</v>
      </c>
      <c r="B2">
        <v>158</v>
      </c>
      <c r="C2" t="s">
        <v>14</v>
      </c>
      <c r="D2">
        <v>0</v>
      </c>
      <c r="H2" t="s">
        <v>2113</v>
      </c>
      <c r="I2" s="7">
        <f>AVERAGE(B:B)</f>
        <v>851.14690265486729</v>
      </c>
      <c r="J2" t="s">
        <v>2113</v>
      </c>
      <c r="K2" s="7">
        <f>AVERAGE(D:D)</f>
        <v>585.61538461538464</v>
      </c>
    </row>
    <row r="3" spans="1:11" x14ac:dyDescent="0.2">
      <c r="A3" t="s">
        <v>20</v>
      </c>
      <c r="B3">
        <v>1425</v>
      </c>
      <c r="C3" t="s">
        <v>14</v>
      </c>
      <c r="D3">
        <v>24</v>
      </c>
      <c r="H3" t="s">
        <v>2114</v>
      </c>
      <c r="I3" s="7">
        <f>MEDIAN(B:B)</f>
        <v>201</v>
      </c>
      <c r="J3" t="s">
        <v>2114</v>
      </c>
      <c r="K3" s="7">
        <f>MEDIAN(D:D)</f>
        <v>114.5</v>
      </c>
    </row>
    <row r="4" spans="1:11" x14ac:dyDescent="0.2">
      <c r="A4" t="s">
        <v>20</v>
      </c>
      <c r="B4">
        <v>174</v>
      </c>
      <c r="C4" t="s">
        <v>14</v>
      </c>
      <c r="D4">
        <v>53</v>
      </c>
      <c r="H4" t="s">
        <v>2116</v>
      </c>
      <c r="I4" s="7">
        <f>MIN(B2:B566)</f>
        <v>16</v>
      </c>
      <c r="J4" t="s">
        <v>2116</v>
      </c>
      <c r="K4">
        <f>MIN(D2:D365)</f>
        <v>0</v>
      </c>
    </row>
    <row r="5" spans="1:11" x14ac:dyDescent="0.2">
      <c r="A5" t="s">
        <v>20</v>
      </c>
      <c r="B5">
        <v>227</v>
      </c>
      <c r="C5" t="s">
        <v>14</v>
      </c>
      <c r="D5">
        <v>18</v>
      </c>
      <c r="H5" t="s">
        <v>2115</v>
      </c>
      <c r="I5" s="7">
        <f>MAX(B2:B566)</f>
        <v>7295</v>
      </c>
      <c r="J5" t="s">
        <v>2115</v>
      </c>
      <c r="K5">
        <f>MAX(D2:D365)</f>
        <v>6080</v>
      </c>
    </row>
    <row r="6" spans="1:11" x14ac:dyDescent="0.2">
      <c r="A6" t="s">
        <v>20</v>
      </c>
      <c r="B6">
        <v>220</v>
      </c>
      <c r="C6" t="s">
        <v>14</v>
      </c>
      <c r="D6">
        <v>44</v>
      </c>
      <c r="H6" t="s">
        <v>2117</v>
      </c>
      <c r="I6" s="7">
        <f>_xlfn.VAR.P(B2:B566)</f>
        <v>1603373.7324019109</v>
      </c>
      <c r="J6" t="s">
        <v>2117</v>
      </c>
      <c r="K6" s="7">
        <f>_xlfn.VAR.P(D3:D366)</f>
        <v>923166.09923426597</v>
      </c>
    </row>
    <row r="7" spans="1:11" x14ac:dyDescent="0.2">
      <c r="A7" t="s">
        <v>20</v>
      </c>
      <c r="B7">
        <v>98</v>
      </c>
      <c r="C7" t="s">
        <v>14</v>
      </c>
      <c r="D7">
        <v>27</v>
      </c>
      <c r="H7" t="s">
        <v>2118</v>
      </c>
      <c r="I7" s="7">
        <f>STDEV(B3:B567)</f>
        <v>1268.1540368978362</v>
      </c>
      <c r="J7" t="s">
        <v>2118</v>
      </c>
      <c r="K7" s="7">
        <f>STDEV(D4:D367)</f>
        <v>963.01579508764189</v>
      </c>
    </row>
    <row r="8" spans="1:11" x14ac:dyDescent="0.2">
      <c r="A8" t="s">
        <v>20</v>
      </c>
      <c r="B8">
        <v>100</v>
      </c>
      <c r="C8" t="s">
        <v>14</v>
      </c>
      <c r="D8">
        <v>55</v>
      </c>
    </row>
    <row r="9" spans="1:11" x14ac:dyDescent="0.2">
      <c r="A9" t="s">
        <v>20</v>
      </c>
      <c r="B9">
        <v>1249</v>
      </c>
      <c r="C9" t="s">
        <v>14</v>
      </c>
      <c r="D9">
        <v>200</v>
      </c>
    </row>
    <row r="10" spans="1:11" x14ac:dyDescent="0.2">
      <c r="A10" t="s">
        <v>20</v>
      </c>
      <c r="B10">
        <v>1396</v>
      </c>
      <c r="C10" t="s">
        <v>14</v>
      </c>
      <c r="D10">
        <v>452</v>
      </c>
    </row>
    <row r="11" spans="1:11" x14ac:dyDescent="0.2">
      <c r="A11" t="s">
        <v>20</v>
      </c>
      <c r="B11">
        <v>890</v>
      </c>
      <c r="C11" t="s">
        <v>14</v>
      </c>
      <c r="D11">
        <v>674</v>
      </c>
    </row>
    <row r="12" spans="1:11" x14ac:dyDescent="0.2">
      <c r="A12" t="s">
        <v>20</v>
      </c>
      <c r="B12">
        <v>142</v>
      </c>
      <c r="C12" t="s">
        <v>14</v>
      </c>
      <c r="D12">
        <v>558</v>
      </c>
    </row>
    <row r="13" spans="1:11" x14ac:dyDescent="0.2">
      <c r="A13" t="s">
        <v>20</v>
      </c>
      <c r="B13">
        <v>2673</v>
      </c>
      <c r="C13" t="s">
        <v>14</v>
      </c>
      <c r="D13">
        <v>15</v>
      </c>
    </row>
    <row r="14" spans="1:11" x14ac:dyDescent="0.2">
      <c r="A14" t="s">
        <v>20</v>
      </c>
      <c r="B14">
        <v>163</v>
      </c>
      <c r="C14" t="s">
        <v>14</v>
      </c>
      <c r="D14">
        <v>2307</v>
      </c>
    </row>
    <row r="15" spans="1:11" x14ac:dyDescent="0.2">
      <c r="A15" t="s">
        <v>20</v>
      </c>
      <c r="B15">
        <v>2220</v>
      </c>
      <c r="C15" t="s">
        <v>14</v>
      </c>
      <c r="D15">
        <v>88</v>
      </c>
    </row>
    <row r="16" spans="1:11" x14ac:dyDescent="0.2">
      <c r="A16" t="s">
        <v>20</v>
      </c>
      <c r="B16">
        <v>1606</v>
      </c>
      <c r="C16" t="s">
        <v>14</v>
      </c>
      <c r="D16">
        <v>48</v>
      </c>
    </row>
    <row r="17" spans="1:4" x14ac:dyDescent="0.2">
      <c r="A17" t="s">
        <v>20</v>
      </c>
      <c r="B17">
        <v>129</v>
      </c>
      <c r="C17" t="s">
        <v>14</v>
      </c>
      <c r="D17">
        <v>1</v>
      </c>
    </row>
    <row r="18" spans="1:4" x14ac:dyDescent="0.2">
      <c r="A18" t="s">
        <v>20</v>
      </c>
      <c r="B18">
        <v>226</v>
      </c>
      <c r="C18" t="s">
        <v>14</v>
      </c>
      <c r="D18">
        <v>1467</v>
      </c>
    </row>
    <row r="19" spans="1:4" x14ac:dyDescent="0.2">
      <c r="A19" t="s">
        <v>20</v>
      </c>
      <c r="B19">
        <v>5419</v>
      </c>
      <c r="C19" t="s">
        <v>14</v>
      </c>
      <c r="D19">
        <v>75</v>
      </c>
    </row>
    <row r="20" spans="1:4" x14ac:dyDescent="0.2">
      <c r="A20" t="s">
        <v>20</v>
      </c>
      <c r="B20">
        <v>165</v>
      </c>
      <c r="C20" t="s">
        <v>14</v>
      </c>
      <c r="D20">
        <v>120</v>
      </c>
    </row>
    <row r="21" spans="1:4" x14ac:dyDescent="0.2">
      <c r="A21" t="s">
        <v>20</v>
      </c>
      <c r="B21">
        <v>1965</v>
      </c>
      <c r="C21" t="s">
        <v>14</v>
      </c>
      <c r="D21">
        <v>2253</v>
      </c>
    </row>
    <row r="22" spans="1:4" x14ac:dyDescent="0.2">
      <c r="A22" t="s">
        <v>20</v>
      </c>
      <c r="B22">
        <v>16</v>
      </c>
      <c r="C22" t="s">
        <v>14</v>
      </c>
      <c r="D22">
        <v>5</v>
      </c>
    </row>
    <row r="23" spans="1:4" x14ac:dyDescent="0.2">
      <c r="A23" t="s">
        <v>20</v>
      </c>
      <c r="B23">
        <v>107</v>
      </c>
      <c r="C23" t="s">
        <v>14</v>
      </c>
      <c r="D23">
        <v>38</v>
      </c>
    </row>
    <row r="24" spans="1:4" x14ac:dyDescent="0.2">
      <c r="A24" t="s">
        <v>20</v>
      </c>
      <c r="B24">
        <v>134</v>
      </c>
      <c r="C24" t="s">
        <v>14</v>
      </c>
      <c r="D24">
        <v>12</v>
      </c>
    </row>
    <row r="25" spans="1:4" x14ac:dyDescent="0.2">
      <c r="A25" t="s">
        <v>20</v>
      </c>
      <c r="B25">
        <v>198</v>
      </c>
      <c r="C25" t="s">
        <v>14</v>
      </c>
      <c r="D25">
        <v>1684</v>
      </c>
    </row>
    <row r="26" spans="1:4" x14ac:dyDescent="0.2">
      <c r="A26" t="s">
        <v>20</v>
      </c>
      <c r="B26">
        <v>111</v>
      </c>
      <c r="C26" t="s">
        <v>14</v>
      </c>
      <c r="D26">
        <v>56</v>
      </c>
    </row>
    <row r="27" spans="1:4" x14ac:dyDescent="0.2">
      <c r="A27" t="s">
        <v>20</v>
      </c>
      <c r="B27">
        <v>222</v>
      </c>
      <c r="C27" t="s">
        <v>14</v>
      </c>
      <c r="D27">
        <v>838</v>
      </c>
    </row>
    <row r="28" spans="1:4" x14ac:dyDescent="0.2">
      <c r="A28" t="s">
        <v>20</v>
      </c>
      <c r="B28">
        <v>6212</v>
      </c>
      <c r="C28" t="s">
        <v>14</v>
      </c>
      <c r="D28">
        <v>1000</v>
      </c>
    </row>
    <row r="29" spans="1:4" x14ac:dyDescent="0.2">
      <c r="A29" t="s">
        <v>20</v>
      </c>
      <c r="B29">
        <v>98</v>
      </c>
      <c r="C29" t="s">
        <v>14</v>
      </c>
      <c r="D29">
        <v>1482</v>
      </c>
    </row>
    <row r="30" spans="1:4" x14ac:dyDescent="0.2">
      <c r="A30" t="s">
        <v>20</v>
      </c>
      <c r="B30">
        <v>92</v>
      </c>
      <c r="C30" t="s">
        <v>14</v>
      </c>
      <c r="D30">
        <v>106</v>
      </c>
    </row>
    <row r="31" spans="1:4" x14ac:dyDescent="0.2">
      <c r="A31" t="s">
        <v>20</v>
      </c>
      <c r="B31">
        <v>149</v>
      </c>
      <c r="C31" t="s">
        <v>14</v>
      </c>
      <c r="D31">
        <v>679</v>
      </c>
    </row>
    <row r="32" spans="1:4" x14ac:dyDescent="0.2">
      <c r="A32" t="s">
        <v>20</v>
      </c>
      <c r="B32">
        <v>2431</v>
      </c>
      <c r="C32" t="s">
        <v>14</v>
      </c>
      <c r="D32">
        <v>1220</v>
      </c>
    </row>
    <row r="33" spans="1:4" x14ac:dyDescent="0.2">
      <c r="A33" t="s">
        <v>20</v>
      </c>
      <c r="B33">
        <v>303</v>
      </c>
      <c r="C33" t="s">
        <v>14</v>
      </c>
      <c r="D33">
        <v>1</v>
      </c>
    </row>
    <row r="34" spans="1:4" x14ac:dyDescent="0.2">
      <c r="A34" t="s">
        <v>20</v>
      </c>
      <c r="B34">
        <v>209</v>
      </c>
      <c r="C34" t="s">
        <v>14</v>
      </c>
      <c r="D34">
        <v>37</v>
      </c>
    </row>
    <row r="35" spans="1:4" x14ac:dyDescent="0.2">
      <c r="A35" t="s">
        <v>20</v>
      </c>
      <c r="B35">
        <v>131</v>
      </c>
      <c r="C35" t="s">
        <v>14</v>
      </c>
      <c r="D35">
        <v>60</v>
      </c>
    </row>
    <row r="36" spans="1:4" x14ac:dyDescent="0.2">
      <c r="A36" t="s">
        <v>20</v>
      </c>
      <c r="B36">
        <v>164</v>
      </c>
      <c r="C36" t="s">
        <v>14</v>
      </c>
      <c r="D36">
        <v>296</v>
      </c>
    </row>
    <row r="37" spans="1:4" x14ac:dyDescent="0.2">
      <c r="A37" t="s">
        <v>20</v>
      </c>
      <c r="B37">
        <v>201</v>
      </c>
      <c r="C37" t="s">
        <v>14</v>
      </c>
      <c r="D37">
        <v>3304</v>
      </c>
    </row>
    <row r="38" spans="1:4" x14ac:dyDescent="0.2">
      <c r="A38" t="s">
        <v>20</v>
      </c>
      <c r="B38">
        <v>211</v>
      </c>
      <c r="C38" t="s">
        <v>14</v>
      </c>
      <c r="D38">
        <v>73</v>
      </c>
    </row>
    <row r="39" spans="1:4" x14ac:dyDescent="0.2">
      <c r="A39" t="s">
        <v>20</v>
      </c>
      <c r="B39">
        <v>128</v>
      </c>
      <c r="C39" t="s">
        <v>14</v>
      </c>
      <c r="D39">
        <v>3387</v>
      </c>
    </row>
    <row r="40" spans="1:4" x14ac:dyDescent="0.2">
      <c r="A40" t="s">
        <v>20</v>
      </c>
      <c r="B40">
        <v>1600</v>
      </c>
      <c r="C40" t="s">
        <v>14</v>
      </c>
      <c r="D40">
        <v>662</v>
      </c>
    </row>
    <row r="41" spans="1:4" x14ac:dyDescent="0.2">
      <c r="A41" t="s">
        <v>20</v>
      </c>
      <c r="B41">
        <v>249</v>
      </c>
      <c r="C41" t="s">
        <v>14</v>
      </c>
      <c r="D41">
        <v>774</v>
      </c>
    </row>
    <row r="42" spans="1:4" x14ac:dyDescent="0.2">
      <c r="A42" t="s">
        <v>20</v>
      </c>
      <c r="B42">
        <v>236</v>
      </c>
      <c r="C42" t="s">
        <v>14</v>
      </c>
      <c r="D42">
        <v>672</v>
      </c>
    </row>
    <row r="43" spans="1:4" x14ac:dyDescent="0.2">
      <c r="A43" t="s">
        <v>20</v>
      </c>
      <c r="B43">
        <v>4065</v>
      </c>
      <c r="C43" t="s">
        <v>14</v>
      </c>
      <c r="D43">
        <v>940</v>
      </c>
    </row>
    <row r="44" spans="1:4" x14ac:dyDescent="0.2">
      <c r="A44" t="s">
        <v>20</v>
      </c>
      <c r="B44">
        <v>246</v>
      </c>
      <c r="C44" t="s">
        <v>14</v>
      </c>
      <c r="D44">
        <v>117</v>
      </c>
    </row>
    <row r="45" spans="1:4" x14ac:dyDescent="0.2">
      <c r="A45" t="s">
        <v>20</v>
      </c>
      <c r="B45">
        <v>2475</v>
      </c>
      <c r="C45" t="s">
        <v>14</v>
      </c>
      <c r="D45">
        <v>115</v>
      </c>
    </row>
    <row r="46" spans="1:4" x14ac:dyDescent="0.2">
      <c r="A46" t="s">
        <v>20</v>
      </c>
      <c r="B46">
        <v>76</v>
      </c>
      <c r="C46" t="s">
        <v>14</v>
      </c>
      <c r="D46">
        <v>326</v>
      </c>
    </row>
    <row r="47" spans="1:4" x14ac:dyDescent="0.2">
      <c r="A47" t="s">
        <v>20</v>
      </c>
      <c r="B47">
        <v>54</v>
      </c>
      <c r="C47" t="s">
        <v>14</v>
      </c>
      <c r="D47">
        <v>1</v>
      </c>
    </row>
    <row r="48" spans="1:4" x14ac:dyDescent="0.2">
      <c r="A48" t="s">
        <v>20</v>
      </c>
      <c r="B48">
        <v>88</v>
      </c>
      <c r="C48" t="s">
        <v>14</v>
      </c>
      <c r="D48">
        <v>1467</v>
      </c>
    </row>
    <row r="49" spans="1:4" x14ac:dyDescent="0.2">
      <c r="A49" t="s">
        <v>20</v>
      </c>
      <c r="B49">
        <v>85</v>
      </c>
      <c r="C49" t="s">
        <v>14</v>
      </c>
      <c r="D49">
        <v>5681</v>
      </c>
    </row>
    <row r="50" spans="1:4" x14ac:dyDescent="0.2">
      <c r="A50" t="s">
        <v>20</v>
      </c>
      <c r="B50">
        <v>170</v>
      </c>
      <c r="C50" t="s">
        <v>14</v>
      </c>
      <c r="D50">
        <v>1059</v>
      </c>
    </row>
    <row r="51" spans="1:4" x14ac:dyDescent="0.2">
      <c r="A51" t="s">
        <v>20</v>
      </c>
      <c r="B51">
        <v>330</v>
      </c>
      <c r="C51" t="s">
        <v>14</v>
      </c>
      <c r="D51">
        <v>1194</v>
      </c>
    </row>
    <row r="52" spans="1:4" x14ac:dyDescent="0.2">
      <c r="A52" t="s">
        <v>20</v>
      </c>
      <c r="B52">
        <v>127</v>
      </c>
      <c r="C52" t="s">
        <v>14</v>
      </c>
      <c r="D52">
        <v>30</v>
      </c>
    </row>
    <row r="53" spans="1:4" x14ac:dyDescent="0.2">
      <c r="A53" t="s">
        <v>20</v>
      </c>
      <c r="B53">
        <v>411</v>
      </c>
      <c r="C53" t="s">
        <v>14</v>
      </c>
      <c r="D53">
        <v>75</v>
      </c>
    </row>
    <row r="54" spans="1:4" x14ac:dyDescent="0.2">
      <c r="A54" t="s">
        <v>20</v>
      </c>
      <c r="B54">
        <v>180</v>
      </c>
      <c r="C54" t="s">
        <v>14</v>
      </c>
      <c r="D54">
        <v>955</v>
      </c>
    </row>
    <row r="55" spans="1:4" x14ac:dyDescent="0.2">
      <c r="A55" t="s">
        <v>20</v>
      </c>
      <c r="B55">
        <v>374</v>
      </c>
      <c r="C55" t="s">
        <v>14</v>
      </c>
      <c r="D55">
        <v>67</v>
      </c>
    </row>
    <row r="56" spans="1:4" x14ac:dyDescent="0.2">
      <c r="A56" t="s">
        <v>20</v>
      </c>
      <c r="B56">
        <v>71</v>
      </c>
      <c r="C56" t="s">
        <v>14</v>
      </c>
      <c r="D56">
        <v>5</v>
      </c>
    </row>
    <row r="57" spans="1:4" x14ac:dyDescent="0.2">
      <c r="A57" t="s">
        <v>20</v>
      </c>
      <c r="B57">
        <v>203</v>
      </c>
      <c r="C57" t="s">
        <v>14</v>
      </c>
      <c r="D57">
        <v>26</v>
      </c>
    </row>
    <row r="58" spans="1:4" x14ac:dyDescent="0.2">
      <c r="A58" t="s">
        <v>20</v>
      </c>
      <c r="B58">
        <v>113</v>
      </c>
      <c r="C58" t="s">
        <v>14</v>
      </c>
      <c r="D58">
        <v>1130</v>
      </c>
    </row>
    <row r="59" spans="1:4" x14ac:dyDescent="0.2">
      <c r="A59" t="s">
        <v>20</v>
      </c>
      <c r="B59">
        <v>96</v>
      </c>
      <c r="C59" t="s">
        <v>14</v>
      </c>
      <c r="D59">
        <v>782</v>
      </c>
    </row>
    <row r="60" spans="1:4" x14ac:dyDescent="0.2">
      <c r="A60" t="s">
        <v>20</v>
      </c>
      <c r="B60">
        <v>498</v>
      </c>
      <c r="C60" t="s">
        <v>14</v>
      </c>
      <c r="D60">
        <v>210</v>
      </c>
    </row>
    <row r="61" spans="1:4" x14ac:dyDescent="0.2">
      <c r="A61" t="s">
        <v>20</v>
      </c>
      <c r="B61">
        <v>180</v>
      </c>
      <c r="C61" t="s">
        <v>14</v>
      </c>
      <c r="D61">
        <v>136</v>
      </c>
    </row>
    <row r="62" spans="1:4" x14ac:dyDescent="0.2">
      <c r="A62" t="s">
        <v>20</v>
      </c>
      <c r="B62">
        <v>27</v>
      </c>
      <c r="C62" t="s">
        <v>14</v>
      </c>
      <c r="D62">
        <v>86</v>
      </c>
    </row>
    <row r="63" spans="1:4" x14ac:dyDescent="0.2">
      <c r="A63" t="s">
        <v>20</v>
      </c>
      <c r="B63">
        <v>2331</v>
      </c>
      <c r="C63" t="s">
        <v>14</v>
      </c>
      <c r="D63">
        <v>19</v>
      </c>
    </row>
    <row r="64" spans="1:4" x14ac:dyDescent="0.2">
      <c r="A64" t="s">
        <v>20</v>
      </c>
      <c r="B64">
        <v>113</v>
      </c>
      <c r="C64" t="s">
        <v>14</v>
      </c>
      <c r="D64">
        <v>886</v>
      </c>
    </row>
    <row r="65" spans="1:4" x14ac:dyDescent="0.2">
      <c r="A65" t="s">
        <v>20</v>
      </c>
      <c r="B65">
        <v>164</v>
      </c>
      <c r="C65" t="s">
        <v>14</v>
      </c>
      <c r="D65">
        <v>35</v>
      </c>
    </row>
    <row r="66" spans="1:4" x14ac:dyDescent="0.2">
      <c r="A66" t="s">
        <v>20</v>
      </c>
      <c r="B66">
        <v>164</v>
      </c>
      <c r="C66" t="s">
        <v>14</v>
      </c>
      <c r="D66">
        <v>24</v>
      </c>
    </row>
    <row r="67" spans="1:4" x14ac:dyDescent="0.2">
      <c r="A67" t="s">
        <v>20</v>
      </c>
      <c r="B67">
        <v>336</v>
      </c>
      <c r="C67" t="s">
        <v>14</v>
      </c>
      <c r="D67">
        <v>86</v>
      </c>
    </row>
    <row r="68" spans="1:4" x14ac:dyDescent="0.2">
      <c r="A68" t="s">
        <v>20</v>
      </c>
      <c r="B68">
        <v>1917</v>
      </c>
      <c r="C68" t="s">
        <v>14</v>
      </c>
      <c r="D68">
        <v>243</v>
      </c>
    </row>
    <row r="69" spans="1:4" x14ac:dyDescent="0.2">
      <c r="A69" t="s">
        <v>20</v>
      </c>
      <c r="B69">
        <v>95</v>
      </c>
      <c r="C69" t="s">
        <v>14</v>
      </c>
      <c r="D69">
        <v>65</v>
      </c>
    </row>
    <row r="70" spans="1:4" x14ac:dyDescent="0.2">
      <c r="A70" t="s">
        <v>20</v>
      </c>
      <c r="B70">
        <v>147</v>
      </c>
      <c r="C70" t="s">
        <v>14</v>
      </c>
      <c r="D70">
        <v>100</v>
      </c>
    </row>
    <row r="71" spans="1:4" x14ac:dyDescent="0.2">
      <c r="A71" t="s">
        <v>20</v>
      </c>
      <c r="B71">
        <v>86</v>
      </c>
      <c r="C71" t="s">
        <v>14</v>
      </c>
      <c r="D71">
        <v>168</v>
      </c>
    </row>
    <row r="72" spans="1:4" x14ac:dyDescent="0.2">
      <c r="A72" t="s">
        <v>20</v>
      </c>
      <c r="B72">
        <v>83</v>
      </c>
      <c r="C72" t="s">
        <v>14</v>
      </c>
      <c r="D72">
        <v>13</v>
      </c>
    </row>
    <row r="73" spans="1:4" x14ac:dyDescent="0.2">
      <c r="A73" t="s">
        <v>20</v>
      </c>
      <c r="B73">
        <v>676</v>
      </c>
      <c r="C73" t="s">
        <v>14</v>
      </c>
      <c r="D73">
        <v>1</v>
      </c>
    </row>
    <row r="74" spans="1:4" x14ac:dyDescent="0.2">
      <c r="A74" t="s">
        <v>20</v>
      </c>
      <c r="B74">
        <v>361</v>
      </c>
      <c r="C74" t="s">
        <v>14</v>
      </c>
      <c r="D74">
        <v>40</v>
      </c>
    </row>
    <row r="75" spans="1:4" x14ac:dyDescent="0.2">
      <c r="A75" t="s">
        <v>20</v>
      </c>
      <c r="B75">
        <v>131</v>
      </c>
      <c r="C75" t="s">
        <v>14</v>
      </c>
      <c r="D75">
        <v>226</v>
      </c>
    </row>
    <row r="76" spans="1:4" x14ac:dyDescent="0.2">
      <c r="A76" t="s">
        <v>20</v>
      </c>
      <c r="B76">
        <v>126</v>
      </c>
      <c r="C76" t="s">
        <v>14</v>
      </c>
      <c r="D76">
        <v>1625</v>
      </c>
    </row>
    <row r="77" spans="1:4" x14ac:dyDescent="0.2">
      <c r="A77" t="s">
        <v>20</v>
      </c>
      <c r="B77">
        <v>275</v>
      </c>
      <c r="C77" t="s">
        <v>14</v>
      </c>
      <c r="D77">
        <v>143</v>
      </c>
    </row>
    <row r="78" spans="1:4" x14ac:dyDescent="0.2">
      <c r="A78" t="s">
        <v>20</v>
      </c>
      <c r="B78">
        <v>67</v>
      </c>
      <c r="C78" t="s">
        <v>14</v>
      </c>
      <c r="D78">
        <v>934</v>
      </c>
    </row>
    <row r="79" spans="1:4" x14ac:dyDescent="0.2">
      <c r="A79" t="s">
        <v>20</v>
      </c>
      <c r="B79">
        <v>154</v>
      </c>
      <c r="C79" t="s">
        <v>14</v>
      </c>
      <c r="D79">
        <v>17</v>
      </c>
    </row>
    <row r="80" spans="1:4" x14ac:dyDescent="0.2">
      <c r="A80" t="s">
        <v>20</v>
      </c>
      <c r="B80">
        <v>1782</v>
      </c>
      <c r="C80" t="s">
        <v>14</v>
      </c>
      <c r="D80">
        <v>2179</v>
      </c>
    </row>
    <row r="81" spans="1:4" x14ac:dyDescent="0.2">
      <c r="A81" t="s">
        <v>20</v>
      </c>
      <c r="B81">
        <v>903</v>
      </c>
      <c r="C81" t="s">
        <v>14</v>
      </c>
      <c r="D81">
        <v>931</v>
      </c>
    </row>
    <row r="82" spans="1:4" x14ac:dyDescent="0.2">
      <c r="A82" t="s">
        <v>20</v>
      </c>
      <c r="B82">
        <v>94</v>
      </c>
      <c r="C82" t="s">
        <v>14</v>
      </c>
      <c r="D82">
        <v>92</v>
      </c>
    </row>
    <row r="83" spans="1:4" x14ac:dyDescent="0.2">
      <c r="A83" t="s">
        <v>20</v>
      </c>
      <c r="B83">
        <v>180</v>
      </c>
      <c r="C83" t="s">
        <v>14</v>
      </c>
      <c r="D83">
        <v>57</v>
      </c>
    </row>
    <row r="84" spans="1:4" x14ac:dyDescent="0.2">
      <c r="A84" t="s">
        <v>20</v>
      </c>
      <c r="B84">
        <v>533</v>
      </c>
      <c r="C84" t="s">
        <v>14</v>
      </c>
      <c r="D84">
        <v>41</v>
      </c>
    </row>
    <row r="85" spans="1:4" x14ac:dyDescent="0.2">
      <c r="A85" t="s">
        <v>20</v>
      </c>
      <c r="B85">
        <v>2443</v>
      </c>
      <c r="C85" t="s">
        <v>14</v>
      </c>
      <c r="D85">
        <v>1</v>
      </c>
    </row>
    <row r="86" spans="1:4" x14ac:dyDescent="0.2">
      <c r="A86" t="s">
        <v>20</v>
      </c>
      <c r="B86">
        <v>89</v>
      </c>
      <c r="C86" t="s">
        <v>14</v>
      </c>
      <c r="D86">
        <v>101</v>
      </c>
    </row>
    <row r="87" spans="1:4" x14ac:dyDescent="0.2">
      <c r="A87" t="s">
        <v>20</v>
      </c>
      <c r="B87">
        <v>159</v>
      </c>
      <c r="C87" t="s">
        <v>14</v>
      </c>
      <c r="D87">
        <v>1335</v>
      </c>
    </row>
    <row r="88" spans="1:4" x14ac:dyDescent="0.2">
      <c r="A88" t="s">
        <v>20</v>
      </c>
      <c r="B88">
        <v>50</v>
      </c>
      <c r="C88" t="s">
        <v>14</v>
      </c>
      <c r="D88">
        <v>15</v>
      </c>
    </row>
    <row r="89" spans="1:4" x14ac:dyDescent="0.2">
      <c r="A89" t="s">
        <v>20</v>
      </c>
      <c r="B89">
        <v>186</v>
      </c>
      <c r="C89" t="s">
        <v>14</v>
      </c>
      <c r="D89">
        <v>454</v>
      </c>
    </row>
    <row r="90" spans="1:4" x14ac:dyDescent="0.2">
      <c r="A90" t="s">
        <v>20</v>
      </c>
      <c r="B90">
        <v>1071</v>
      </c>
      <c r="C90" t="s">
        <v>14</v>
      </c>
      <c r="D90">
        <v>3182</v>
      </c>
    </row>
    <row r="91" spans="1:4" x14ac:dyDescent="0.2">
      <c r="A91" t="s">
        <v>20</v>
      </c>
      <c r="B91">
        <v>117</v>
      </c>
      <c r="C91" t="s">
        <v>14</v>
      </c>
      <c r="D91">
        <v>15</v>
      </c>
    </row>
    <row r="92" spans="1:4" x14ac:dyDescent="0.2">
      <c r="A92" t="s">
        <v>20</v>
      </c>
      <c r="B92">
        <v>70</v>
      </c>
      <c r="C92" t="s">
        <v>14</v>
      </c>
      <c r="D92">
        <v>133</v>
      </c>
    </row>
    <row r="93" spans="1:4" x14ac:dyDescent="0.2">
      <c r="A93" t="s">
        <v>20</v>
      </c>
      <c r="B93">
        <v>135</v>
      </c>
      <c r="C93" t="s">
        <v>14</v>
      </c>
      <c r="D93">
        <v>2062</v>
      </c>
    </row>
    <row r="94" spans="1:4" x14ac:dyDescent="0.2">
      <c r="A94" t="s">
        <v>20</v>
      </c>
      <c r="B94">
        <v>768</v>
      </c>
      <c r="C94" t="s">
        <v>14</v>
      </c>
      <c r="D94">
        <v>29</v>
      </c>
    </row>
    <row r="95" spans="1:4" x14ac:dyDescent="0.2">
      <c r="A95" t="s">
        <v>20</v>
      </c>
      <c r="B95">
        <v>199</v>
      </c>
      <c r="C95" t="s">
        <v>14</v>
      </c>
      <c r="D95">
        <v>132</v>
      </c>
    </row>
    <row r="96" spans="1:4" x14ac:dyDescent="0.2">
      <c r="A96" t="s">
        <v>20</v>
      </c>
      <c r="B96">
        <v>107</v>
      </c>
      <c r="C96" t="s">
        <v>14</v>
      </c>
      <c r="D96">
        <v>137</v>
      </c>
    </row>
    <row r="97" spans="1:4" x14ac:dyDescent="0.2">
      <c r="A97" t="s">
        <v>20</v>
      </c>
      <c r="B97">
        <v>195</v>
      </c>
      <c r="C97" t="s">
        <v>14</v>
      </c>
      <c r="D97">
        <v>908</v>
      </c>
    </row>
    <row r="98" spans="1:4" x14ac:dyDescent="0.2">
      <c r="A98" t="s">
        <v>20</v>
      </c>
      <c r="B98">
        <v>3376</v>
      </c>
      <c r="C98" t="s">
        <v>14</v>
      </c>
      <c r="D98">
        <v>10</v>
      </c>
    </row>
    <row r="99" spans="1:4" x14ac:dyDescent="0.2">
      <c r="A99" t="s">
        <v>20</v>
      </c>
      <c r="B99">
        <v>41</v>
      </c>
      <c r="C99" t="s">
        <v>14</v>
      </c>
      <c r="D99">
        <v>1910</v>
      </c>
    </row>
    <row r="100" spans="1:4" x14ac:dyDescent="0.2">
      <c r="A100" t="s">
        <v>20</v>
      </c>
      <c r="B100">
        <v>1821</v>
      </c>
      <c r="C100" t="s">
        <v>14</v>
      </c>
      <c r="D100">
        <v>38</v>
      </c>
    </row>
    <row r="101" spans="1:4" x14ac:dyDescent="0.2">
      <c r="A101" t="s">
        <v>20</v>
      </c>
      <c r="B101">
        <v>164</v>
      </c>
      <c r="C101" t="s">
        <v>14</v>
      </c>
      <c r="D101">
        <v>104</v>
      </c>
    </row>
    <row r="102" spans="1:4" x14ac:dyDescent="0.2">
      <c r="A102" t="s">
        <v>20</v>
      </c>
      <c r="B102">
        <v>157</v>
      </c>
      <c r="C102" t="s">
        <v>14</v>
      </c>
      <c r="D102">
        <v>49</v>
      </c>
    </row>
    <row r="103" spans="1:4" x14ac:dyDescent="0.2">
      <c r="A103" t="s">
        <v>20</v>
      </c>
      <c r="B103">
        <v>246</v>
      </c>
      <c r="C103" t="s">
        <v>14</v>
      </c>
      <c r="D103">
        <v>1</v>
      </c>
    </row>
    <row r="104" spans="1:4" x14ac:dyDescent="0.2">
      <c r="A104" t="s">
        <v>20</v>
      </c>
      <c r="B104">
        <v>1396</v>
      </c>
      <c r="C104" t="s">
        <v>14</v>
      </c>
      <c r="D104">
        <v>245</v>
      </c>
    </row>
    <row r="105" spans="1:4" x14ac:dyDescent="0.2">
      <c r="A105" t="s">
        <v>20</v>
      </c>
      <c r="B105">
        <v>2506</v>
      </c>
      <c r="C105" t="s">
        <v>14</v>
      </c>
      <c r="D105">
        <v>32</v>
      </c>
    </row>
    <row r="106" spans="1:4" x14ac:dyDescent="0.2">
      <c r="A106" t="s">
        <v>20</v>
      </c>
      <c r="B106">
        <v>244</v>
      </c>
      <c r="C106" t="s">
        <v>14</v>
      </c>
      <c r="D106">
        <v>7</v>
      </c>
    </row>
    <row r="107" spans="1:4" x14ac:dyDescent="0.2">
      <c r="A107" t="s">
        <v>20</v>
      </c>
      <c r="B107">
        <v>146</v>
      </c>
      <c r="C107" t="s">
        <v>14</v>
      </c>
      <c r="D107">
        <v>803</v>
      </c>
    </row>
    <row r="108" spans="1:4" x14ac:dyDescent="0.2">
      <c r="A108" t="s">
        <v>20</v>
      </c>
      <c r="B108">
        <v>1267</v>
      </c>
      <c r="C108" t="s">
        <v>14</v>
      </c>
      <c r="D108">
        <v>16</v>
      </c>
    </row>
    <row r="109" spans="1:4" x14ac:dyDescent="0.2">
      <c r="A109" t="s">
        <v>20</v>
      </c>
      <c r="B109">
        <v>1561</v>
      </c>
      <c r="C109" t="s">
        <v>14</v>
      </c>
      <c r="D109">
        <v>31</v>
      </c>
    </row>
    <row r="110" spans="1:4" x14ac:dyDescent="0.2">
      <c r="A110" t="s">
        <v>20</v>
      </c>
      <c r="B110">
        <v>48</v>
      </c>
      <c r="C110" t="s">
        <v>14</v>
      </c>
      <c r="D110">
        <v>108</v>
      </c>
    </row>
    <row r="111" spans="1:4" x14ac:dyDescent="0.2">
      <c r="A111" t="s">
        <v>20</v>
      </c>
      <c r="B111">
        <v>2739</v>
      </c>
      <c r="C111" t="s">
        <v>14</v>
      </c>
      <c r="D111">
        <v>30</v>
      </c>
    </row>
    <row r="112" spans="1:4" x14ac:dyDescent="0.2">
      <c r="A112" t="s">
        <v>20</v>
      </c>
      <c r="B112">
        <v>3537</v>
      </c>
      <c r="C112" t="s">
        <v>14</v>
      </c>
      <c r="D112">
        <v>17</v>
      </c>
    </row>
    <row r="113" spans="1:4" x14ac:dyDescent="0.2">
      <c r="A113" t="s">
        <v>20</v>
      </c>
      <c r="B113">
        <v>2107</v>
      </c>
      <c r="C113" t="s">
        <v>14</v>
      </c>
      <c r="D113">
        <v>80</v>
      </c>
    </row>
    <row r="114" spans="1:4" x14ac:dyDescent="0.2">
      <c r="A114" t="s">
        <v>20</v>
      </c>
      <c r="B114">
        <v>3318</v>
      </c>
      <c r="C114" t="s">
        <v>14</v>
      </c>
      <c r="D114">
        <v>2468</v>
      </c>
    </row>
    <row r="115" spans="1:4" x14ac:dyDescent="0.2">
      <c r="A115" t="s">
        <v>20</v>
      </c>
      <c r="B115">
        <v>340</v>
      </c>
      <c r="C115" t="s">
        <v>14</v>
      </c>
      <c r="D115">
        <v>26</v>
      </c>
    </row>
    <row r="116" spans="1:4" x14ac:dyDescent="0.2">
      <c r="A116" t="s">
        <v>20</v>
      </c>
      <c r="B116">
        <v>1442</v>
      </c>
      <c r="C116" t="s">
        <v>14</v>
      </c>
      <c r="D116">
        <v>73</v>
      </c>
    </row>
    <row r="117" spans="1:4" x14ac:dyDescent="0.2">
      <c r="A117" t="s">
        <v>20</v>
      </c>
      <c r="B117">
        <v>126</v>
      </c>
      <c r="C117" t="s">
        <v>14</v>
      </c>
      <c r="D117">
        <v>128</v>
      </c>
    </row>
    <row r="118" spans="1:4" x14ac:dyDescent="0.2">
      <c r="A118" t="s">
        <v>20</v>
      </c>
      <c r="B118">
        <v>524</v>
      </c>
      <c r="C118" t="s">
        <v>14</v>
      </c>
      <c r="D118">
        <v>33</v>
      </c>
    </row>
    <row r="119" spans="1:4" x14ac:dyDescent="0.2">
      <c r="A119" t="s">
        <v>20</v>
      </c>
      <c r="B119">
        <v>1989</v>
      </c>
      <c r="C119" t="s">
        <v>14</v>
      </c>
      <c r="D119">
        <v>1072</v>
      </c>
    </row>
    <row r="120" spans="1:4" x14ac:dyDescent="0.2">
      <c r="A120" t="s">
        <v>20</v>
      </c>
      <c r="B120">
        <v>157</v>
      </c>
      <c r="C120" t="s">
        <v>14</v>
      </c>
      <c r="D120">
        <v>393</v>
      </c>
    </row>
    <row r="121" spans="1:4" x14ac:dyDescent="0.2">
      <c r="A121" t="s">
        <v>20</v>
      </c>
      <c r="B121">
        <v>4498</v>
      </c>
      <c r="C121" t="s">
        <v>14</v>
      </c>
      <c r="D121">
        <v>1257</v>
      </c>
    </row>
    <row r="122" spans="1:4" x14ac:dyDescent="0.2">
      <c r="A122" t="s">
        <v>20</v>
      </c>
      <c r="B122">
        <v>80</v>
      </c>
      <c r="C122" t="s">
        <v>14</v>
      </c>
      <c r="D122">
        <v>328</v>
      </c>
    </row>
    <row r="123" spans="1:4" x14ac:dyDescent="0.2">
      <c r="A123" t="s">
        <v>20</v>
      </c>
      <c r="B123">
        <v>43</v>
      </c>
      <c r="C123" t="s">
        <v>14</v>
      </c>
      <c r="D123">
        <v>147</v>
      </c>
    </row>
    <row r="124" spans="1:4" x14ac:dyDescent="0.2">
      <c r="A124" t="s">
        <v>20</v>
      </c>
      <c r="B124">
        <v>2053</v>
      </c>
      <c r="C124" t="s">
        <v>14</v>
      </c>
      <c r="D124">
        <v>830</v>
      </c>
    </row>
    <row r="125" spans="1:4" x14ac:dyDescent="0.2">
      <c r="A125" t="s">
        <v>20</v>
      </c>
      <c r="B125">
        <v>168</v>
      </c>
      <c r="C125" t="s">
        <v>14</v>
      </c>
      <c r="D125">
        <v>331</v>
      </c>
    </row>
    <row r="126" spans="1:4" x14ac:dyDescent="0.2">
      <c r="A126" t="s">
        <v>20</v>
      </c>
      <c r="B126">
        <v>4289</v>
      </c>
      <c r="C126" t="s">
        <v>14</v>
      </c>
      <c r="D126">
        <v>25</v>
      </c>
    </row>
    <row r="127" spans="1:4" x14ac:dyDescent="0.2">
      <c r="A127" t="s">
        <v>20</v>
      </c>
      <c r="B127">
        <v>165</v>
      </c>
      <c r="C127" t="s">
        <v>14</v>
      </c>
      <c r="D127">
        <v>3483</v>
      </c>
    </row>
    <row r="128" spans="1:4" x14ac:dyDescent="0.2">
      <c r="A128" t="s">
        <v>20</v>
      </c>
      <c r="B128">
        <v>1815</v>
      </c>
      <c r="C128" t="s">
        <v>14</v>
      </c>
      <c r="D128">
        <v>923</v>
      </c>
    </row>
    <row r="129" spans="1:4" x14ac:dyDescent="0.2">
      <c r="A129" t="s">
        <v>20</v>
      </c>
      <c r="B129">
        <v>397</v>
      </c>
      <c r="C129" t="s">
        <v>14</v>
      </c>
      <c r="D129">
        <v>1</v>
      </c>
    </row>
    <row r="130" spans="1:4" x14ac:dyDescent="0.2">
      <c r="A130" t="s">
        <v>20</v>
      </c>
      <c r="B130">
        <v>1539</v>
      </c>
      <c r="C130" t="s">
        <v>14</v>
      </c>
      <c r="D130">
        <v>33</v>
      </c>
    </row>
    <row r="131" spans="1:4" x14ac:dyDescent="0.2">
      <c r="A131" t="s">
        <v>20</v>
      </c>
      <c r="B131">
        <v>138</v>
      </c>
      <c r="C131" t="s">
        <v>14</v>
      </c>
      <c r="D131">
        <v>40</v>
      </c>
    </row>
    <row r="132" spans="1:4" x14ac:dyDescent="0.2">
      <c r="A132" t="s">
        <v>20</v>
      </c>
      <c r="B132">
        <v>3594</v>
      </c>
      <c r="C132" t="s">
        <v>14</v>
      </c>
      <c r="D132">
        <v>23</v>
      </c>
    </row>
    <row r="133" spans="1:4" x14ac:dyDescent="0.2">
      <c r="A133" t="s">
        <v>20</v>
      </c>
      <c r="B133">
        <v>5880</v>
      </c>
      <c r="C133" t="s">
        <v>14</v>
      </c>
      <c r="D133">
        <v>75</v>
      </c>
    </row>
    <row r="134" spans="1:4" x14ac:dyDescent="0.2">
      <c r="A134" t="s">
        <v>20</v>
      </c>
      <c r="B134">
        <v>112</v>
      </c>
      <c r="C134" t="s">
        <v>14</v>
      </c>
      <c r="D134">
        <v>2176</v>
      </c>
    </row>
    <row r="135" spans="1:4" x14ac:dyDescent="0.2">
      <c r="A135" t="s">
        <v>20</v>
      </c>
      <c r="B135">
        <v>943</v>
      </c>
      <c r="C135" t="s">
        <v>14</v>
      </c>
      <c r="D135">
        <v>441</v>
      </c>
    </row>
    <row r="136" spans="1:4" x14ac:dyDescent="0.2">
      <c r="A136" t="s">
        <v>20</v>
      </c>
      <c r="B136">
        <v>2468</v>
      </c>
      <c r="C136" t="s">
        <v>14</v>
      </c>
      <c r="D136">
        <v>25</v>
      </c>
    </row>
    <row r="137" spans="1:4" x14ac:dyDescent="0.2">
      <c r="A137" t="s">
        <v>20</v>
      </c>
      <c r="B137">
        <v>2551</v>
      </c>
      <c r="C137" t="s">
        <v>14</v>
      </c>
      <c r="D137">
        <v>127</v>
      </c>
    </row>
    <row r="138" spans="1:4" x14ac:dyDescent="0.2">
      <c r="A138" t="s">
        <v>20</v>
      </c>
      <c r="B138">
        <v>101</v>
      </c>
      <c r="C138" t="s">
        <v>14</v>
      </c>
      <c r="D138">
        <v>355</v>
      </c>
    </row>
    <row r="139" spans="1:4" x14ac:dyDescent="0.2">
      <c r="A139" t="s">
        <v>20</v>
      </c>
      <c r="B139">
        <v>92</v>
      </c>
      <c r="C139" t="s">
        <v>14</v>
      </c>
      <c r="D139">
        <v>44</v>
      </c>
    </row>
    <row r="140" spans="1:4" x14ac:dyDescent="0.2">
      <c r="A140" t="s">
        <v>20</v>
      </c>
      <c r="B140">
        <v>62</v>
      </c>
      <c r="C140" t="s">
        <v>14</v>
      </c>
      <c r="D140">
        <v>67</v>
      </c>
    </row>
    <row r="141" spans="1:4" x14ac:dyDescent="0.2">
      <c r="A141" t="s">
        <v>20</v>
      </c>
      <c r="B141">
        <v>149</v>
      </c>
      <c r="C141" t="s">
        <v>14</v>
      </c>
      <c r="D141">
        <v>1068</v>
      </c>
    </row>
    <row r="142" spans="1:4" x14ac:dyDescent="0.2">
      <c r="A142" t="s">
        <v>20</v>
      </c>
      <c r="B142">
        <v>329</v>
      </c>
      <c r="C142" t="s">
        <v>14</v>
      </c>
      <c r="D142">
        <v>424</v>
      </c>
    </row>
    <row r="143" spans="1:4" x14ac:dyDescent="0.2">
      <c r="A143" t="s">
        <v>20</v>
      </c>
      <c r="B143">
        <v>97</v>
      </c>
      <c r="C143" t="s">
        <v>14</v>
      </c>
      <c r="D143">
        <v>151</v>
      </c>
    </row>
    <row r="144" spans="1:4" x14ac:dyDescent="0.2">
      <c r="A144" t="s">
        <v>20</v>
      </c>
      <c r="B144">
        <v>1784</v>
      </c>
      <c r="C144" t="s">
        <v>14</v>
      </c>
      <c r="D144">
        <v>1608</v>
      </c>
    </row>
    <row r="145" spans="1:4" x14ac:dyDescent="0.2">
      <c r="A145" t="s">
        <v>20</v>
      </c>
      <c r="B145">
        <v>1684</v>
      </c>
      <c r="C145" t="s">
        <v>14</v>
      </c>
      <c r="D145">
        <v>941</v>
      </c>
    </row>
    <row r="146" spans="1:4" x14ac:dyDescent="0.2">
      <c r="A146" t="s">
        <v>20</v>
      </c>
      <c r="B146">
        <v>250</v>
      </c>
      <c r="C146" t="s">
        <v>14</v>
      </c>
      <c r="D146">
        <v>1</v>
      </c>
    </row>
    <row r="147" spans="1:4" x14ac:dyDescent="0.2">
      <c r="A147" t="s">
        <v>20</v>
      </c>
      <c r="B147">
        <v>238</v>
      </c>
      <c r="C147" t="s">
        <v>14</v>
      </c>
      <c r="D147">
        <v>40</v>
      </c>
    </row>
    <row r="148" spans="1:4" x14ac:dyDescent="0.2">
      <c r="A148" t="s">
        <v>20</v>
      </c>
      <c r="B148">
        <v>53</v>
      </c>
      <c r="C148" t="s">
        <v>14</v>
      </c>
      <c r="D148">
        <v>3015</v>
      </c>
    </row>
    <row r="149" spans="1:4" x14ac:dyDescent="0.2">
      <c r="A149" t="s">
        <v>20</v>
      </c>
      <c r="B149">
        <v>214</v>
      </c>
      <c r="C149" t="s">
        <v>14</v>
      </c>
      <c r="D149">
        <v>435</v>
      </c>
    </row>
    <row r="150" spans="1:4" x14ac:dyDescent="0.2">
      <c r="A150" t="s">
        <v>20</v>
      </c>
      <c r="B150">
        <v>222</v>
      </c>
      <c r="C150" t="s">
        <v>14</v>
      </c>
      <c r="D150">
        <v>714</v>
      </c>
    </row>
    <row r="151" spans="1:4" x14ac:dyDescent="0.2">
      <c r="A151" t="s">
        <v>20</v>
      </c>
      <c r="B151">
        <v>1884</v>
      </c>
      <c r="C151" t="s">
        <v>14</v>
      </c>
      <c r="D151">
        <v>5497</v>
      </c>
    </row>
    <row r="152" spans="1:4" x14ac:dyDescent="0.2">
      <c r="A152" t="s">
        <v>20</v>
      </c>
      <c r="B152">
        <v>218</v>
      </c>
      <c r="C152" t="s">
        <v>14</v>
      </c>
      <c r="D152">
        <v>418</v>
      </c>
    </row>
    <row r="153" spans="1:4" x14ac:dyDescent="0.2">
      <c r="A153" t="s">
        <v>20</v>
      </c>
      <c r="B153">
        <v>6465</v>
      </c>
      <c r="C153" t="s">
        <v>14</v>
      </c>
      <c r="D153">
        <v>1439</v>
      </c>
    </row>
    <row r="154" spans="1:4" x14ac:dyDescent="0.2">
      <c r="A154" t="s">
        <v>20</v>
      </c>
      <c r="B154">
        <v>59</v>
      </c>
      <c r="C154" t="s">
        <v>14</v>
      </c>
      <c r="D154">
        <v>15</v>
      </c>
    </row>
    <row r="155" spans="1:4" x14ac:dyDescent="0.2">
      <c r="A155" t="s">
        <v>20</v>
      </c>
      <c r="B155">
        <v>88</v>
      </c>
      <c r="C155" t="s">
        <v>14</v>
      </c>
      <c r="D155">
        <v>1999</v>
      </c>
    </row>
    <row r="156" spans="1:4" x14ac:dyDescent="0.2">
      <c r="A156" t="s">
        <v>20</v>
      </c>
      <c r="B156">
        <v>1697</v>
      </c>
      <c r="C156" t="s">
        <v>14</v>
      </c>
      <c r="D156">
        <v>118</v>
      </c>
    </row>
    <row r="157" spans="1:4" x14ac:dyDescent="0.2">
      <c r="A157" t="s">
        <v>20</v>
      </c>
      <c r="B157">
        <v>92</v>
      </c>
      <c r="C157" t="s">
        <v>14</v>
      </c>
      <c r="D157">
        <v>162</v>
      </c>
    </row>
    <row r="158" spans="1:4" x14ac:dyDescent="0.2">
      <c r="A158" t="s">
        <v>20</v>
      </c>
      <c r="B158">
        <v>186</v>
      </c>
      <c r="C158" t="s">
        <v>14</v>
      </c>
      <c r="D158">
        <v>83</v>
      </c>
    </row>
    <row r="159" spans="1:4" x14ac:dyDescent="0.2">
      <c r="A159" t="s">
        <v>20</v>
      </c>
      <c r="B159">
        <v>138</v>
      </c>
      <c r="C159" t="s">
        <v>14</v>
      </c>
      <c r="D159">
        <v>747</v>
      </c>
    </row>
    <row r="160" spans="1:4" x14ac:dyDescent="0.2">
      <c r="A160" t="s">
        <v>20</v>
      </c>
      <c r="B160">
        <v>261</v>
      </c>
      <c r="C160" t="s">
        <v>14</v>
      </c>
      <c r="D160">
        <v>84</v>
      </c>
    </row>
    <row r="161" spans="1:4" x14ac:dyDescent="0.2">
      <c r="A161" t="s">
        <v>20</v>
      </c>
      <c r="B161">
        <v>107</v>
      </c>
      <c r="C161" t="s">
        <v>14</v>
      </c>
      <c r="D161">
        <v>91</v>
      </c>
    </row>
    <row r="162" spans="1:4" x14ac:dyDescent="0.2">
      <c r="A162" t="s">
        <v>20</v>
      </c>
      <c r="B162">
        <v>199</v>
      </c>
      <c r="C162" t="s">
        <v>14</v>
      </c>
      <c r="D162">
        <v>792</v>
      </c>
    </row>
    <row r="163" spans="1:4" x14ac:dyDescent="0.2">
      <c r="A163" t="s">
        <v>20</v>
      </c>
      <c r="B163">
        <v>5512</v>
      </c>
      <c r="C163" t="s">
        <v>14</v>
      </c>
      <c r="D163">
        <v>32</v>
      </c>
    </row>
    <row r="164" spans="1:4" x14ac:dyDescent="0.2">
      <c r="A164" t="s">
        <v>20</v>
      </c>
      <c r="B164">
        <v>86</v>
      </c>
      <c r="C164" t="s">
        <v>14</v>
      </c>
      <c r="D164">
        <v>186</v>
      </c>
    </row>
    <row r="165" spans="1:4" x14ac:dyDescent="0.2">
      <c r="A165" t="s">
        <v>20</v>
      </c>
      <c r="B165">
        <v>2768</v>
      </c>
      <c r="C165" t="s">
        <v>14</v>
      </c>
      <c r="D165">
        <v>605</v>
      </c>
    </row>
    <row r="166" spans="1:4" x14ac:dyDescent="0.2">
      <c r="A166" t="s">
        <v>20</v>
      </c>
      <c r="B166">
        <v>48</v>
      </c>
      <c r="C166" t="s">
        <v>14</v>
      </c>
      <c r="D166">
        <v>1</v>
      </c>
    </row>
    <row r="167" spans="1:4" x14ac:dyDescent="0.2">
      <c r="A167" t="s">
        <v>20</v>
      </c>
      <c r="B167">
        <v>87</v>
      </c>
      <c r="C167" t="s">
        <v>14</v>
      </c>
      <c r="D167">
        <v>31</v>
      </c>
    </row>
    <row r="168" spans="1:4" x14ac:dyDescent="0.2">
      <c r="A168" t="s">
        <v>20</v>
      </c>
      <c r="B168">
        <v>1894</v>
      </c>
      <c r="C168" t="s">
        <v>14</v>
      </c>
      <c r="D168">
        <v>1181</v>
      </c>
    </row>
    <row r="169" spans="1:4" x14ac:dyDescent="0.2">
      <c r="A169" t="s">
        <v>20</v>
      </c>
      <c r="B169">
        <v>282</v>
      </c>
      <c r="C169" t="s">
        <v>14</v>
      </c>
      <c r="D169">
        <v>39</v>
      </c>
    </row>
    <row r="170" spans="1:4" x14ac:dyDescent="0.2">
      <c r="A170" t="s">
        <v>20</v>
      </c>
      <c r="B170">
        <v>116</v>
      </c>
      <c r="C170" t="s">
        <v>14</v>
      </c>
      <c r="D170">
        <v>46</v>
      </c>
    </row>
    <row r="171" spans="1:4" x14ac:dyDescent="0.2">
      <c r="A171" t="s">
        <v>20</v>
      </c>
      <c r="B171">
        <v>83</v>
      </c>
      <c r="C171" t="s">
        <v>14</v>
      </c>
      <c r="D171">
        <v>105</v>
      </c>
    </row>
    <row r="172" spans="1:4" x14ac:dyDescent="0.2">
      <c r="A172" t="s">
        <v>20</v>
      </c>
      <c r="B172">
        <v>91</v>
      </c>
      <c r="C172" t="s">
        <v>14</v>
      </c>
      <c r="D172">
        <v>535</v>
      </c>
    </row>
    <row r="173" spans="1:4" x14ac:dyDescent="0.2">
      <c r="A173" t="s">
        <v>20</v>
      </c>
      <c r="B173">
        <v>546</v>
      </c>
      <c r="C173" t="s">
        <v>14</v>
      </c>
      <c r="D173">
        <v>16</v>
      </c>
    </row>
    <row r="174" spans="1:4" x14ac:dyDescent="0.2">
      <c r="A174" t="s">
        <v>20</v>
      </c>
      <c r="B174">
        <v>393</v>
      </c>
      <c r="C174" t="s">
        <v>14</v>
      </c>
      <c r="D174">
        <v>575</v>
      </c>
    </row>
    <row r="175" spans="1:4" x14ac:dyDescent="0.2">
      <c r="A175" t="s">
        <v>20</v>
      </c>
      <c r="B175">
        <v>133</v>
      </c>
      <c r="C175" t="s">
        <v>14</v>
      </c>
      <c r="D175">
        <v>1120</v>
      </c>
    </row>
    <row r="176" spans="1:4" x14ac:dyDescent="0.2">
      <c r="A176" t="s">
        <v>20</v>
      </c>
      <c r="B176">
        <v>254</v>
      </c>
      <c r="C176" t="s">
        <v>14</v>
      </c>
      <c r="D176">
        <v>113</v>
      </c>
    </row>
    <row r="177" spans="1:4" x14ac:dyDescent="0.2">
      <c r="A177" t="s">
        <v>20</v>
      </c>
      <c r="B177">
        <v>176</v>
      </c>
      <c r="C177" t="s">
        <v>14</v>
      </c>
      <c r="D177">
        <v>1538</v>
      </c>
    </row>
    <row r="178" spans="1:4" x14ac:dyDescent="0.2">
      <c r="A178" t="s">
        <v>20</v>
      </c>
      <c r="B178">
        <v>337</v>
      </c>
      <c r="C178" t="s">
        <v>14</v>
      </c>
      <c r="D178">
        <v>9</v>
      </c>
    </row>
    <row r="179" spans="1:4" x14ac:dyDescent="0.2">
      <c r="A179" t="s">
        <v>20</v>
      </c>
      <c r="B179">
        <v>107</v>
      </c>
      <c r="C179" t="s">
        <v>14</v>
      </c>
      <c r="D179">
        <v>554</v>
      </c>
    </row>
    <row r="180" spans="1:4" x14ac:dyDescent="0.2">
      <c r="A180" t="s">
        <v>20</v>
      </c>
      <c r="B180">
        <v>183</v>
      </c>
      <c r="C180" t="s">
        <v>14</v>
      </c>
      <c r="D180">
        <v>648</v>
      </c>
    </row>
    <row r="181" spans="1:4" x14ac:dyDescent="0.2">
      <c r="A181" t="s">
        <v>20</v>
      </c>
      <c r="B181">
        <v>72</v>
      </c>
      <c r="C181" t="s">
        <v>14</v>
      </c>
      <c r="D181">
        <v>21</v>
      </c>
    </row>
    <row r="182" spans="1:4" x14ac:dyDescent="0.2">
      <c r="A182" t="s">
        <v>20</v>
      </c>
      <c r="B182">
        <v>295</v>
      </c>
      <c r="C182" t="s">
        <v>14</v>
      </c>
      <c r="D182">
        <v>54</v>
      </c>
    </row>
    <row r="183" spans="1:4" x14ac:dyDescent="0.2">
      <c r="A183" t="s">
        <v>20</v>
      </c>
      <c r="B183">
        <v>142</v>
      </c>
      <c r="C183" t="s">
        <v>14</v>
      </c>
      <c r="D183">
        <v>120</v>
      </c>
    </row>
    <row r="184" spans="1:4" x14ac:dyDescent="0.2">
      <c r="A184" t="s">
        <v>20</v>
      </c>
      <c r="B184">
        <v>85</v>
      </c>
      <c r="C184" t="s">
        <v>14</v>
      </c>
      <c r="D184">
        <v>579</v>
      </c>
    </row>
    <row r="185" spans="1:4" x14ac:dyDescent="0.2">
      <c r="A185" t="s">
        <v>20</v>
      </c>
      <c r="B185">
        <v>659</v>
      </c>
      <c r="C185" t="s">
        <v>14</v>
      </c>
      <c r="D185">
        <v>2072</v>
      </c>
    </row>
    <row r="186" spans="1:4" x14ac:dyDescent="0.2">
      <c r="A186" t="s">
        <v>20</v>
      </c>
      <c r="B186">
        <v>121</v>
      </c>
      <c r="C186" t="s">
        <v>14</v>
      </c>
      <c r="D186">
        <v>0</v>
      </c>
    </row>
    <row r="187" spans="1:4" x14ac:dyDescent="0.2">
      <c r="A187" t="s">
        <v>20</v>
      </c>
      <c r="B187">
        <v>3742</v>
      </c>
      <c r="C187" t="s">
        <v>14</v>
      </c>
      <c r="D187">
        <v>1796</v>
      </c>
    </row>
    <row r="188" spans="1:4" x14ac:dyDescent="0.2">
      <c r="A188" t="s">
        <v>20</v>
      </c>
      <c r="B188">
        <v>223</v>
      </c>
      <c r="C188" t="s">
        <v>14</v>
      </c>
      <c r="D188">
        <v>62</v>
      </c>
    </row>
    <row r="189" spans="1:4" x14ac:dyDescent="0.2">
      <c r="A189" t="s">
        <v>20</v>
      </c>
      <c r="B189">
        <v>133</v>
      </c>
      <c r="C189" t="s">
        <v>14</v>
      </c>
      <c r="D189">
        <v>347</v>
      </c>
    </row>
    <row r="190" spans="1:4" x14ac:dyDescent="0.2">
      <c r="A190" t="s">
        <v>20</v>
      </c>
      <c r="B190">
        <v>5168</v>
      </c>
      <c r="C190" t="s">
        <v>14</v>
      </c>
      <c r="D190">
        <v>19</v>
      </c>
    </row>
    <row r="191" spans="1:4" x14ac:dyDescent="0.2">
      <c r="A191" t="s">
        <v>20</v>
      </c>
      <c r="B191">
        <v>307</v>
      </c>
      <c r="C191" t="s">
        <v>14</v>
      </c>
      <c r="D191">
        <v>1258</v>
      </c>
    </row>
    <row r="192" spans="1:4" x14ac:dyDescent="0.2">
      <c r="A192" t="s">
        <v>20</v>
      </c>
      <c r="B192">
        <v>2441</v>
      </c>
      <c r="C192" t="s">
        <v>14</v>
      </c>
      <c r="D192">
        <v>362</v>
      </c>
    </row>
    <row r="193" spans="1:4" x14ac:dyDescent="0.2">
      <c r="A193" t="s">
        <v>20</v>
      </c>
      <c r="B193">
        <v>1385</v>
      </c>
      <c r="C193" t="s">
        <v>14</v>
      </c>
      <c r="D193">
        <v>133</v>
      </c>
    </row>
    <row r="194" spans="1:4" x14ac:dyDescent="0.2">
      <c r="A194" t="s">
        <v>20</v>
      </c>
      <c r="B194">
        <v>190</v>
      </c>
      <c r="C194" t="s">
        <v>14</v>
      </c>
      <c r="D194">
        <v>846</v>
      </c>
    </row>
    <row r="195" spans="1:4" x14ac:dyDescent="0.2">
      <c r="A195" t="s">
        <v>20</v>
      </c>
      <c r="B195">
        <v>470</v>
      </c>
      <c r="C195" t="s">
        <v>14</v>
      </c>
      <c r="D195">
        <v>10</v>
      </c>
    </row>
    <row r="196" spans="1:4" x14ac:dyDescent="0.2">
      <c r="A196" t="s">
        <v>20</v>
      </c>
      <c r="B196">
        <v>253</v>
      </c>
      <c r="C196" t="s">
        <v>14</v>
      </c>
      <c r="D196">
        <v>191</v>
      </c>
    </row>
    <row r="197" spans="1:4" x14ac:dyDescent="0.2">
      <c r="A197" t="s">
        <v>20</v>
      </c>
      <c r="B197">
        <v>1113</v>
      </c>
      <c r="C197" t="s">
        <v>14</v>
      </c>
      <c r="D197">
        <v>1979</v>
      </c>
    </row>
    <row r="198" spans="1:4" x14ac:dyDescent="0.2">
      <c r="A198" t="s">
        <v>20</v>
      </c>
      <c r="B198">
        <v>2283</v>
      </c>
      <c r="C198" t="s">
        <v>14</v>
      </c>
      <c r="D198">
        <v>63</v>
      </c>
    </row>
    <row r="199" spans="1:4" x14ac:dyDescent="0.2">
      <c r="A199" t="s">
        <v>20</v>
      </c>
      <c r="B199">
        <v>1095</v>
      </c>
      <c r="C199" t="s">
        <v>14</v>
      </c>
      <c r="D199">
        <v>6080</v>
      </c>
    </row>
    <row r="200" spans="1:4" x14ac:dyDescent="0.2">
      <c r="A200" t="s">
        <v>20</v>
      </c>
      <c r="B200">
        <v>1690</v>
      </c>
      <c r="C200" t="s">
        <v>14</v>
      </c>
      <c r="D200">
        <v>80</v>
      </c>
    </row>
    <row r="201" spans="1:4" x14ac:dyDescent="0.2">
      <c r="A201" t="s">
        <v>20</v>
      </c>
      <c r="B201">
        <v>191</v>
      </c>
      <c r="C201" t="s">
        <v>14</v>
      </c>
      <c r="D201">
        <v>9</v>
      </c>
    </row>
    <row r="202" spans="1:4" x14ac:dyDescent="0.2">
      <c r="A202" t="s">
        <v>20</v>
      </c>
      <c r="B202">
        <v>2013</v>
      </c>
      <c r="C202" t="s">
        <v>14</v>
      </c>
      <c r="D202">
        <v>1784</v>
      </c>
    </row>
    <row r="203" spans="1:4" x14ac:dyDescent="0.2">
      <c r="A203" t="s">
        <v>20</v>
      </c>
      <c r="B203">
        <v>1703</v>
      </c>
      <c r="C203" t="s">
        <v>14</v>
      </c>
      <c r="D203">
        <v>243</v>
      </c>
    </row>
    <row r="204" spans="1:4" x14ac:dyDescent="0.2">
      <c r="A204" t="s">
        <v>20</v>
      </c>
      <c r="B204">
        <v>80</v>
      </c>
      <c r="C204" t="s">
        <v>14</v>
      </c>
      <c r="D204">
        <v>1296</v>
      </c>
    </row>
    <row r="205" spans="1:4" x14ac:dyDescent="0.2">
      <c r="A205" t="s">
        <v>20</v>
      </c>
      <c r="B205">
        <v>41</v>
      </c>
      <c r="C205" t="s">
        <v>14</v>
      </c>
      <c r="D205">
        <v>77</v>
      </c>
    </row>
    <row r="206" spans="1:4" x14ac:dyDescent="0.2">
      <c r="A206" t="s">
        <v>20</v>
      </c>
      <c r="B206">
        <v>187</v>
      </c>
      <c r="C206" t="s">
        <v>14</v>
      </c>
      <c r="D206">
        <v>395</v>
      </c>
    </row>
    <row r="207" spans="1:4" x14ac:dyDescent="0.2">
      <c r="A207" t="s">
        <v>20</v>
      </c>
      <c r="B207">
        <v>2875</v>
      </c>
      <c r="C207" t="s">
        <v>14</v>
      </c>
      <c r="D207">
        <v>49</v>
      </c>
    </row>
    <row r="208" spans="1:4" x14ac:dyDescent="0.2">
      <c r="A208" t="s">
        <v>20</v>
      </c>
      <c r="B208">
        <v>88</v>
      </c>
      <c r="C208" t="s">
        <v>14</v>
      </c>
      <c r="D208">
        <v>180</v>
      </c>
    </row>
    <row r="209" spans="1:4" x14ac:dyDescent="0.2">
      <c r="A209" t="s">
        <v>20</v>
      </c>
      <c r="B209">
        <v>191</v>
      </c>
      <c r="C209" t="s">
        <v>14</v>
      </c>
      <c r="D209">
        <v>2690</v>
      </c>
    </row>
    <row r="210" spans="1:4" x14ac:dyDescent="0.2">
      <c r="A210" t="s">
        <v>20</v>
      </c>
      <c r="B210">
        <v>139</v>
      </c>
      <c r="C210" t="s">
        <v>14</v>
      </c>
      <c r="D210">
        <v>2779</v>
      </c>
    </row>
    <row r="211" spans="1:4" x14ac:dyDescent="0.2">
      <c r="A211" t="s">
        <v>20</v>
      </c>
      <c r="B211">
        <v>186</v>
      </c>
      <c r="C211" t="s">
        <v>14</v>
      </c>
      <c r="D211">
        <v>92</v>
      </c>
    </row>
    <row r="212" spans="1:4" x14ac:dyDescent="0.2">
      <c r="A212" t="s">
        <v>20</v>
      </c>
      <c r="B212">
        <v>112</v>
      </c>
      <c r="C212" t="s">
        <v>14</v>
      </c>
      <c r="D212">
        <v>1028</v>
      </c>
    </row>
    <row r="213" spans="1:4" x14ac:dyDescent="0.2">
      <c r="A213" t="s">
        <v>20</v>
      </c>
      <c r="B213">
        <v>101</v>
      </c>
      <c r="C213" t="s">
        <v>14</v>
      </c>
      <c r="D213">
        <v>26</v>
      </c>
    </row>
    <row r="214" spans="1:4" x14ac:dyDescent="0.2">
      <c r="A214" t="s">
        <v>20</v>
      </c>
      <c r="B214">
        <v>206</v>
      </c>
      <c r="C214" t="s">
        <v>14</v>
      </c>
      <c r="D214">
        <v>1790</v>
      </c>
    </row>
    <row r="215" spans="1:4" x14ac:dyDescent="0.2">
      <c r="A215" t="s">
        <v>20</v>
      </c>
      <c r="B215">
        <v>154</v>
      </c>
      <c r="C215" t="s">
        <v>14</v>
      </c>
      <c r="D215">
        <v>37</v>
      </c>
    </row>
    <row r="216" spans="1:4" x14ac:dyDescent="0.2">
      <c r="A216" t="s">
        <v>20</v>
      </c>
      <c r="B216">
        <v>5966</v>
      </c>
      <c r="C216" t="s">
        <v>14</v>
      </c>
      <c r="D216">
        <v>35</v>
      </c>
    </row>
    <row r="217" spans="1:4" x14ac:dyDescent="0.2">
      <c r="A217" t="s">
        <v>20</v>
      </c>
      <c r="B217">
        <v>169</v>
      </c>
      <c r="C217" t="s">
        <v>14</v>
      </c>
      <c r="D217">
        <v>558</v>
      </c>
    </row>
    <row r="218" spans="1:4" x14ac:dyDescent="0.2">
      <c r="A218" t="s">
        <v>20</v>
      </c>
      <c r="B218">
        <v>2106</v>
      </c>
      <c r="C218" t="s">
        <v>14</v>
      </c>
      <c r="D218">
        <v>64</v>
      </c>
    </row>
    <row r="219" spans="1:4" x14ac:dyDescent="0.2">
      <c r="A219" t="s">
        <v>20</v>
      </c>
      <c r="B219">
        <v>131</v>
      </c>
      <c r="C219" t="s">
        <v>14</v>
      </c>
      <c r="D219">
        <v>245</v>
      </c>
    </row>
    <row r="220" spans="1:4" x14ac:dyDescent="0.2">
      <c r="A220" t="s">
        <v>20</v>
      </c>
      <c r="B220">
        <v>84</v>
      </c>
      <c r="C220" t="s">
        <v>14</v>
      </c>
      <c r="D220">
        <v>71</v>
      </c>
    </row>
    <row r="221" spans="1:4" x14ac:dyDescent="0.2">
      <c r="A221" t="s">
        <v>20</v>
      </c>
      <c r="B221">
        <v>155</v>
      </c>
      <c r="C221" t="s">
        <v>14</v>
      </c>
      <c r="D221">
        <v>42</v>
      </c>
    </row>
    <row r="222" spans="1:4" x14ac:dyDescent="0.2">
      <c r="A222" t="s">
        <v>20</v>
      </c>
      <c r="B222">
        <v>189</v>
      </c>
      <c r="C222" t="s">
        <v>14</v>
      </c>
      <c r="D222">
        <v>156</v>
      </c>
    </row>
    <row r="223" spans="1:4" x14ac:dyDescent="0.2">
      <c r="A223" t="s">
        <v>20</v>
      </c>
      <c r="B223">
        <v>4799</v>
      </c>
      <c r="C223" t="s">
        <v>14</v>
      </c>
      <c r="D223">
        <v>1368</v>
      </c>
    </row>
    <row r="224" spans="1:4" x14ac:dyDescent="0.2">
      <c r="A224" t="s">
        <v>20</v>
      </c>
      <c r="B224">
        <v>1137</v>
      </c>
      <c r="C224" t="s">
        <v>14</v>
      </c>
      <c r="D224">
        <v>102</v>
      </c>
    </row>
    <row r="225" spans="1:4" x14ac:dyDescent="0.2">
      <c r="A225" t="s">
        <v>20</v>
      </c>
      <c r="B225">
        <v>1152</v>
      </c>
      <c r="C225" t="s">
        <v>14</v>
      </c>
      <c r="D225">
        <v>86</v>
      </c>
    </row>
    <row r="226" spans="1:4" x14ac:dyDescent="0.2">
      <c r="A226" t="s">
        <v>20</v>
      </c>
      <c r="B226">
        <v>50</v>
      </c>
      <c r="C226" t="s">
        <v>14</v>
      </c>
      <c r="D226">
        <v>253</v>
      </c>
    </row>
    <row r="227" spans="1:4" x14ac:dyDescent="0.2">
      <c r="A227" t="s">
        <v>20</v>
      </c>
      <c r="B227">
        <v>3059</v>
      </c>
      <c r="C227" t="s">
        <v>14</v>
      </c>
      <c r="D227">
        <v>157</v>
      </c>
    </row>
    <row r="228" spans="1:4" x14ac:dyDescent="0.2">
      <c r="A228" t="s">
        <v>20</v>
      </c>
      <c r="B228">
        <v>34</v>
      </c>
      <c r="C228" t="s">
        <v>14</v>
      </c>
      <c r="D228">
        <v>183</v>
      </c>
    </row>
    <row r="229" spans="1:4" x14ac:dyDescent="0.2">
      <c r="A229" t="s">
        <v>20</v>
      </c>
      <c r="B229">
        <v>220</v>
      </c>
      <c r="C229" t="s">
        <v>14</v>
      </c>
      <c r="D229">
        <v>82</v>
      </c>
    </row>
    <row r="230" spans="1:4" x14ac:dyDescent="0.2">
      <c r="A230" t="s">
        <v>20</v>
      </c>
      <c r="B230">
        <v>1604</v>
      </c>
      <c r="C230" t="s">
        <v>14</v>
      </c>
      <c r="D230">
        <v>1</v>
      </c>
    </row>
    <row r="231" spans="1:4" x14ac:dyDescent="0.2">
      <c r="A231" t="s">
        <v>20</v>
      </c>
      <c r="B231">
        <v>454</v>
      </c>
      <c r="C231" t="s">
        <v>14</v>
      </c>
      <c r="D231">
        <v>1198</v>
      </c>
    </row>
    <row r="232" spans="1:4" x14ac:dyDescent="0.2">
      <c r="A232" t="s">
        <v>20</v>
      </c>
      <c r="B232">
        <v>123</v>
      </c>
      <c r="C232" t="s">
        <v>14</v>
      </c>
      <c r="D232">
        <v>648</v>
      </c>
    </row>
    <row r="233" spans="1:4" x14ac:dyDescent="0.2">
      <c r="A233" t="s">
        <v>20</v>
      </c>
      <c r="B233">
        <v>299</v>
      </c>
      <c r="C233" t="s">
        <v>14</v>
      </c>
      <c r="D233">
        <v>64</v>
      </c>
    </row>
    <row r="234" spans="1:4" x14ac:dyDescent="0.2">
      <c r="A234" t="s">
        <v>20</v>
      </c>
      <c r="B234">
        <v>2237</v>
      </c>
      <c r="C234" t="s">
        <v>14</v>
      </c>
      <c r="D234">
        <v>62</v>
      </c>
    </row>
    <row r="235" spans="1:4" x14ac:dyDescent="0.2">
      <c r="A235" t="s">
        <v>20</v>
      </c>
      <c r="B235">
        <v>645</v>
      </c>
      <c r="C235" t="s">
        <v>14</v>
      </c>
      <c r="D235">
        <v>750</v>
      </c>
    </row>
    <row r="236" spans="1:4" x14ac:dyDescent="0.2">
      <c r="A236" t="s">
        <v>20</v>
      </c>
      <c r="B236">
        <v>484</v>
      </c>
      <c r="C236" t="s">
        <v>14</v>
      </c>
      <c r="D236">
        <v>105</v>
      </c>
    </row>
    <row r="237" spans="1:4" x14ac:dyDescent="0.2">
      <c r="A237" t="s">
        <v>20</v>
      </c>
      <c r="B237">
        <v>154</v>
      </c>
      <c r="C237" t="s">
        <v>14</v>
      </c>
      <c r="D237">
        <v>2604</v>
      </c>
    </row>
    <row r="238" spans="1:4" x14ac:dyDescent="0.2">
      <c r="A238" t="s">
        <v>20</v>
      </c>
      <c r="B238">
        <v>82</v>
      </c>
      <c r="C238" t="s">
        <v>14</v>
      </c>
      <c r="D238">
        <v>65</v>
      </c>
    </row>
    <row r="239" spans="1:4" x14ac:dyDescent="0.2">
      <c r="A239" t="s">
        <v>20</v>
      </c>
      <c r="B239">
        <v>134</v>
      </c>
      <c r="C239" t="s">
        <v>14</v>
      </c>
      <c r="D239">
        <v>94</v>
      </c>
    </row>
    <row r="240" spans="1:4" x14ac:dyDescent="0.2">
      <c r="A240" t="s">
        <v>20</v>
      </c>
      <c r="B240">
        <v>5203</v>
      </c>
      <c r="C240" t="s">
        <v>14</v>
      </c>
      <c r="D240">
        <v>257</v>
      </c>
    </row>
    <row r="241" spans="1:4" x14ac:dyDescent="0.2">
      <c r="A241" t="s">
        <v>20</v>
      </c>
      <c r="B241">
        <v>94</v>
      </c>
      <c r="C241" t="s">
        <v>14</v>
      </c>
      <c r="D241">
        <v>2928</v>
      </c>
    </row>
    <row r="242" spans="1:4" x14ac:dyDescent="0.2">
      <c r="A242" t="s">
        <v>20</v>
      </c>
      <c r="B242">
        <v>205</v>
      </c>
      <c r="C242" t="s">
        <v>14</v>
      </c>
      <c r="D242">
        <v>4697</v>
      </c>
    </row>
    <row r="243" spans="1:4" x14ac:dyDescent="0.2">
      <c r="A243" t="s">
        <v>20</v>
      </c>
      <c r="B243">
        <v>92</v>
      </c>
      <c r="C243" t="s">
        <v>14</v>
      </c>
      <c r="D243">
        <v>2915</v>
      </c>
    </row>
    <row r="244" spans="1:4" x14ac:dyDescent="0.2">
      <c r="A244" t="s">
        <v>20</v>
      </c>
      <c r="B244">
        <v>219</v>
      </c>
      <c r="C244" t="s">
        <v>14</v>
      </c>
      <c r="D244">
        <v>18</v>
      </c>
    </row>
    <row r="245" spans="1:4" x14ac:dyDescent="0.2">
      <c r="A245" t="s">
        <v>20</v>
      </c>
      <c r="B245">
        <v>2526</v>
      </c>
      <c r="C245" t="s">
        <v>14</v>
      </c>
      <c r="D245">
        <v>602</v>
      </c>
    </row>
    <row r="246" spans="1:4" x14ac:dyDescent="0.2">
      <c r="A246" t="s">
        <v>20</v>
      </c>
      <c r="B246">
        <v>94</v>
      </c>
      <c r="C246" t="s">
        <v>14</v>
      </c>
      <c r="D246">
        <v>1</v>
      </c>
    </row>
    <row r="247" spans="1:4" x14ac:dyDescent="0.2">
      <c r="A247" t="s">
        <v>20</v>
      </c>
      <c r="B247">
        <v>1713</v>
      </c>
      <c r="C247" t="s">
        <v>14</v>
      </c>
      <c r="D247">
        <v>3868</v>
      </c>
    </row>
    <row r="248" spans="1:4" x14ac:dyDescent="0.2">
      <c r="A248" t="s">
        <v>20</v>
      </c>
      <c r="B248">
        <v>249</v>
      </c>
      <c r="C248" t="s">
        <v>14</v>
      </c>
      <c r="D248">
        <v>504</v>
      </c>
    </row>
    <row r="249" spans="1:4" x14ac:dyDescent="0.2">
      <c r="A249" t="s">
        <v>20</v>
      </c>
      <c r="B249">
        <v>192</v>
      </c>
      <c r="C249" t="s">
        <v>14</v>
      </c>
      <c r="D249">
        <v>14</v>
      </c>
    </row>
    <row r="250" spans="1:4" x14ac:dyDescent="0.2">
      <c r="A250" t="s">
        <v>20</v>
      </c>
      <c r="B250">
        <v>247</v>
      </c>
      <c r="C250" t="s">
        <v>14</v>
      </c>
      <c r="D250">
        <v>750</v>
      </c>
    </row>
    <row r="251" spans="1:4" x14ac:dyDescent="0.2">
      <c r="A251" t="s">
        <v>20</v>
      </c>
      <c r="B251">
        <v>2293</v>
      </c>
      <c r="C251" t="s">
        <v>14</v>
      </c>
      <c r="D251">
        <v>77</v>
      </c>
    </row>
    <row r="252" spans="1:4" x14ac:dyDescent="0.2">
      <c r="A252" t="s">
        <v>20</v>
      </c>
      <c r="B252">
        <v>3131</v>
      </c>
      <c r="C252" t="s">
        <v>14</v>
      </c>
      <c r="D252">
        <v>752</v>
      </c>
    </row>
    <row r="253" spans="1:4" x14ac:dyDescent="0.2">
      <c r="A253" t="s">
        <v>20</v>
      </c>
      <c r="B253">
        <v>143</v>
      </c>
      <c r="C253" t="s">
        <v>14</v>
      </c>
      <c r="D253">
        <v>131</v>
      </c>
    </row>
    <row r="254" spans="1:4" x14ac:dyDescent="0.2">
      <c r="A254" t="s">
        <v>20</v>
      </c>
      <c r="B254">
        <v>296</v>
      </c>
      <c r="C254" t="s">
        <v>14</v>
      </c>
      <c r="D254">
        <v>87</v>
      </c>
    </row>
    <row r="255" spans="1:4" x14ac:dyDescent="0.2">
      <c r="A255" t="s">
        <v>20</v>
      </c>
      <c r="B255">
        <v>170</v>
      </c>
      <c r="C255" t="s">
        <v>14</v>
      </c>
      <c r="D255">
        <v>1063</v>
      </c>
    </row>
    <row r="256" spans="1:4" x14ac:dyDescent="0.2">
      <c r="A256" t="s">
        <v>20</v>
      </c>
      <c r="B256">
        <v>86</v>
      </c>
      <c r="C256" t="s">
        <v>14</v>
      </c>
      <c r="D256">
        <v>76</v>
      </c>
    </row>
    <row r="257" spans="1:4" x14ac:dyDescent="0.2">
      <c r="A257" t="s">
        <v>20</v>
      </c>
      <c r="B257">
        <v>6286</v>
      </c>
      <c r="C257" t="s">
        <v>14</v>
      </c>
      <c r="D257">
        <v>4428</v>
      </c>
    </row>
    <row r="258" spans="1:4" x14ac:dyDescent="0.2">
      <c r="A258" t="s">
        <v>20</v>
      </c>
      <c r="B258">
        <v>3727</v>
      </c>
      <c r="C258" t="s">
        <v>14</v>
      </c>
      <c r="D258">
        <v>58</v>
      </c>
    </row>
    <row r="259" spans="1:4" x14ac:dyDescent="0.2">
      <c r="A259" t="s">
        <v>20</v>
      </c>
      <c r="B259">
        <v>1605</v>
      </c>
      <c r="C259" t="s">
        <v>14</v>
      </c>
      <c r="D259">
        <v>111</v>
      </c>
    </row>
    <row r="260" spans="1:4" x14ac:dyDescent="0.2">
      <c r="A260" t="s">
        <v>20</v>
      </c>
      <c r="B260">
        <v>2120</v>
      </c>
      <c r="C260" t="s">
        <v>14</v>
      </c>
      <c r="D260">
        <v>2955</v>
      </c>
    </row>
    <row r="261" spans="1:4" x14ac:dyDescent="0.2">
      <c r="A261" t="s">
        <v>20</v>
      </c>
      <c r="B261">
        <v>50</v>
      </c>
      <c r="C261" t="s">
        <v>14</v>
      </c>
      <c r="D261">
        <v>1657</v>
      </c>
    </row>
    <row r="262" spans="1:4" x14ac:dyDescent="0.2">
      <c r="A262" t="s">
        <v>20</v>
      </c>
      <c r="B262">
        <v>2080</v>
      </c>
      <c r="C262" t="s">
        <v>14</v>
      </c>
      <c r="D262">
        <v>926</v>
      </c>
    </row>
    <row r="263" spans="1:4" x14ac:dyDescent="0.2">
      <c r="A263" t="s">
        <v>20</v>
      </c>
      <c r="B263">
        <v>2105</v>
      </c>
      <c r="C263" t="s">
        <v>14</v>
      </c>
      <c r="D263">
        <v>77</v>
      </c>
    </row>
    <row r="264" spans="1:4" x14ac:dyDescent="0.2">
      <c r="A264" t="s">
        <v>20</v>
      </c>
      <c r="B264">
        <v>2436</v>
      </c>
      <c r="C264" t="s">
        <v>14</v>
      </c>
      <c r="D264">
        <v>1748</v>
      </c>
    </row>
    <row r="265" spans="1:4" x14ac:dyDescent="0.2">
      <c r="A265" t="s">
        <v>20</v>
      </c>
      <c r="B265">
        <v>80</v>
      </c>
      <c r="C265" t="s">
        <v>14</v>
      </c>
      <c r="D265">
        <v>79</v>
      </c>
    </row>
    <row r="266" spans="1:4" x14ac:dyDescent="0.2">
      <c r="A266" t="s">
        <v>20</v>
      </c>
      <c r="B266">
        <v>42</v>
      </c>
      <c r="C266" t="s">
        <v>14</v>
      </c>
      <c r="D266">
        <v>889</v>
      </c>
    </row>
    <row r="267" spans="1:4" x14ac:dyDescent="0.2">
      <c r="A267" t="s">
        <v>20</v>
      </c>
      <c r="B267">
        <v>139</v>
      </c>
      <c r="C267" t="s">
        <v>14</v>
      </c>
      <c r="D267">
        <v>56</v>
      </c>
    </row>
    <row r="268" spans="1:4" x14ac:dyDescent="0.2">
      <c r="A268" t="s">
        <v>20</v>
      </c>
      <c r="B268">
        <v>159</v>
      </c>
      <c r="C268" t="s">
        <v>14</v>
      </c>
      <c r="D268">
        <v>1</v>
      </c>
    </row>
    <row r="269" spans="1:4" x14ac:dyDescent="0.2">
      <c r="A269" t="s">
        <v>20</v>
      </c>
      <c r="B269">
        <v>381</v>
      </c>
      <c r="C269" t="s">
        <v>14</v>
      </c>
      <c r="D269">
        <v>83</v>
      </c>
    </row>
    <row r="270" spans="1:4" x14ac:dyDescent="0.2">
      <c r="A270" t="s">
        <v>20</v>
      </c>
      <c r="B270">
        <v>194</v>
      </c>
      <c r="C270" t="s">
        <v>14</v>
      </c>
      <c r="D270">
        <v>2025</v>
      </c>
    </row>
    <row r="271" spans="1:4" x14ac:dyDescent="0.2">
      <c r="A271" t="s">
        <v>20</v>
      </c>
      <c r="B271">
        <v>106</v>
      </c>
      <c r="C271" t="s">
        <v>14</v>
      </c>
      <c r="D271">
        <v>14</v>
      </c>
    </row>
    <row r="272" spans="1:4" x14ac:dyDescent="0.2">
      <c r="A272" t="s">
        <v>20</v>
      </c>
      <c r="B272">
        <v>142</v>
      </c>
      <c r="C272" t="s">
        <v>14</v>
      </c>
      <c r="D272">
        <v>656</v>
      </c>
    </row>
    <row r="273" spans="1:4" x14ac:dyDescent="0.2">
      <c r="A273" t="s">
        <v>20</v>
      </c>
      <c r="B273">
        <v>211</v>
      </c>
      <c r="C273" t="s">
        <v>14</v>
      </c>
      <c r="D273">
        <v>1596</v>
      </c>
    </row>
    <row r="274" spans="1:4" x14ac:dyDescent="0.2">
      <c r="A274" t="s">
        <v>20</v>
      </c>
      <c r="B274">
        <v>2756</v>
      </c>
      <c r="C274" t="s">
        <v>14</v>
      </c>
      <c r="D274">
        <v>10</v>
      </c>
    </row>
    <row r="275" spans="1:4" x14ac:dyDescent="0.2">
      <c r="A275" t="s">
        <v>20</v>
      </c>
      <c r="B275">
        <v>173</v>
      </c>
      <c r="C275" t="s">
        <v>14</v>
      </c>
      <c r="D275">
        <v>1121</v>
      </c>
    </row>
    <row r="276" spans="1:4" x14ac:dyDescent="0.2">
      <c r="A276" t="s">
        <v>20</v>
      </c>
      <c r="B276">
        <v>87</v>
      </c>
      <c r="C276" t="s">
        <v>14</v>
      </c>
      <c r="D276">
        <v>15</v>
      </c>
    </row>
    <row r="277" spans="1:4" x14ac:dyDescent="0.2">
      <c r="A277" t="s">
        <v>20</v>
      </c>
      <c r="B277">
        <v>1572</v>
      </c>
      <c r="C277" t="s">
        <v>14</v>
      </c>
      <c r="D277">
        <v>191</v>
      </c>
    </row>
    <row r="278" spans="1:4" x14ac:dyDescent="0.2">
      <c r="A278" t="s">
        <v>20</v>
      </c>
      <c r="B278">
        <v>2346</v>
      </c>
      <c r="C278" t="s">
        <v>14</v>
      </c>
      <c r="D278">
        <v>16</v>
      </c>
    </row>
    <row r="279" spans="1:4" x14ac:dyDescent="0.2">
      <c r="A279" t="s">
        <v>20</v>
      </c>
      <c r="B279">
        <v>115</v>
      </c>
      <c r="C279" t="s">
        <v>14</v>
      </c>
      <c r="D279">
        <v>17</v>
      </c>
    </row>
    <row r="280" spans="1:4" x14ac:dyDescent="0.2">
      <c r="A280" t="s">
        <v>20</v>
      </c>
      <c r="B280">
        <v>85</v>
      </c>
      <c r="C280" t="s">
        <v>14</v>
      </c>
      <c r="D280">
        <v>34</v>
      </c>
    </row>
    <row r="281" spans="1:4" x14ac:dyDescent="0.2">
      <c r="A281" t="s">
        <v>20</v>
      </c>
      <c r="B281">
        <v>144</v>
      </c>
      <c r="C281" t="s">
        <v>14</v>
      </c>
      <c r="D281">
        <v>1</v>
      </c>
    </row>
    <row r="282" spans="1:4" x14ac:dyDescent="0.2">
      <c r="A282" t="s">
        <v>20</v>
      </c>
      <c r="B282">
        <v>2443</v>
      </c>
      <c r="C282" t="s">
        <v>14</v>
      </c>
      <c r="D282">
        <v>1274</v>
      </c>
    </row>
    <row r="283" spans="1:4" x14ac:dyDescent="0.2">
      <c r="A283" t="s">
        <v>20</v>
      </c>
      <c r="B283">
        <v>64</v>
      </c>
      <c r="C283" t="s">
        <v>14</v>
      </c>
      <c r="D283">
        <v>210</v>
      </c>
    </row>
    <row r="284" spans="1:4" x14ac:dyDescent="0.2">
      <c r="A284" t="s">
        <v>20</v>
      </c>
      <c r="B284">
        <v>268</v>
      </c>
      <c r="C284" t="s">
        <v>14</v>
      </c>
      <c r="D284">
        <v>248</v>
      </c>
    </row>
    <row r="285" spans="1:4" x14ac:dyDescent="0.2">
      <c r="A285" t="s">
        <v>20</v>
      </c>
      <c r="B285">
        <v>195</v>
      </c>
      <c r="C285" t="s">
        <v>14</v>
      </c>
      <c r="D285">
        <v>513</v>
      </c>
    </row>
    <row r="286" spans="1:4" x14ac:dyDescent="0.2">
      <c r="A286" t="s">
        <v>20</v>
      </c>
      <c r="B286">
        <v>186</v>
      </c>
      <c r="C286" t="s">
        <v>14</v>
      </c>
      <c r="D286">
        <v>3410</v>
      </c>
    </row>
    <row r="287" spans="1:4" x14ac:dyDescent="0.2">
      <c r="A287" t="s">
        <v>20</v>
      </c>
      <c r="B287">
        <v>460</v>
      </c>
      <c r="C287" t="s">
        <v>14</v>
      </c>
      <c r="D287">
        <v>10</v>
      </c>
    </row>
    <row r="288" spans="1:4" x14ac:dyDescent="0.2">
      <c r="A288" t="s">
        <v>20</v>
      </c>
      <c r="B288">
        <v>2528</v>
      </c>
      <c r="C288" t="s">
        <v>14</v>
      </c>
      <c r="D288">
        <v>2201</v>
      </c>
    </row>
    <row r="289" spans="1:4" x14ac:dyDescent="0.2">
      <c r="A289" t="s">
        <v>20</v>
      </c>
      <c r="B289">
        <v>3657</v>
      </c>
      <c r="C289" t="s">
        <v>14</v>
      </c>
      <c r="D289">
        <v>676</v>
      </c>
    </row>
    <row r="290" spans="1:4" x14ac:dyDescent="0.2">
      <c r="A290" t="s">
        <v>20</v>
      </c>
      <c r="B290">
        <v>131</v>
      </c>
      <c r="C290" t="s">
        <v>14</v>
      </c>
      <c r="D290">
        <v>831</v>
      </c>
    </row>
    <row r="291" spans="1:4" x14ac:dyDescent="0.2">
      <c r="A291" t="s">
        <v>20</v>
      </c>
      <c r="B291">
        <v>239</v>
      </c>
      <c r="C291" t="s">
        <v>14</v>
      </c>
      <c r="D291">
        <v>859</v>
      </c>
    </row>
    <row r="292" spans="1:4" x14ac:dyDescent="0.2">
      <c r="A292" t="s">
        <v>20</v>
      </c>
      <c r="B292">
        <v>78</v>
      </c>
      <c r="C292" t="s">
        <v>14</v>
      </c>
      <c r="D292">
        <v>45</v>
      </c>
    </row>
    <row r="293" spans="1:4" x14ac:dyDescent="0.2">
      <c r="A293" t="s">
        <v>20</v>
      </c>
      <c r="B293">
        <v>1773</v>
      </c>
      <c r="C293" t="s">
        <v>14</v>
      </c>
      <c r="D293">
        <v>6</v>
      </c>
    </row>
    <row r="294" spans="1:4" x14ac:dyDescent="0.2">
      <c r="A294" t="s">
        <v>20</v>
      </c>
      <c r="B294">
        <v>32</v>
      </c>
      <c r="C294" t="s">
        <v>14</v>
      </c>
      <c r="D294">
        <v>7</v>
      </c>
    </row>
    <row r="295" spans="1:4" x14ac:dyDescent="0.2">
      <c r="A295" t="s">
        <v>20</v>
      </c>
      <c r="B295">
        <v>369</v>
      </c>
      <c r="C295" t="s">
        <v>14</v>
      </c>
      <c r="D295">
        <v>31</v>
      </c>
    </row>
    <row r="296" spans="1:4" x14ac:dyDescent="0.2">
      <c r="A296" t="s">
        <v>20</v>
      </c>
      <c r="B296">
        <v>89</v>
      </c>
      <c r="C296" t="s">
        <v>14</v>
      </c>
      <c r="D296">
        <v>78</v>
      </c>
    </row>
    <row r="297" spans="1:4" x14ac:dyDescent="0.2">
      <c r="A297" t="s">
        <v>20</v>
      </c>
      <c r="B297">
        <v>147</v>
      </c>
      <c r="C297" t="s">
        <v>14</v>
      </c>
      <c r="D297">
        <v>1225</v>
      </c>
    </row>
    <row r="298" spans="1:4" x14ac:dyDescent="0.2">
      <c r="A298" t="s">
        <v>20</v>
      </c>
      <c r="B298">
        <v>126</v>
      </c>
      <c r="C298" t="s">
        <v>14</v>
      </c>
      <c r="D298">
        <v>1</v>
      </c>
    </row>
    <row r="299" spans="1:4" x14ac:dyDescent="0.2">
      <c r="A299" t="s">
        <v>20</v>
      </c>
      <c r="B299">
        <v>2218</v>
      </c>
      <c r="C299" t="s">
        <v>14</v>
      </c>
      <c r="D299">
        <v>67</v>
      </c>
    </row>
    <row r="300" spans="1:4" x14ac:dyDescent="0.2">
      <c r="A300" t="s">
        <v>20</v>
      </c>
      <c r="B300">
        <v>202</v>
      </c>
      <c r="C300" t="s">
        <v>14</v>
      </c>
      <c r="D300">
        <v>19</v>
      </c>
    </row>
    <row r="301" spans="1:4" x14ac:dyDescent="0.2">
      <c r="A301" t="s">
        <v>20</v>
      </c>
      <c r="B301">
        <v>140</v>
      </c>
      <c r="C301" t="s">
        <v>14</v>
      </c>
      <c r="D301">
        <v>2108</v>
      </c>
    </row>
    <row r="302" spans="1:4" x14ac:dyDescent="0.2">
      <c r="A302" t="s">
        <v>20</v>
      </c>
      <c r="B302">
        <v>1052</v>
      </c>
      <c r="C302" t="s">
        <v>14</v>
      </c>
      <c r="D302">
        <v>679</v>
      </c>
    </row>
    <row r="303" spans="1:4" x14ac:dyDescent="0.2">
      <c r="A303" t="s">
        <v>20</v>
      </c>
      <c r="B303">
        <v>247</v>
      </c>
      <c r="C303" t="s">
        <v>14</v>
      </c>
      <c r="D303">
        <v>36</v>
      </c>
    </row>
    <row r="304" spans="1:4" x14ac:dyDescent="0.2">
      <c r="A304" t="s">
        <v>20</v>
      </c>
      <c r="B304">
        <v>84</v>
      </c>
      <c r="C304" t="s">
        <v>14</v>
      </c>
      <c r="D304">
        <v>47</v>
      </c>
    </row>
    <row r="305" spans="1:4" x14ac:dyDescent="0.2">
      <c r="A305" t="s">
        <v>20</v>
      </c>
      <c r="B305">
        <v>88</v>
      </c>
      <c r="C305" t="s">
        <v>14</v>
      </c>
      <c r="D305">
        <v>70</v>
      </c>
    </row>
    <row r="306" spans="1:4" x14ac:dyDescent="0.2">
      <c r="A306" t="s">
        <v>20</v>
      </c>
      <c r="B306">
        <v>156</v>
      </c>
      <c r="C306" t="s">
        <v>14</v>
      </c>
      <c r="D306">
        <v>154</v>
      </c>
    </row>
    <row r="307" spans="1:4" x14ac:dyDescent="0.2">
      <c r="A307" t="s">
        <v>20</v>
      </c>
      <c r="B307">
        <v>2985</v>
      </c>
      <c r="C307" t="s">
        <v>14</v>
      </c>
      <c r="D307">
        <v>22</v>
      </c>
    </row>
    <row r="308" spans="1:4" x14ac:dyDescent="0.2">
      <c r="A308" t="s">
        <v>20</v>
      </c>
      <c r="B308">
        <v>762</v>
      </c>
      <c r="C308" t="s">
        <v>14</v>
      </c>
      <c r="D308">
        <v>1758</v>
      </c>
    </row>
    <row r="309" spans="1:4" x14ac:dyDescent="0.2">
      <c r="A309" t="s">
        <v>20</v>
      </c>
      <c r="B309">
        <v>554</v>
      </c>
      <c r="C309" t="s">
        <v>14</v>
      </c>
      <c r="D309">
        <v>94</v>
      </c>
    </row>
    <row r="310" spans="1:4" x14ac:dyDescent="0.2">
      <c r="A310" t="s">
        <v>20</v>
      </c>
      <c r="B310">
        <v>135</v>
      </c>
      <c r="C310" t="s">
        <v>14</v>
      </c>
      <c r="D310">
        <v>33</v>
      </c>
    </row>
    <row r="311" spans="1:4" x14ac:dyDescent="0.2">
      <c r="A311" t="s">
        <v>20</v>
      </c>
      <c r="B311">
        <v>122</v>
      </c>
      <c r="C311" t="s">
        <v>14</v>
      </c>
      <c r="D311">
        <v>1</v>
      </c>
    </row>
    <row r="312" spans="1:4" x14ac:dyDescent="0.2">
      <c r="A312" t="s">
        <v>20</v>
      </c>
      <c r="B312">
        <v>221</v>
      </c>
      <c r="C312" t="s">
        <v>14</v>
      </c>
      <c r="D312">
        <v>31</v>
      </c>
    </row>
    <row r="313" spans="1:4" x14ac:dyDescent="0.2">
      <c r="A313" t="s">
        <v>20</v>
      </c>
      <c r="B313">
        <v>126</v>
      </c>
      <c r="C313" t="s">
        <v>14</v>
      </c>
      <c r="D313">
        <v>35</v>
      </c>
    </row>
    <row r="314" spans="1:4" x14ac:dyDescent="0.2">
      <c r="A314" t="s">
        <v>20</v>
      </c>
      <c r="B314">
        <v>1022</v>
      </c>
      <c r="C314" t="s">
        <v>14</v>
      </c>
      <c r="D314">
        <v>63</v>
      </c>
    </row>
    <row r="315" spans="1:4" x14ac:dyDescent="0.2">
      <c r="A315" t="s">
        <v>20</v>
      </c>
      <c r="B315">
        <v>3177</v>
      </c>
      <c r="C315" t="s">
        <v>14</v>
      </c>
      <c r="D315">
        <v>526</v>
      </c>
    </row>
    <row r="316" spans="1:4" x14ac:dyDescent="0.2">
      <c r="A316" t="s">
        <v>20</v>
      </c>
      <c r="B316">
        <v>198</v>
      </c>
      <c r="C316" t="s">
        <v>14</v>
      </c>
      <c r="D316">
        <v>121</v>
      </c>
    </row>
    <row r="317" spans="1:4" x14ac:dyDescent="0.2">
      <c r="A317" t="s">
        <v>20</v>
      </c>
      <c r="B317">
        <v>85</v>
      </c>
      <c r="C317" t="s">
        <v>14</v>
      </c>
      <c r="D317">
        <v>67</v>
      </c>
    </row>
    <row r="318" spans="1:4" x14ac:dyDescent="0.2">
      <c r="A318" t="s">
        <v>20</v>
      </c>
      <c r="B318">
        <v>3596</v>
      </c>
      <c r="C318" t="s">
        <v>14</v>
      </c>
      <c r="D318">
        <v>57</v>
      </c>
    </row>
    <row r="319" spans="1:4" x14ac:dyDescent="0.2">
      <c r="A319" t="s">
        <v>20</v>
      </c>
      <c r="B319">
        <v>244</v>
      </c>
      <c r="C319" t="s">
        <v>14</v>
      </c>
      <c r="D319">
        <v>1229</v>
      </c>
    </row>
    <row r="320" spans="1:4" x14ac:dyDescent="0.2">
      <c r="A320" t="s">
        <v>20</v>
      </c>
      <c r="B320">
        <v>5180</v>
      </c>
      <c r="C320" t="s">
        <v>14</v>
      </c>
      <c r="D320">
        <v>12</v>
      </c>
    </row>
    <row r="321" spans="1:4" x14ac:dyDescent="0.2">
      <c r="A321" t="s">
        <v>20</v>
      </c>
      <c r="B321">
        <v>589</v>
      </c>
      <c r="C321" t="s">
        <v>14</v>
      </c>
      <c r="D321">
        <v>452</v>
      </c>
    </row>
    <row r="322" spans="1:4" x14ac:dyDescent="0.2">
      <c r="A322" t="s">
        <v>20</v>
      </c>
      <c r="B322">
        <v>2725</v>
      </c>
      <c r="C322" t="s">
        <v>14</v>
      </c>
      <c r="D322">
        <v>1886</v>
      </c>
    </row>
    <row r="323" spans="1:4" x14ac:dyDescent="0.2">
      <c r="A323" t="s">
        <v>20</v>
      </c>
      <c r="B323">
        <v>300</v>
      </c>
      <c r="C323" t="s">
        <v>14</v>
      </c>
      <c r="D323">
        <v>1825</v>
      </c>
    </row>
    <row r="324" spans="1:4" x14ac:dyDescent="0.2">
      <c r="A324" t="s">
        <v>20</v>
      </c>
      <c r="B324">
        <v>144</v>
      </c>
      <c r="C324" t="s">
        <v>14</v>
      </c>
      <c r="D324">
        <v>31</v>
      </c>
    </row>
    <row r="325" spans="1:4" x14ac:dyDescent="0.2">
      <c r="A325" t="s">
        <v>20</v>
      </c>
      <c r="B325">
        <v>87</v>
      </c>
      <c r="C325" t="s">
        <v>14</v>
      </c>
      <c r="D325">
        <v>107</v>
      </c>
    </row>
    <row r="326" spans="1:4" x14ac:dyDescent="0.2">
      <c r="A326" t="s">
        <v>20</v>
      </c>
      <c r="B326">
        <v>3116</v>
      </c>
      <c r="C326" t="s">
        <v>14</v>
      </c>
      <c r="D326">
        <v>27</v>
      </c>
    </row>
    <row r="327" spans="1:4" x14ac:dyDescent="0.2">
      <c r="A327" t="s">
        <v>20</v>
      </c>
      <c r="B327">
        <v>909</v>
      </c>
      <c r="C327" t="s">
        <v>14</v>
      </c>
      <c r="D327">
        <v>1221</v>
      </c>
    </row>
    <row r="328" spans="1:4" x14ac:dyDescent="0.2">
      <c r="A328" t="s">
        <v>20</v>
      </c>
      <c r="B328">
        <v>1613</v>
      </c>
      <c r="C328" t="s">
        <v>14</v>
      </c>
      <c r="D328">
        <v>1</v>
      </c>
    </row>
    <row r="329" spans="1:4" x14ac:dyDescent="0.2">
      <c r="A329" t="s">
        <v>20</v>
      </c>
      <c r="B329">
        <v>136</v>
      </c>
      <c r="C329" t="s">
        <v>14</v>
      </c>
      <c r="D329">
        <v>16</v>
      </c>
    </row>
    <row r="330" spans="1:4" x14ac:dyDescent="0.2">
      <c r="A330" t="s">
        <v>20</v>
      </c>
      <c r="B330">
        <v>130</v>
      </c>
      <c r="C330" t="s">
        <v>14</v>
      </c>
      <c r="D330">
        <v>41</v>
      </c>
    </row>
    <row r="331" spans="1:4" x14ac:dyDescent="0.2">
      <c r="A331" t="s">
        <v>20</v>
      </c>
      <c r="B331">
        <v>102</v>
      </c>
      <c r="C331" t="s">
        <v>14</v>
      </c>
      <c r="D331">
        <v>523</v>
      </c>
    </row>
    <row r="332" spans="1:4" x14ac:dyDescent="0.2">
      <c r="A332" t="s">
        <v>20</v>
      </c>
      <c r="B332">
        <v>4006</v>
      </c>
      <c r="C332" t="s">
        <v>14</v>
      </c>
      <c r="D332">
        <v>141</v>
      </c>
    </row>
    <row r="333" spans="1:4" x14ac:dyDescent="0.2">
      <c r="A333" t="s">
        <v>20</v>
      </c>
      <c r="B333">
        <v>1629</v>
      </c>
      <c r="C333" t="s">
        <v>14</v>
      </c>
      <c r="D333">
        <v>52</v>
      </c>
    </row>
    <row r="334" spans="1:4" x14ac:dyDescent="0.2">
      <c r="A334" t="s">
        <v>20</v>
      </c>
      <c r="B334">
        <v>2188</v>
      </c>
      <c r="C334" t="s">
        <v>14</v>
      </c>
      <c r="D334">
        <v>225</v>
      </c>
    </row>
    <row r="335" spans="1:4" x14ac:dyDescent="0.2">
      <c r="A335" t="s">
        <v>20</v>
      </c>
      <c r="B335">
        <v>2409</v>
      </c>
      <c r="C335" t="s">
        <v>14</v>
      </c>
      <c r="D335">
        <v>38</v>
      </c>
    </row>
    <row r="336" spans="1:4" x14ac:dyDescent="0.2">
      <c r="A336" t="s">
        <v>20</v>
      </c>
      <c r="B336">
        <v>194</v>
      </c>
      <c r="C336" t="s">
        <v>14</v>
      </c>
      <c r="D336">
        <v>15</v>
      </c>
    </row>
    <row r="337" spans="1:4" x14ac:dyDescent="0.2">
      <c r="A337" t="s">
        <v>20</v>
      </c>
      <c r="B337">
        <v>1140</v>
      </c>
      <c r="C337" t="s">
        <v>14</v>
      </c>
      <c r="D337">
        <v>37</v>
      </c>
    </row>
    <row r="338" spans="1:4" x14ac:dyDescent="0.2">
      <c r="A338" t="s">
        <v>20</v>
      </c>
      <c r="B338">
        <v>102</v>
      </c>
      <c r="C338" t="s">
        <v>14</v>
      </c>
      <c r="D338">
        <v>112</v>
      </c>
    </row>
    <row r="339" spans="1:4" x14ac:dyDescent="0.2">
      <c r="A339" t="s">
        <v>20</v>
      </c>
      <c r="B339">
        <v>2857</v>
      </c>
      <c r="C339" t="s">
        <v>14</v>
      </c>
      <c r="D339">
        <v>21</v>
      </c>
    </row>
    <row r="340" spans="1:4" x14ac:dyDescent="0.2">
      <c r="A340" t="s">
        <v>20</v>
      </c>
      <c r="B340">
        <v>107</v>
      </c>
      <c r="C340" t="s">
        <v>14</v>
      </c>
      <c r="D340">
        <v>67</v>
      </c>
    </row>
    <row r="341" spans="1:4" x14ac:dyDescent="0.2">
      <c r="A341" t="s">
        <v>20</v>
      </c>
      <c r="B341">
        <v>160</v>
      </c>
      <c r="C341" t="s">
        <v>14</v>
      </c>
      <c r="D341">
        <v>78</v>
      </c>
    </row>
    <row r="342" spans="1:4" x14ac:dyDescent="0.2">
      <c r="A342" t="s">
        <v>20</v>
      </c>
      <c r="B342">
        <v>2230</v>
      </c>
      <c r="C342" t="s">
        <v>14</v>
      </c>
      <c r="D342">
        <v>67</v>
      </c>
    </row>
    <row r="343" spans="1:4" x14ac:dyDescent="0.2">
      <c r="A343" t="s">
        <v>20</v>
      </c>
      <c r="B343">
        <v>316</v>
      </c>
      <c r="C343" t="s">
        <v>14</v>
      </c>
      <c r="D343">
        <v>263</v>
      </c>
    </row>
    <row r="344" spans="1:4" x14ac:dyDescent="0.2">
      <c r="A344" t="s">
        <v>20</v>
      </c>
      <c r="B344">
        <v>117</v>
      </c>
      <c r="C344" t="s">
        <v>14</v>
      </c>
      <c r="D344">
        <v>1691</v>
      </c>
    </row>
    <row r="345" spans="1:4" x14ac:dyDescent="0.2">
      <c r="A345" t="s">
        <v>20</v>
      </c>
      <c r="B345">
        <v>6406</v>
      </c>
      <c r="C345" t="s">
        <v>14</v>
      </c>
      <c r="D345">
        <v>181</v>
      </c>
    </row>
    <row r="346" spans="1:4" x14ac:dyDescent="0.2">
      <c r="A346" t="s">
        <v>20</v>
      </c>
      <c r="B346">
        <v>192</v>
      </c>
      <c r="C346" t="s">
        <v>14</v>
      </c>
      <c r="D346">
        <v>13</v>
      </c>
    </row>
    <row r="347" spans="1:4" x14ac:dyDescent="0.2">
      <c r="A347" t="s">
        <v>20</v>
      </c>
      <c r="B347">
        <v>26</v>
      </c>
      <c r="C347" t="s">
        <v>14</v>
      </c>
      <c r="D347">
        <v>1</v>
      </c>
    </row>
    <row r="348" spans="1:4" x14ac:dyDescent="0.2">
      <c r="A348" t="s">
        <v>20</v>
      </c>
      <c r="B348">
        <v>723</v>
      </c>
      <c r="C348" t="s">
        <v>14</v>
      </c>
      <c r="D348">
        <v>21</v>
      </c>
    </row>
    <row r="349" spans="1:4" x14ac:dyDescent="0.2">
      <c r="A349" t="s">
        <v>20</v>
      </c>
      <c r="B349">
        <v>170</v>
      </c>
      <c r="C349" t="s">
        <v>14</v>
      </c>
      <c r="D349">
        <v>830</v>
      </c>
    </row>
    <row r="350" spans="1:4" x14ac:dyDescent="0.2">
      <c r="A350" t="s">
        <v>20</v>
      </c>
      <c r="B350">
        <v>238</v>
      </c>
      <c r="C350" t="s">
        <v>14</v>
      </c>
      <c r="D350">
        <v>130</v>
      </c>
    </row>
    <row r="351" spans="1:4" x14ac:dyDescent="0.2">
      <c r="A351" t="s">
        <v>20</v>
      </c>
      <c r="B351">
        <v>55</v>
      </c>
      <c r="C351" t="s">
        <v>14</v>
      </c>
      <c r="D351">
        <v>55</v>
      </c>
    </row>
    <row r="352" spans="1:4" x14ac:dyDescent="0.2">
      <c r="A352" t="s">
        <v>20</v>
      </c>
      <c r="B352">
        <v>128</v>
      </c>
      <c r="C352" t="s">
        <v>14</v>
      </c>
      <c r="D352">
        <v>114</v>
      </c>
    </row>
    <row r="353" spans="1:4" x14ac:dyDescent="0.2">
      <c r="A353" t="s">
        <v>20</v>
      </c>
      <c r="B353">
        <v>2144</v>
      </c>
      <c r="C353" t="s">
        <v>14</v>
      </c>
      <c r="D353">
        <v>594</v>
      </c>
    </row>
    <row r="354" spans="1:4" x14ac:dyDescent="0.2">
      <c r="A354" t="s">
        <v>20</v>
      </c>
      <c r="B354">
        <v>2693</v>
      </c>
      <c r="C354" t="s">
        <v>14</v>
      </c>
      <c r="D354">
        <v>24</v>
      </c>
    </row>
    <row r="355" spans="1:4" x14ac:dyDescent="0.2">
      <c r="A355" t="s">
        <v>20</v>
      </c>
      <c r="B355">
        <v>432</v>
      </c>
      <c r="C355" t="s">
        <v>14</v>
      </c>
      <c r="D355">
        <v>252</v>
      </c>
    </row>
    <row r="356" spans="1:4" x14ac:dyDescent="0.2">
      <c r="A356" t="s">
        <v>20</v>
      </c>
      <c r="B356">
        <v>189</v>
      </c>
      <c r="C356" t="s">
        <v>14</v>
      </c>
      <c r="D356">
        <v>67</v>
      </c>
    </row>
    <row r="357" spans="1:4" x14ac:dyDescent="0.2">
      <c r="A357" t="s">
        <v>20</v>
      </c>
      <c r="B357">
        <v>154</v>
      </c>
      <c r="C357" t="s">
        <v>14</v>
      </c>
      <c r="D357">
        <v>742</v>
      </c>
    </row>
    <row r="358" spans="1:4" x14ac:dyDescent="0.2">
      <c r="A358" t="s">
        <v>20</v>
      </c>
      <c r="B358">
        <v>96</v>
      </c>
      <c r="C358" t="s">
        <v>14</v>
      </c>
      <c r="D358">
        <v>75</v>
      </c>
    </row>
    <row r="359" spans="1:4" x14ac:dyDescent="0.2">
      <c r="A359" t="s">
        <v>20</v>
      </c>
      <c r="B359">
        <v>3063</v>
      </c>
      <c r="C359" t="s">
        <v>14</v>
      </c>
      <c r="D359">
        <v>4405</v>
      </c>
    </row>
    <row r="360" spans="1:4" x14ac:dyDescent="0.2">
      <c r="A360" t="s">
        <v>20</v>
      </c>
      <c r="B360">
        <v>2266</v>
      </c>
      <c r="C360" t="s">
        <v>14</v>
      </c>
      <c r="D360">
        <v>92</v>
      </c>
    </row>
    <row r="361" spans="1:4" x14ac:dyDescent="0.2">
      <c r="A361" t="s">
        <v>20</v>
      </c>
      <c r="B361">
        <v>194</v>
      </c>
      <c r="C361" t="s">
        <v>14</v>
      </c>
      <c r="D361">
        <v>64</v>
      </c>
    </row>
    <row r="362" spans="1:4" x14ac:dyDescent="0.2">
      <c r="A362" t="s">
        <v>20</v>
      </c>
      <c r="B362">
        <v>129</v>
      </c>
      <c r="C362" t="s">
        <v>14</v>
      </c>
      <c r="D362">
        <v>64</v>
      </c>
    </row>
    <row r="363" spans="1:4" x14ac:dyDescent="0.2">
      <c r="A363" t="s">
        <v>20</v>
      </c>
      <c r="B363">
        <v>375</v>
      </c>
      <c r="C363" t="s">
        <v>14</v>
      </c>
      <c r="D363">
        <v>842</v>
      </c>
    </row>
    <row r="364" spans="1:4" x14ac:dyDescent="0.2">
      <c r="A364" t="s">
        <v>20</v>
      </c>
      <c r="B364">
        <v>409</v>
      </c>
      <c r="C364" t="s">
        <v>14</v>
      </c>
      <c r="D364">
        <v>112</v>
      </c>
    </row>
    <row r="365" spans="1:4" x14ac:dyDescent="0.2">
      <c r="A365" t="s">
        <v>20</v>
      </c>
      <c r="B365">
        <v>234</v>
      </c>
      <c r="C365" t="s">
        <v>14</v>
      </c>
      <c r="D365">
        <v>374</v>
      </c>
    </row>
    <row r="366" spans="1:4" x14ac:dyDescent="0.2">
      <c r="A366" t="s">
        <v>20</v>
      </c>
      <c r="B366">
        <v>3016</v>
      </c>
    </row>
    <row r="367" spans="1:4" x14ac:dyDescent="0.2">
      <c r="A367" t="s">
        <v>20</v>
      </c>
      <c r="B367">
        <v>264</v>
      </c>
    </row>
    <row r="368" spans="1:4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2:A566">
    <cfRule type="containsText" dxfId="7" priority="5" operator="containsText" text="live">
      <formula>NOT(ISERROR(SEARCH("live",A2)))</formula>
    </cfRule>
    <cfRule type="containsText" dxfId="6" priority="6" operator="containsText" text="canceled">
      <formula>NOT(ISERROR(SEARCH("canceled",A2)))</formula>
    </cfRule>
    <cfRule type="containsText" dxfId="5" priority="7" operator="containsText" text="successful">
      <formula>NOT(ISERROR(SEARCH("successful",A2)))</formula>
    </cfRule>
    <cfRule type="containsText" dxfId="4" priority="8" operator="containsText" text="failed">
      <formula>NOT(ISERROR(SEARCH("failed",A2)))</formula>
    </cfRule>
  </conditionalFormatting>
  <conditionalFormatting sqref="C2:C365">
    <cfRule type="containsText" dxfId="3" priority="1" operator="containsText" text="live">
      <formula>NOT(ISERROR(SEARCH("live",C2)))</formula>
    </cfRule>
    <cfRule type="containsText" dxfId="2" priority="2" operator="containsText" text="canceled">
      <formula>NOT(ISERROR(SEARCH("canceled",C2)))</formula>
    </cfRule>
    <cfRule type="containsText" dxfId="1" priority="3" operator="containsText" text="successful">
      <formula>NOT(ISERROR(SEARCH("successful",C2)))</formula>
    </cfRule>
    <cfRule type="containsText" dxfId="0" priority="4" operator="containsText" text="failed">
      <formula>NOT(ISERROR(SEARCH("failed",C2)))</formula>
    </cfRule>
  </conditionalFormatting>
  <pageMargins left="0.7" right="0.7" top="0.75" bottom="0.75" header="0.3" footer="0.3"/>
  <ignoredErrors>
    <ignoredError sqref="K7 I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category  </vt:lpstr>
      <vt:lpstr>Subcategory Outcome </vt:lpstr>
      <vt:lpstr>Date and outcome </vt:lpstr>
      <vt:lpstr>Outcome bsed on goal</vt:lpstr>
      <vt:lpstr>Outcome backers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Victoria  Amegno</cp:lastModifiedBy>
  <dcterms:created xsi:type="dcterms:W3CDTF">2021-09-29T18:52:28Z</dcterms:created>
  <dcterms:modified xsi:type="dcterms:W3CDTF">2023-04-04T23:00:38Z</dcterms:modified>
</cp:coreProperties>
</file>