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bart\Desktop\"/>
    </mc:Choice>
  </mc:AlternateContent>
  <xr:revisionPtr revIDLastSave="0" documentId="13_ncr:1_{53A1C76E-8D25-4DD3-8DFA-DCA4EDA9DD27}" xr6:coauthVersionLast="45" xr6:coauthVersionMax="45" xr10:uidLastSave="{00000000-0000-0000-0000-000000000000}"/>
  <bookViews>
    <workbookView xWindow="-120" yWindow="-120" windowWidth="20730" windowHeight="11160" xr2:uid="{0A58F899-0F03-49EE-B97C-963CAFC682EC}"/>
  </bookViews>
  <sheets>
    <sheet name="Answers 1-7" sheetId="2" r:id="rId1"/>
    <sheet name="question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8" i="2" l="1"/>
  <c r="F58" i="2"/>
  <c r="C50" i="2"/>
  <c r="B50" i="2"/>
  <c r="C49" i="2"/>
  <c r="B49" i="2"/>
  <c r="C48" i="2"/>
  <c r="B48" i="2"/>
  <c r="C44" i="2"/>
  <c r="C43" i="2"/>
  <c r="B44" i="2"/>
  <c r="B43" i="2"/>
  <c r="H36" i="2"/>
  <c r="F36" i="2"/>
  <c r="H35" i="2"/>
  <c r="F35" i="2"/>
  <c r="C33" i="2"/>
  <c r="B33" i="2"/>
  <c r="C24" i="2"/>
  <c r="H27" i="2" s="1"/>
  <c r="B24" i="2"/>
  <c r="H26" i="2" s="1"/>
  <c r="F26" i="2" l="1"/>
  <c r="F27" i="2"/>
</calcChain>
</file>

<file path=xl/sharedStrings.xml><?xml version="1.0" encoding="utf-8"?>
<sst xmlns="http://schemas.openxmlformats.org/spreadsheetml/2006/main" count="72" uniqueCount="51">
  <si>
    <t>Gulf View Condominiums</t>
  </si>
  <si>
    <t>No Gulf View Condominiums</t>
  </si>
  <si>
    <t>List Price</t>
  </si>
  <si>
    <t>Sale Price</t>
  </si>
  <si>
    <t>Days to Sell</t>
  </si>
  <si>
    <t>Mean</t>
  </si>
  <si>
    <t>Standard Error</t>
  </si>
  <si>
    <t>Median</t>
  </si>
  <si>
    <t>Mode</t>
  </si>
  <si>
    <t>Standard Deviation</t>
  </si>
  <si>
    <t>Sample Variance</t>
  </si>
  <si>
    <t>Kurtosis</t>
  </si>
  <si>
    <t>Skewness</t>
  </si>
  <si>
    <t>Range</t>
  </si>
  <si>
    <t>Minimum</t>
  </si>
  <si>
    <t>Maximum</t>
  </si>
  <si>
    <t>Sum</t>
  </si>
  <si>
    <t>Count</t>
  </si>
  <si>
    <t>Days to sell</t>
  </si>
  <si>
    <t>Gulf View Condominium</t>
  </si>
  <si>
    <t>No Gulf Condominium</t>
  </si>
  <si>
    <t>1&amp;2</t>
  </si>
  <si>
    <t>3)</t>
  </si>
  <si>
    <t>4)</t>
  </si>
  <si>
    <t xml:space="preserve"> </t>
  </si>
  <si>
    <t>Margin of error =</t>
  </si>
  <si>
    <t>to</t>
  </si>
  <si>
    <t>Estimate population mean sales price (0.95)</t>
  </si>
  <si>
    <t>Estmate population mean number of days</t>
  </si>
  <si>
    <t>Sales Price</t>
  </si>
  <si>
    <t>Number of days</t>
  </si>
  <si>
    <t>5)</t>
  </si>
  <si>
    <t xml:space="preserve">Confidence Level </t>
  </si>
  <si>
    <t>No Gulf View Condominium</t>
  </si>
  <si>
    <t>6)</t>
  </si>
  <si>
    <t>Margin of error</t>
  </si>
  <si>
    <t>Gulf View</t>
  </si>
  <si>
    <t>No Gulf View</t>
  </si>
  <si>
    <t>z=</t>
  </si>
  <si>
    <t>Sample size =</t>
  </si>
  <si>
    <t>7)</t>
  </si>
  <si>
    <t>listing price</t>
  </si>
  <si>
    <t>Gulf</t>
  </si>
  <si>
    <t>No Gulf</t>
  </si>
  <si>
    <t>Selling price</t>
  </si>
  <si>
    <t>Based on linear regression since it is highly correlated</t>
  </si>
  <si>
    <t>Proportional mean Difference in sales vs Listing</t>
  </si>
  <si>
    <t>Number of days to sell</t>
  </si>
  <si>
    <t>Kerry-Ann Bartley</t>
  </si>
  <si>
    <t>Case Study 4</t>
  </si>
  <si>
    <t>Question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</si>
</sst>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8" formatCode="0.00000"/>
    <numFmt numFmtId="169" formatCode="0.0000"/>
    <numFmt numFmtId="170" formatCode="0.000"/>
  </numFmts>
  <fonts count="6" x14ac:knownFonts="1">
    <font>
      <sz val="11"/>
      <color theme="1"/>
      <name val="Calibri"/>
      <family val="2"/>
      <scheme val="minor"/>
    </font>
    <font>
      <b/>
      <sz val="11"/>
      <color theme="1"/>
      <name val="Calibri"/>
      <family val="2"/>
      <scheme val="minor"/>
    </font>
    <font>
      <b/>
      <sz val="12"/>
      <name val="Times New Roman"/>
      <family val="1"/>
    </font>
    <font>
      <i/>
      <sz val="11"/>
      <color theme="1"/>
      <name val="Calibri"/>
      <family val="2"/>
      <scheme val="minor"/>
    </font>
    <font>
      <b/>
      <i/>
      <sz val="11"/>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9"/>
        <bgColor indexed="64"/>
      </patternFill>
    </fill>
    <fill>
      <patternFill patternType="solid">
        <fgColor theme="0"/>
        <bgColor indexed="64"/>
      </patternFill>
    </fill>
    <fill>
      <patternFill patternType="solid">
        <fgColor theme="8"/>
        <bgColor indexed="64"/>
      </patternFill>
    </fill>
  </fills>
  <borders count="5">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2" fillId="0" borderId="1" xfId="0" applyFont="1" applyBorder="1" applyAlignment="1">
      <alignment horizontal="center"/>
    </xf>
    <xf numFmtId="0" fontId="2" fillId="0" borderId="0" xfId="0" applyFont="1" applyAlignment="1">
      <alignment horizontal="center"/>
    </xf>
    <xf numFmtId="164" fontId="0" fillId="0" borderId="0" xfId="0" applyNumberFormat="1"/>
    <xf numFmtId="0" fontId="0" fillId="0" borderId="0" xfId="0" applyFill="1" applyBorder="1" applyAlignment="1"/>
    <xf numFmtId="0" fontId="0" fillId="0" borderId="2" xfId="0" applyFill="1" applyBorder="1" applyAlignment="1"/>
    <xf numFmtId="0" fontId="3" fillId="0" borderId="3" xfId="0" applyFont="1" applyFill="1" applyBorder="1" applyAlignment="1">
      <alignment horizontal="centerContinuous"/>
    </xf>
    <xf numFmtId="0" fontId="3" fillId="0" borderId="0" xfId="0" applyFont="1" applyFill="1" applyBorder="1" applyAlignment="1">
      <alignment horizontal="centerContinuous"/>
    </xf>
    <xf numFmtId="0" fontId="0" fillId="0" borderId="0" xfId="0" applyBorder="1"/>
    <xf numFmtId="0" fontId="1" fillId="0" borderId="0" xfId="0" applyFont="1"/>
    <xf numFmtId="0" fontId="3" fillId="0" borderId="4" xfId="0" applyFont="1" applyFill="1" applyBorder="1" applyAlignment="1">
      <alignment horizontal="centerContinuous"/>
    </xf>
    <xf numFmtId="0" fontId="1" fillId="2" borderId="4" xfId="0" applyFont="1" applyFill="1" applyBorder="1" applyAlignment="1">
      <alignment horizontal="center"/>
    </xf>
    <xf numFmtId="0" fontId="1" fillId="2" borderId="4" xfId="0" applyFont="1" applyFill="1" applyBorder="1"/>
    <xf numFmtId="0" fontId="0" fillId="0" borderId="4" xfId="0" applyFill="1" applyBorder="1" applyAlignment="1"/>
    <xf numFmtId="0" fontId="4" fillId="3" borderId="4" xfId="0" applyFont="1" applyFill="1" applyBorder="1" applyAlignment="1">
      <alignment horizontal="centerContinuous"/>
    </xf>
    <xf numFmtId="0" fontId="1" fillId="3" borderId="4" xfId="0" applyFont="1" applyFill="1" applyBorder="1"/>
    <xf numFmtId="0" fontId="1" fillId="4" borderId="4" xfId="0" applyFont="1" applyFill="1" applyBorder="1" applyAlignment="1"/>
    <xf numFmtId="0" fontId="1" fillId="4" borderId="0" xfId="0" applyFont="1" applyFill="1" applyBorder="1" applyAlignment="1"/>
    <xf numFmtId="168" fontId="0" fillId="0" borderId="0" xfId="0" applyNumberFormat="1"/>
    <xf numFmtId="170" fontId="0" fillId="0" borderId="0" xfId="0" applyNumberFormat="1"/>
    <xf numFmtId="2" fontId="0" fillId="0" borderId="0" xfId="0" applyNumberFormat="1"/>
    <xf numFmtId="0" fontId="1" fillId="5" borderId="0" xfId="0" applyFont="1" applyFill="1" applyBorder="1" applyAlignment="1"/>
    <xf numFmtId="0" fontId="1" fillId="5" borderId="4" xfId="0" applyFont="1" applyFill="1" applyBorder="1" applyAlignment="1"/>
    <xf numFmtId="9" fontId="1" fillId="4" borderId="0" xfId="0" applyNumberFormat="1" applyFont="1" applyFill="1" applyBorder="1" applyAlignment="1"/>
    <xf numFmtId="0" fontId="0" fillId="2" borderId="0" xfId="0" applyFill="1"/>
    <xf numFmtId="1" fontId="0" fillId="2" borderId="0" xfId="0" applyNumberFormat="1" applyFill="1"/>
    <xf numFmtId="169" fontId="0" fillId="2" borderId="0" xfId="0" applyNumberFormat="1" applyFill="1"/>
    <xf numFmtId="3" fontId="0" fillId="0" borderId="0" xfId="0" applyNumberFormat="1"/>
    <xf numFmtId="2" fontId="0" fillId="2" borderId="0" xfId="0" applyNumberFormat="1" applyFill="1"/>
    <xf numFmtId="0" fontId="0" fillId="6" borderId="0" xfId="0" applyFill="1"/>
    <xf numFmtId="0" fontId="1" fillId="0" borderId="0" xfId="0" applyFont="1" applyFill="1" applyBorder="1" applyAlignment="1"/>
    <xf numFmtId="0" fontId="5" fillId="0" borderId="0" xfId="0" applyFont="1"/>
    <xf numFmtId="0" fontId="0" fillId="5" borderId="0" xfId="0" applyFill="1" applyBorder="1" applyAlignment="1"/>
    <xf numFmtId="0" fontId="0" fillId="5" borderId="0" xfId="0" applyFill="1"/>
    <xf numFmtId="2" fontId="0" fillId="0" borderId="0" xfId="0" applyNumberForma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showing sales price(y) vs listing price(x) for Gulf View properties</a:t>
            </a:r>
          </a:p>
        </c:rich>
      </c:tx>
      <c:layout>
        <c:manualLayout>
          <c:xMode val="edge"/>
          <c:yMode val="edge"/>
          <c:x val="5.208333333333334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questions!$B$4</c:f>
              <c:strCache>
                <c:ptCount val="1"/>
                <c:pt idx="0">
                  <c:v>Sale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questions!$A$5:$A$44</c:f>
              <c:numCache>
                <c:formatCode>0.0</c:formatCode>
                <c:ptCount val="40"/>
                <c:pt idx="0">
                  <c:v>495</c:v>
                </c:pt>
                <c:pt idx="1">
                  <c:v>379</c:v>
                </c:pt>
                <c:pt idx="2">
                  <c:v>529</c:v>
                </c:pt>
                <c:pt idx="3">
                  <c:v>552.5</c:v>
                </c:pt>
                <c:pt idx="4">
                  <c:v>334.9</c:v>
                </c:pt>
                <c:pt idx="5">
                  <c:v>550</c:v>
                </c:pt>
                <c:pt idx="6">
                  <c:v>169.9</c:v>
                </c:pt>
                <c:pt idx="7">
                  <c:v>210</c:v>
                </c:pt>
                <c:pt idx="8">
                  <c:v>975</c:v>
                </c:pt>
                <c:pt idx="9">
                  <c:v>314</c:v>
                </c:pt>
                <c:pt idx="10">
                  <c:v>315</c:v>
                </c:pt>
                <c:pt idx="11">
                  <c:v>885</c:v>
                </c:pt>
                <c:pt idx="12">
                  <c:v>975</c:v>
                </c:pt>
                <c:pt idx="13">
                  <c:v>469</c:v>
                </c:pt>
                <c:pt idx="14">
                  <c:v>329</c:v>
                </c:pt>
                <c:pt idx="15">
                  <c:v>365</c:v>
                </c:pt>
                <c:pt idx="16">
                  <c:v>332</c:v>
                </c:pt>
                <c:pt idx="17">
                  <c:v>520</c:v>
                </c:pt>
                <c:pt idx="18">
                  <c:v>425</c:v>
                </c:pt>
                <c:pt idx="19">
                  <c:v>675</c:v>
                </c:pt>
                <c:pt idx="20">
                  <c:v>409</c:v>
                </c:pt>
                <c:pt idx="21">
                  <c:v>649</c:v>
                </c:pt>
                <c:pt idx="22">
                  <c:v>319</c:v>
                </c:pt>
                <c:pt idx="23">
                  <c:v>425</c:v>
                </c:pt>
                <c:pt idx="24">
                  <c:v>359</c:v>
                </c:pt>
                <c:pt idx="25">
                  <c:v>469</c:v>
                </c:pt>
                <c:pt idx="26">
                  <c:v>895</c:v>
                </c:pt>
                <c:pt idx="27">
                  <c:v>439</c:v>
                </c:pt>
                <c:pt idx="28">
                  <c:v>435</c:v>
                </c:pt>
                <c:pt idx="29">
                  <c:v>235</c:v>
                </c:pt>
                <c:pt idx="30">
                  <c:v>638</c:v>
                </c:pt>
                <c:pt idx="31">
                  <c:v>629</c:v>
                </c:pt>
                <c:pt idx="32">
                  <c:v>329</c:v>
                </c:pt>
                <c:pt idx="33">
                  <c:v>595</c:v>
                </c:pt>
                <c:pt idx="34">
                  <c:v>339</c:v>
                </c:pt>
                <c:pt idx="35">
                  <c:v>215</c:v>
                </c:pt>
                <c:pt idx="36">
                  <c:v>395</c:v>
                </c:pt>
                <c:pt idx="37">
                  <c:v>449</c:v>
                </c:pt>
                <c:pt idx="38">
                  <c:v>499</c:v>
                </c:pt>
                <c:pt idx="39">
                  <c:v>439</c:v>
                </c:pt>
              </c:numCache>
            </c:numRef>
          </c:xVal>
          <c:yVal>
            <c:numRef>
              <c:f>questions!$B$5:$B$44</c:f>
              <c:numCache>
                <c:formatCode>0.0</c:formatCode>
                <c:ptCount val="40"/>
                <c:pt idx="0">
                  <c:v>475</c:v>
                </c:pt>
                <c:pt idx="1">
                  <c:v>350</c:v>
                </c:pt>
                <c:pt idx="2">
                  <c:v>519</c:v>
                </c:pt>
                <c:pt idx="3">
                  <c:v>534.5</c:v>
                </c:pt>
                <c:pt idx="4">
                  <c:v>334.9</c:v>
                </c:pt>
                <c:pt idx="5">
                  <c:v>505</c:v>
                </c:pt>
                <c:pt idx="6">
                  <c:v>165</c:v>
                </c:pt>
                <c:pt idx="7">
                  <c:v>210</c:v>
                </c:pt>
                <c:pt idx="8">
                  <c:v>945</c:v>
                </c:pt>
                <c:pt idx="9">
                  <c:v>314</c:v>
                </c:pt>
                <c:pt idx="10">
                  <c:v>305</c:v>
                </c:pt>
                <c:pt idx="11">
                  <c:v>800</c:v>
                </c:pt>
                <c:pt idx="12">
                  <c:v>975</c:v>
                </c:pt>
                <c:pt idx="13">
                  <c:v>445</c:v>
                </c:pt>
                <c:pt idx="14">
                  <c:v>305</c:v>
                </c:pt>
                <c:pt idx="15">
                  <c:v>330</c:v>
                </c:pt>
                <c:pt idx="16">
                  <c:v>312</c:v>
                </c:pt>
                <c:pt idx="17">
                  <c:v>495</c:v>
                </c:pt>
                <c:pt idx="18">
                  <c:v>405</c:v>
                </c:pt>
                <c:pt idx="19">
                  <c:v>669</c:v>
                </c:pt>
                <c:pt idx="20">
                  <c:v>400</c:v>
                </c:pt>
                <c:pt idx="21">
                  <c:v>649</c:v>
                </c:pt>
                <c:pt idx="22">
                  <c:v>305</c:v>
                </c:pt>
                <c:pt idx="23">
                  <c:v>410</c:v>
                </c:pt>
                <c:pt idx="24">
                  <c:v>340</c:v>
                </c:pt>
                <c:pt idx="25">
                  <c:v>449</c:v>
                </c:pt>
                <c:pt idx="26">
                  <c:v>875</c:v>
                </c:pt>
                <c:pt idx="27">
                  <c:v>430</c:v>
                </c:pt>
                <c:pt idx="28">
                  <c:v>400</c:v>
                </c:pt>
                <c:pt idx="29">
                  <c:v>227</c:v>
                </c:pt>
                <c:pt idx="30">
                  <c:v>618</c:v>
                </c:pt>
                <c:pt idx="31">
                  <c:v>600</c:v>
                </c:pt>
                <c:pt idx="32">
                  <c:v>309</c:v>
                </c:pt>
                <c:pt idx="33">
                  <c:v>555</c:v>
                </c:pt>
                <c:pt idx="34">
                  <c:v>315</c:v>
                </c:pt>
                <c:pt idx="35">
                  <c:v>200</c:v>
                </c:pt>
                <c:pt idx="36">
                  <c:v>375</c:v>
                </c:pt>
                <c:pt idx="37">
                  <c:v>425</c:v>
                </c:pt>
                <c:pt idx="38">
                  <c:v>465</c:v>
                </c:pt>
                <c:pt idx="39">
                  <c:v>428.5</c:v>
                </c:pt>
              </c:numCache>
            </c:numRef>
          </c:yVal>
          <c:smooth val="0"/>
          <c:extLst>
            <c:ext xmlns:c16="http://schemas.microsoft.com/office/drawing/2014/chart" uri="{C3380CC4-5D6E-409C-BE32-E72D297353CC}">
              <c16:uniqueId val="{00000002-938A-47FB-AAAF-566D1ED7FB32}"/>
            </c:ext>
          </c:extLst>
        </c:ser>
        <c:dLbls>
          <c:showLegendKey val="0"/>
          <c:showVal val="0"/>
          <c:showCatName val="0"/>
          <c:showSerName val="0"/>
          <c:showPercent val="0"/>
          <c:showBubbleSize val="0"/>
        </c:dLbls>
        <c:axId val="654966688"/>
        <c:axId val="654964064"/>
      </c:scatterChart>
      <c:valAx>
        <c:axId val="6549666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4064"/>
        <c:crosses val="autoZero"/>
        <c:crossBetween val="midCat"/>
      </c:valAx>
      <c:valAx>
        <c:axId val="65496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96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showing No gulf View properties Sales Price vs listing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questions!$E$4</c:f>
              <c:strCache>
                <c:ptCount val="1"/>
                <c:pt idx="0">
                  <c:v>Sale 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questions!$D$5:$D$22</c:f>
              <c:numCache>
                <c:formatCode>0.0</c:formatCode>
                <c:ptCount val="18"/>
                <c:pt idx="0">
                  <c:v>217</c:v>
                </c:pt>
                <c:pt idx="1">
                  <c:v>148</c:v>
                </c:pt>
                <c:pt idx="2">
                  <c:v>186.5</c:v>
                </c:pt>
                <c:pt idx="3">
                  <c:v>239</c:v>
                </c:pt>
                <c:pt idx="4">
                  <c:v>279</c:v>
                </c:pt>
                <c:pt idx="5">
                  <c:v>215</c:v>
                </c:pt>
                <c:pt idx="6">
                  <c:v>279</c:v>
                </c:pt>
                <c:pt idx="7">
                  <c:v>179.9</c:v>
                </c:pt>
                <c:pt idx="8">
                  <c:v>149.9</c:v>
                </c:pt>
                <c:pt idx="9">
                  <c:v>235</c:v>
                </c:pt>
                <c:pt idx="10">
                  <c:v>199.8</c:v>
                </c:pt>
                <c:pt idx="11">
                  <c:v>210</c:v>
                </c:pt>
                <c:pt idx="12">
                  <c:v>226</c:v>
                </c:pt>
                <c:pt idx="13">
                  <c:v>149.9</c:v>
                </c:pt>
                <c:pt idx="14">
                  <c:v>160</c:v>
                </c:pt>
                <c:pt idx="15">
                  <c:v>322</c:v>
                </c:pt>
                <c:pt idx="16">
                  <c:v>187.5</c:v>
                </c:pt>
                <c:pt idx="17">
                  <c:v>247</c:v>
                </c:pt>
              </c:numCache>
            </c:numRef>
          </c:xVal>
          <c:yVal>
            <c:numRef>
              <c:f>questions!$E$5:$E$22</c:f>
              <c:numCache>
                <c:formatCode>0.0</c:formatCode>
                <c:ptCount val="18"/>
                <c:pt idx="0">
                  <c:v>217</c:v>
                </c:pt>
                <c:pt idx="1">
                  <c:v>135.5</c:v>
                </c:pt>
                <c:pt idx="2">
                  <c:v>179</c:v>
                </c:pt>
                <c:pt idx="3">
                  <c:v>230</c:v>
                </c:pt>
                <c:pt idx="4">
                  <c:v>267.5</c:v>
                </c:pt>
                <c:pt idx="5">
                  <c:v>214</c:v>
                </c:pt>
                <c:pt idx="6">
                  <c:v>259</c:v>
                </c:pt>
                <c:pt idx="7">
                  <c:v>176.5</c:v>
                </c:pt>
                <c:pt idx="8">
                  <c:v>144.9</c:v>
                </c:pt>
                <c:pt idx="9">
                  <c:v>230</c:v>
                </c:pt>
                <c:pt idx="10">
                  <c:v>192</c:v>
                </c:pt>
                <c:pt idx="11">
                  <c:v>195</c:v>
                </c:pt>
                <c:pt idx="12">
                  <c:v>212</c:v>
                </c:pt>
                <c:pt idx="13">
                  <c:v>146.5</c:v>
                </c:pt>
                <c:pt idx="14">
                  <c:v>160</c:v>
                </c:pt>
                <c:pt idx="15">
                  <c:v>292.5</c:v>
                </c:pt>
                <c:pt idx="16">
                  <c:v>179</c:v>
                </c:pt>
                <c:pt idx="17">
                  <c:v>227</c:v>
                </c:pt>
              </c:numCache>
            </c:numRef>
          </c:yVal>
          <c:smooth val="0"/>
          <c:extLst>
            <c:ext xmlns:c16="http://schemas.microsoft.com/office/drawing/2014/chart" uri="{C3380CC4-5D6E-409C-BE32-E72D297353CC}">
              <c16:uniqueId val="{00000002-117D-41CD-9BF9-4244101688B0}"/>
            </c:ext>
          </c:extLst>
        </c:ser>
        <c:dLbls>
          <c:showLegendKey val="0"/>
          <c:showVal val="0"/>
          <c:showCatName val="0"/>
          <c:showSerName val="0"/>
          <c:showPercent val="0"/>
          <c:showBubbleSize val="0"/>
        </c:dLbls>
        <c:axId val="608413352"/>
        <c:axId val="542293280"/>
      </c:scatterChart>
      <c:valAx>
        <c:axId val="6084133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93280"/>
        <c:crosses val="autoZero"/>
        <c:crossBetween val="midCat"/>
      </c:valAx>
      <c:valAx>
        <c:axId val="542293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13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152400</xdr:colOff>
      <xdr:row>1</xdr:row>
      <xdr:rowOff>0</xdr:rowOff>
    </xdr:from>
    <xdr:to>
      <xdr:col>16</xdr:col>
      <xdr:colOff>0</xdr:colOff>
      <xdr:row>14</xdr:row>
      <xdr:rowOff>161925</xdr:rowOff>
    </xdr:to>
    <xdr:sp macro="" textlink="">
      <xdr:nvSpPr>
        <xdr:cNvPr id="2" name="TextBox 1">
          <a:extLst>
            <a:ext uri="{FF2B5EF4-FFF2-40B4-BE49-F238E27FC236}">
              <a16:creationId xmlns:a16="http://schemas.microsoft.com/office/drawing/2014/main" id="{F9B130E8-3AD3-45CF-B773-75C8148150F9}"/>
            </a:ext>
          </a:extLst>
        </xdr:cNvPr>
        <xdr:cNvSpPr txBox="1"/>
      </xdr:nvSpPr>
      <xdr:spPr>
        <a:xfrm>
          <a:off x="6200775" y="190500"/>
          <a:ext cx="4724400" cy="26384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listing and sale price of </a:t>
          </a:r>
          <a:r>
            <a:rPr lang="en-US" sz="1100" baseline="0">
              <a:solidFill>
                <a:schemeClr val="dk1"/>
              </a:solidFill>
              <a:effectLst/>
              <a:latin typeface="+mn-lt"/>
              <a:ea typeface="+mn-ea"/>
              <a:cs typeface="+mn-cs"/>
            </a:rPr>
            <a:t>Gulf View Condominium </a:t>
          </a:r>
          <a:r>
            <a:rPr lang="en-US" sz="1100"/>
            <a:t>are more expensive on average. The No Gulf  Condominium takes</a:t>
          </a:r>
          <a:r>
            <a:rPr lang="en-US" sz="1100" baseline="0"/>
            <a:t> a greater number of days to sell than that of Gulf View Condominium. The prices of the Gulf Condominium have a wider range than that of the other condominiums which resulted in greater standard error and standard deviation of the mean.   The Gulf View Condominium can sells for as high as $975000 or as low as $165,000 while the other no Golf View Condos go between 292500 and 135500.  The skewness measures for the varables are moderately positively skewed. The sale price however for No Gulf Condominium is almost symmetrical.  Of the 40 Gulf View Condominium, most condo lists for 975000 as per the mode but sells for 305000 with 85 days to sell.  This could be an indication that most seller list above more than what buyers actually buy for.  The  No Gulf Condominium are very close in what they ask and what the property is sold for.  The Golf View Condo generated $18,168,900 in sales while the No Golf View totalled $3,657,400.</a:t>
          </a:r>
          <a:endParaRPr lang="en-US" sz="1100"/>
        </a:p>
      </xdr:txBody>
    </xdr:sp>
    <xdr:clientData/>
  </xdr:twoCellAnchor>
  <xdr:twoCellAnchor>
    <xdr:from>
      <xdr:col>9</xdr:col>
      <xdr:colOff>9525</xdr:colOff>
      <xdr:row>21</xdr:row>
      <xdr:rowOff>142875</xdr:rowOff>
    </xdr:from>
    <xdr:to>
      <xdr:col>16</xdr:col>
      <xdr:colOff>0</xdr:colOff>
      <xdr:row>28</xdr:row>
      <xdr:rowOff>114300</xdr:rowOff>
    </xdr:to>
    <xdr:sp macro="" textlink="">
      <xdr:nvSpPr>
        <xdr:cNvPr id="3" name="TextBox 2">
          <a:extLst>
            <a:ext uri="{FF2B5EF4-FFF2-40B4-BE49-F238E27FC236}">
              <a16:creationId xmlns:a16="http://schemas.microsoft.com/office/drawing/2014/main" id="{DF382FC1-D3BC-4E8F-AAE2-F475C47AF3FF}"/>
            </a:ext>
          </a:extLst>
        </xdr:cNvPr>
        <xdr:cNvSpPr txBox="1"/>
      </xdr:nvSpPr>
      <xdr:spPr>
        <a:xfrm>
          <a:off x="8820150" y="4152900"/>
          <a:ext cx="4257675" cy="13049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This can be concluded that the interval estimation between the population mean sales of Gulf View condominium is somewhere between 392,652.30</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515,792.70 with 95 % confidence. </a:t>
          </a:r>
        </a:p>
        <a:p>
          <a:r>
            <a:rPr lang="en-US" sz="1100" b="0" i="0">
              <a:solidFill>
                <a:schemeClr val="dk1"/>
              </a:solidFill>
              <a:effectLst/>
              <a:latin typeface="+mn-lt"/>
              <a:ea typeface="+mn-ea"/>
              <a:cs typeface="+mn-cs"/>
            </a:rPr>
            <a:t>Also</a:t>
          </a:r>
          <a:r>
            <a:rPr lang="en-US" sz="1100" b="0" i="0" baseline="0">
              <a:solidFill>
                <a:schemeClr val="dk1"/>
              </a:solidFill>
              <a:effectLst/>
              <a:latin typeface="+mn-lt"/>
              <a:ea typeface="+mn-ea"/>
              <a:cs typeface="+mn-cs"/>
            </a:rPr>
            <a:t> with</a:t>
          </a:r>
          <a:r>
            <a:rPr lang="en-US" sz="1100" b="0" i="0">
              <a:solidFill>
                <a:schemeClr val="dk1"/>
              </a:solidFill>
              <a:effectLst/>
              <a:latin typeface="+mn-lt"/>
              <a:ea typeface="+mn-ea"/>
              <a:cs typeface="+mn-cs"/>
            </a:rPr>
            <a:t> 95% confidence, the interval estimation between the population mean number</a:t>
          </a:r>
          <a:r>
            <a:rPr lang="en-US" sz="1100" b="0" i="0" baseline="0">
              <a:solidFill>
                <a:schemeClr val="dk1"/>
              </a:solidFill>
              <a:effectLst/>
              <a:latin typeface="+mn-lt"/>
              <a:ea typeface="+mn-ea"/>
              <a:cs typeface="+mn-cs"/>
            </a:rPr>
            <a:t> of days </a:t>
          </a:r>
          <a:r>
            <a:rPr lang="en-US" sz="1100" b="0" i="0">
              <a:solidFill>
                <a:schemeClr val="dk1"/>
              </a:solidFill>
              <a:effectLst/>
              <a:latin typeface="+mn-lt"/>
              <a:ea typeface="+mn-ea"/>
              <a:cs typeface="+mn-cs"/>
            </a:rPr>
            <a:t>of Gulf view condominium is somewhere between 89.30</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122.70 days</a:t>
          </a:r>
          <a:endParaRPr lang="en-US" sz="1100"/>
        </a:p>
      </xdr:txBody>
    </xdr:sp>
    <xdr:clientData/>
  </xdr:twoCellAnchor>
  <xdr:twoCellAnchor>
    <xdr:from>
      <xdr:col>9</xdr:col>
      <xdr:colOff>66675</xdr:colOff>
      <xdr:row>33</xdr:row>
      <xdr:rowOff>28575</xdr:rowOff>
    </xdr:from>
    <xdr:to>
      <xdr:col>15</xdr:col>
      <xdr:colOff>571500</xdr:colOff>
      <xdr:row>39</xdr:row>
      <xdr:rowOff>66675</xdr:rowOff>
    </xdr:to>
    <xdr:sp macro="" textlink="">
      <xdr:nvSpPr>
        <xdr:cNvPr id="4" name="TextBox 3">
          <a:extLst>
            <a:ext uri="{FF2B5EF4-FFF2-40B4-BE49-F238E27FC236}">
              <a16:creationId xmlns:a16="http://schemas.microsoft.com/office/drawing/2014/main" id="{E9240EE4-B9D7-457B-8862-F4D5043E53B1}"/>
            </a:ext>
          </a:extLst>
        </xdr:cNvPr>
        <xdr:cNvSpPr txBox="1"/>
      </xdr:nvSpPr>
      <xdr:spPr>
        <a:xfrm>
          <a:off x="6781800" y="6134100"/>
          <a:ext cx="4162425" cy="1181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With 95% confidence,</a:t>
          </a:r>
          <a:r>
            <a:rPr lang="en-US" sz="1100" b="0" i="0" baseline="0">
              <a:solidFill>
                <a:schemeClr val="dk1"/>
              </a:solidFill>
              <a:effectLst/>
              <a:latin typeface="+mn-lt"/>
              <a:ea typeface="+mn-ea"/>
              <a:cs typeface="+mn-cs"/>
            </a:rPr>
            <a:t> I can conclude</a:t>
          </a:r>
          <a:r>
            <a:rPr lang="en-US" sz="1100" b="0" i="0">
              <a:solidFill>
                <a:schemeClr val="dk1"/>
              </a:solidFill>
              <a:effectLst/>
              <a:latin typeface="+mn-lt"/>
              <a:ea typeface="+mn-ea"/>
              <a:cs typeface="+mn-cs"/>
            </a:rPr>
            <a:t> that, the interval estimation between the population mean sales of no Gulf Vew Condominium is between 181,362</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225,015.70</a:t>
          </a:r>
        </a:p>
        <a:p>
          <a:r>
            <a:rPr lang="en-US" sz="1100" b="0" i="0">
              <a:solidFill>
                <a:schemeClr val="dk1"/>
              </a:solidFill>
              <a:effectLst/>
              <a:latin typeface="+mn-lt"/>
              <a:ea typeface="+mn-ea"/>
              <a:cs typeface="+mn-cs"/>
            </a:rPr>
            <a:t>The interval estimation between the population mean number of days for no Gulf view condominium is between 97.06</a:t>
          </a:r>
          <a:r>
            <a:rPr lang="en-US" sz="1100" b="0" i="0" baseline="0">
              <a:solidFill>
                <a:schemeClr val="dk1"/>
              </a:solidFill>
              <a:effectLst/>
              <a:latin typeface="+mn-lt"/>
              <a:ea typeface="+mn-ea"/>
              <a:cs typeface="+mn-cs"/>
            </a:rPr>
            <a:t> and </a:t>
          </a:r>
          <a:r>
            <a:rPr lang="en-US" sz="1100" b="0" i="0">
              <a:solidFill>
                <a:schemeClr val="dk1"/>
              </a:solidFill>
              <a:effectLst/>
              <a:latin typeface="+mn-lt"/>
              <a:ea typeface="+mn-ea"/>
              <a:cs typeface="+mn-cs"/>
            </a:rPr>
            <a:t>172.94 days</a:t>
          </a:r>
          <a:r>
            <a:rPr lang="en-US" sz="1100" b="0" i="0" baseline="0">
              <a:solidFill>
                <a:schemeClr val="dk1"/>
              </a:solidFill>
              <a:effectLst/>
              <a:latin typeface="+mn-lt"/>
              <a:ea typeface="+mn-ea"/>
              <a:cs typeface="+mn-cs"/>
            </a:rPr>
            <a:t> with 95% confidence</a:t>
          </a:r>
          <a:r>
            <a:rPr lang="en-US" sz="1100" b="0" i="0">
              <a:solidFill>
                <a:schemeClr val="dk1"/>
              </a:solidFill>
              <a:effectLst/>
              <a:latin typeface="+mn-lt"/>
              <a:ea typeface="+mn-ea"/>
              <a:cs typeface="+mn-cs"/>
            </a:rPr>
            <a:t>.</a:t>
          </a:r>
          <a:endParaRPr lang="en-US" sz="1100"/>
        </a:p>
      </xdr:txBody>
    </xdr:sp>
    <xdr:clientData/>
  </xdr:twoCellAnchor>
  <xdr:twoCellAnchor>
    <xdr:from>
      <xdr:col>0</xdr:col>
      <xdr:colOff>0</xdr:colOff>
      <xdr:row>53</xdr:row>
      <xdr:rowOff>0</xdr:rowOff>
    </xdr:from>
    <xdr:to>
      <xdr:col>2</xdr:col>
      <xdr:colOff>838200</xdr:colOff>
      <xdr:row>67</xdr:row>
      <xdr:rowOff>76200</xdr:rowOff>
    </xdr:to>
    <xdr:graphicFrame macro="">
      <xdr:nvGraphicFramePr>
        <xdr:cNvPr id="5" name="Chart 4">
          <a:extLst>
            <a:ext uri="{FF2B5EF4-FFF2-40B4-BE49-F238E27FC236}">
              <a16:creationId xmlns:a16="http://schemas.microsoft.com/office/drawing/2014/main" id="{62EE5E36-5032-4FD0-A00D-066789364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68</xdr:row>
      <xdr:rowOff>0</xdr:rowOff>
    </xdr:from>
    <xdr:to>
      <xdr:col>2</xdr:col>
      <xdr:colOff>838200</xdr:colOff>
      <xdr:row>82</xdr:row>
      <xdr:rowOff>76200</xdr:rowOff>
    </xdr:to>
    <xdr:graphicFrame macro="">
      <xdr:nvGraphicFramePr>
        <xdr:cNvPr id="6" name="Chart 5">
          <a:extLst>
            <a:ext uri="{FF2B5EF4-FFF2-40B4-BE49-F238E27FC236}">
              <a16:creationId xmlns:a16="http://schemas.microsoft.com/office/drawing/2014/main" id="{911C7060-9142-4E4D-94A6-F4953FD77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xdr:colOff>
      <xdr:row>0</xdr:row>
      <xdr:rowOff>9526</xdr:rowOff>
    </xdr:from>
    <xdr:to>
      <xdr:col>17</xdr:col>
      <xdr:colOff>171451</xdr:colOff>
      <xdr:row>15</xdr:row>
      <xdr:rowOff>171450</xdr:rowOff>
    </xdr:to>
    <xdr:pic>
      <xdr:nvPicPr>
        <xdr:cNvPr id="2" name="Picture 1">
          <a:extLst>
            <a:ext uri="{FF2B5EF4-FFF2-40B4-BE49-F238E27FC236}">
              <a16:creationId xmlns:a16="http://schemas.microsoft.com/office/drawing/2014/main" id="{15E912B6-949E-4AAB-B449-C2FE25CBF4E9}"/>
            </a:ext>
          </a:extLst>
        </xdr:cNvPr>
        <xdr:cNvPicPr/>
      </xdr:nvPicPr>
      <xdr:blipFill>
        <a:blip xmlns:r="http://schemas.openxmlformats.org/officeDocument/2006/relationships" r:embed="rId1"/>
        <a:stretch>
          <a:fillRect/>
        </a:stretch>
      </xdr:blipFill>
      <xdr:spPr>
        <a:xfrm>
          <a:off x="6200776" y="9526"/>
          <a:ext cx="5048250" cy="3190874"/>
        </a:xfrm>
        <a:prstGeom prst="rect">
          <a:avLst/>
        </a:prstGeom>
      </xdr:spPr>
    </xdr:pic>
    <xdr:clientData/>
  </xdr:twoCellAnchor>
  <xdr:twoCellAnchor editAs="oneCell">
    <xdr:from>
      <xdr:col>9</xdr:col>
      <xdr:colOff>485775</xdr:colOff>
      <xdr:row>15</xdr:row>
      <xdr:rowOff>180975</xdr:rowOff>
    </xdr:from>
    <xdr:to>
      <xdr:col>17</xdr:col>
      <xdr:colOff>276225</xdr:colOff>
      <xdr:row>18</xdr:row>
      <xdr:rowOff>38100</xdr:rowOff>
    </xdr:to>
    <xdr:pic>
      <xdr:nvPicPr>
        <xdr:cNvPr id="3" name="Picture 2">
          <a:extLst>
            <a:ext uri="{FF2B5EF4-FFF2-40B4-BE49-F238E27FC236}">
              <a16:creationId xmlns:a16="http://schemas.microsoft.com/office/drawing/2014/main" id="{C385F381-0441-4DC7-AE18-1E16226B06F1}"/>
            </a:ext>
          </a:extLst>
        </xdr:cNvPr>
        <xdr:cNvPicPr/>
      </xdr:nvPicPr>
      <xdr:blipFill>
        <a:blip xmlns:r="http://schemas.openxmlformats.org/officeDocument/2006/relationships" r:embed="rId2"/>
        <a:stretch>
          <a:fillRect/>
        </a:stretch>
      </xdr:blipFill>
      <xdr:spPr>
        <a:xfrm>
          <a:off x="6686550" y="3209925"/>
          <a:ext cx="466725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6836-AED9-4323-924A-41DA4024E4D0}">
  <dimension ref="A1:I58"/>
  <sheetViews>
    <sheetView tabSelected="1" topLeftCell="A34" workbookViewId="0">
      <selection activeCell="F58" sqref="F58"/>
    </sheetView>
  </sheetViews>
  <sheetFormatPr defaultRowHeight="15" x14ac:dyDescent="0.25"/>
  <cols>
    <col min="1" max="1" width="44" bestFit="1" customWidth="1"/>
    <col min="2" max="2" width="12" bestFit="1" customWidth="1"/>
    <col min="3" max="3" width="15.140625" bestFit="1" customWidth="1"/>
    <col min="4" max="4" width="12" bestFit="1" customWidth="1"/>
    <col min="5" max="5" width="21.140625" bestFit="1" customWidth="1"/>
    <col min="6" max="6" width="12.5703125" bestFit="1" customWidth="1"/>
    <col min="7" max="7" width="12" bestFit="1" customWidth="1"/>
  </cols>
  <sheetData>
    <row r="1" spans="1:9" x14ac:dyDescent="0.25">
      <c r="A1" s="10" t="s">
        <v>21</v>
      </c>
      <c r="B1" s="11" t="s">
        <v>19</v>
      </c>
      <c r="C1" s="11"/>
      <c r="D1" s="11"/>
      <c r="E1" s="12" t="s">
        <v>20</v>
      </c>
      <c r="F1" s="12"/>
      <c r="G1" s="12"/>
      <c r="I1" t="s">
        <v>22</v>
      </c>
    </row>
    <row r="2" spans="1:9" x14ac:dyDescent="0.25">
      <c r="A2" s="13"/>
      <c r="B2" s="14" t="s">
        <v>2</v>
      </c>
      <c r="C2" s="15" t="s">
        <v>3</v>
      </c>
      <c r="D2" s="15" t="s">
        <v>18</v>
      </c>
      <c r="E2" s="14" t="s">
        <v>2</v>
      </c>
      <c r="F2" s="15" t="s">
        <v>3</v>
      </c>
      <c r="G2" s="15" t="s">
        <v>18</v>
      </c>
    </row>
    <row r="3" spans="1:9" x14ac:dyDescent="0.25">
      <c r="A3" s="16" t="s">
        <v>5</v>
      </c>
      <c r="B3" s="4">
        <v>474.00749999999999</v>
      </c>
      <c r="C3" s="4">
        <v>454.22250000000003</v>
      </c>
      <c r="D3" s="4">
        <v>106</v>
      </c>
      <c r="E3" s="4">
        <v>212.80555555555557</v>
      </c>
      <c r="F3" s="4">
        <v>203.1888888888889</v>
      </c>
      <c r="G3" s="4">
        <v>135</v>
      </c>
      <c r="H3" s="4"/>
    </row>
    <row r="4" spans="1:9" x14ac:dyDescent="0.25">
      <c r="A4" s="16" t="s">
        <v>6</v>
      </c>
      <c r="B4" s="4">
        <v>31.194292580267522</v>
      </c>
      <c r="C4" s="4">
        <v>30.439729539782824</v>
      </c>
      <c r="D4" s="4">
        <v>8.25607779231885</v>
      </c>
      <c r="E4" s="4">
        <v>11.536513423704246</v>
      </c>
      <c r="F4" s="4">
        <v>10.345378460111261</v>
      </c>
      <c r="G4" s="4">
        <v>17.984016142155433</v>
      </c>
      <c r="H4" s="4"/>
    </row>
    <row r="5" spans="1:9" x14ac:dyDescent="0.25">
      <c r="A5" s="16" t="s">
        <v>7</v>
      </c>
      <c r="B5" s="4">
        <v>437</v>
      </c>
      <c r="C5" s="4">
        <v>417.5</v>
      </c>
      <c r="D5" s="4">
        <v>96</v>
      </c>
      <c r="E5" s="4">
        <v>212.5</v>
      </c>
      <c r="F5" s="4">
        <v>203.5</v>
      </c>
      <c r="G5" s="4">
        <v>126</v>
      </c>
      <c r="H5" s="4"/>
    </row>
    <row r="6" spans="1:9" x14ac:dyDescent="0.25">
      <c r="A6" s="16" t="s">
        <v>8</v>
      </c>
      <c r="B6" s="4">
        <v>975</v>
      </c>
      <c r="C6" s="4">
        <v>305</v>
      </c>
      <c r="D6" s="4">
        <v>85</v>
      </c>
      <c r="E6" s="4">
        <v>279</v>
      </c>
      <c r="F6" s="4">
        <v>179</v>
      </c>
      <c r="G6" s="4" t="e">
        <v>#N/A</v>
      </c>
      <c r="H6" s="4"/>
    </row>
    <row r="7" spans="1:9" x14ac:dyDescent="0.25">
      <c r="A7" s="16" t="s">
        <v>9</v>
      </c>
      <c r="B7" s="4">
        <v>197.29002910267243</v>
      </c>
      <c r="C7" s="4">
        <v>192.51775341044547</v>
      </c>
      <c r="D7" s="4">
        <v>52.216020726524349</v>
      </c>
      <c r="E7" s="4">
        <v>48.945281238905437</v>
      </c>
      <c r="F7" s="4">
        <v>43.891723578515489</v>
      </c>
      <c r="G7" s="4">
        <v>76.299718602518638</v>
      </c>
      <c r="H7" s="4"/>
    </row>
    <row r="8" spans="1:9" x14ac:dyDescent="0.25">
      <c r="A8" s="16" t="s">
        <v>10</v>
      </c>
      <c r="B8" s="4">
        <v>38923.355583333338</v>
      </c>
      <c r="C8" s="4">
        <v>37063.085378205091</v>
      </c>
      <c r="D8" s="4">
        <v>2726.5128205128203</v>
      </c>
      <c r="E8" s="4">
        <v>2395.6405555555489</v>
      </c>
      <c r="F8" s="4">
        <v>1926.4833986928124</v>
      </c>
      <c r="G8" s="4">
        <v>5821.6470588235297</v>
      </c>
      <c r="H8" s="4"/>
    </row>
    <row r="9" spans="1:9" x14ac:dyDescent="0.25">
      <c r="A9" s="16" t="s">
        <v>11</v>
      </c>
      <c r="B9" s="4">
        <v>1.0113289068212183</v>
      </c>
      <c r="C9" s="4">
        <v>1.1836214791740951</v>
      </c>
      <c r="D9" s="4">
        <v>2.0220258704051735</v>
      </c>
      <c r="E9" s="4">
        <v>-8.5239640222563029E-2</v>
      </c>
      <c r="F9" s="4">
        <v>-0.4640682712774109</v>
      </c>
      <c r="G9" s="4">
        <v>2.2153012238328502</v>
      </c>
      <c r="H9" s="4"/>
    </row>
    <row r="10" spans="1:9" x14ac:dyDescent="0.25">
      <c r="A10" s="16" t="s">
        <v>12</v>
      </c>
      <c r="B10" s="4">
        <v>1.095814639309995</v>
      </c>
      <c r="C10" s="4">
        <v>1.1593879144156714</v>
      </c>
      <c r="D10" s="4">
        <v>1.0776421228790343</v>
      </c>
      <c r="E10" s="4">
        <v>0.54395506108605618</v>
      </c>
      <c r="F10" s="4">
        <v>0.30418060957270504</v>
      </c>
      <c r="G10" s="4">
        <v>1.3605469573578461</v>
      </c>
      <c r="H10" s="4"/>
    </row>
    <row r="11" spans="1:9" x14ac:dyDescent="0.25">
      <c r="A11" s="16" t="s">
        <v>13</v>
      </c>
      <c r="B11" s="4">
        <v>805.1</v>
      </c>
      <c r="C11" s="4">
        <v>810</v>
      </c>
      <c r="D11" s="4">
        <v>254</v>
      </c>
      <c r="E11" s="4">
        <v>174</v>
      </c>
      <c r="F11" s="4">
        <v>157</v>
      </c>
      <c r="G11" s="4">
        <v>290</v>
      </c>
      <c r="H11" s="4"/>
    </row>
    <row r="12" spans="1:9" x14ac:dyDescent="0.25">
      <c r="A12" s="16" t="s">
        <v>14</v>
      </c>
      <c r="B12" s="4">
        <v>169.9</v>
      </c>
      <c r="C12" s="4">
        <v>165</v>
      </c>
      <c r="D12" s="4">
        <v>28</v>
      </c>
      <c r="E12" s="4">
        <v>148</v>
      </c>
      <c r="F12" s="4">
        <v>135.5</v>
      </c>
      <c r="G12" s="4">
        <v>48</v>
      </c>
      <c r="H12" s="4"/>
    </row>
    <row r="13" spans="1:9" x14ac:dyDescent="0.25">
      <c r="A13" s="16" t="s">
        <v>15</v>
      </c>
      <c r="B13" s="4">
        <v>975</v>
      </c>
      <c r="C13" s="4">
        <v>975</v>
      </c>
      <c r="D13" s="4">
        <v>282</v>
      </c>
      <c r="E13" s="4">
        <v>322</v>
      </c>
      <c r="F13" s="4">
        <v>292.5</v>
      </c>
      <c r="G13" s="4">
        <v>338</v>
      </c>
      <c r="H13" s="4"/>
    </row>
    <row r="14" spans="1:9" x14ac:dyDescent="0.25">
      <c r="A14" s="16" t="s">
        <v>16</v>
      </c>
      <c r="B14" s="4">
        <v>18960.3</v>
      </c>
      <c r="C14" s="4">
        <v>18168.900000000001</v>
      </c>
      <c r="D14" s="4">
        <v>4240</v>
      </c>
      <c r="E14" s="4">
        <v>3830.5000000000005</v>
      </c>
      <c r="F14" s="4">
        <v>3657.4</v>
      </c>
      <c r="G14" s="4">
        <v>2430</v>
      </c>
      <c r="H14" s="4"/>
    </row>
    <row r="15" spans="1:9" x14ac:dyDescent="0.25">
      <c r="A15" s="16" t="s">
        <v>17</v>
      </c>
      <c r="B15" s="4">
        <v>40</v>
      </c>
      <c r="C15" s="4">
        <v>40</v>
      </c>
      <c r="D15" s="4">
        <v>40</v>
      </c>
      <c r="E15" s="4">
        <v>18</v>
      </c>
      <c r="F15" s="4">
        <v>18</v>
      </c>
      <c r="G15" s="4">
        <v>18</v>
      </c>
      <c r="H15" s="4"/>
    </row>
    <row r="16" spans="1:9" ht="15.75" thickBot="1" x14ac:dyDescent="0.3">
      <c r="A16" s="17" t="s">
        <v>32</v>
      </c>
      <c r="B16" s="5">
        <v>63.096412359077178</v>
      </c>
      <c r="C16" s="5">
        <v>61.570164548493452</v>
      </c>
      <c r="D16" s="5">
        <v>16.699493585640472</v>
      </c>
      <c r="E16" s="5">
        <v>24.33991573521439</v>
      </c>
      <c r="F16" s="5">
        <v>21.826840633723993</v>
      </c>
      <c r="G16" s="5">
        <v>37.942957408725363</v>
      </c>
      <c r="H16" s="5"/>
    </row>
    <row r="17" spans="1:8" x14ac:dyDescent="0.25">
      <c r="A17" s="23">
        <v>-0.95</v>
      </c>
      <c r="B17" s="4"/>
      <c r="C17" s="4"/>
      <c r="D17" s="4"/>
      <c r="E17" s="4"/>
      <c r="F17" s="4"/>
      <c r="G17" s="4"/>
    </row>
    <row r="18" spans="1:8" x14ac:dyDescent="0.25">
      <c r="A18" s="21"/>
    </row>
    <row r="19" spans="1:8" x14ac:dyDescent="0.25">
      <c r="A19" s="21"/>
    </row>
    <row r="20" spans="1:8" x14ac:dyDescent="0.25">
      <c r="A20" s="21"/>
      <c r="B20" s="20"/>
      <c r="C20" s="20"/>
    </row>
    <row r="21" spans="1:8" x14ac:dyDescent="0.25">
      <c r="A21" s="8"/>
    </row>
    <row r="22" spans="1:8" x14ac:dyDescent="0.25">
      <c r="A22" t="s">
        <v>23</v>
      </c>
      <c r="B22" s="29" t="s">
        <v>19</v>
      </c>
      <c r="C22" s="29"/>
    </row>
    <row r="23" spans="1:8" x14ac:dyDescent="0.25">
      <c r="B23" t="s">
        <v>3</v>
      </c>
      <c r="C23" t="s">
        <v>30</v>
      </c>
    </row>
    <row r="24" spans="1:8" x14ac:dyDescent="0.25">
      <c r="A24" t="s">
        <v>25</v>
      </c>
      <c r="B24" s="18">
        <f>C16</f>
        <v>61.570164548493452</v>
      </c>
      <c r="C24">
        <f>D16</f>
        <v>16.699493585640472</v>
      </c>
    </row>
    <row r="26" spans="1:8" x14ac:dyDescent="0.25">
      <c r="A26" s="24" t="s">
        <v>27</v>
      </c>
      <c r="B26" s="24"/>
      <c r="C26" s="24"/>
      <c r="D26" s="24"/>
      <c r="E26" s="24"/>
      <c r="F26" s="26">
        <f>C3-B24</f>
        <v>392.65233545150659</v>
      </c>
      <c r="G26" s="24" t="s">
        <v>26</v>
      </c>
      <c r="H26" s="26">
        <f>C3+B24</f>
        <v>515.79266454849346</v>
      </c>
    </row>
    <row r="27" spans="1:8" x14ac:dyDescent="0.25">
      <c r="A27" s="24" t="s">
        <v>28</v>
      </c>
      <c r="B27" s="24"/>
      <c r="C27" s="24"/>
      <c r="D27" s="24"/>
      <c r="E27" s="24"/>
      <c r="F27" s="24">
        <f>D3-C24</f>
        <v>89.300506414359532</v>
      </c>
      <c r="G27" s="24" t="s">
        <v>26</v>
      </c>
      <c r="H27" s="24">
        <f>D3+C24</f>
        <v>122.69949358564047</v>
      </c>
    </row>
    <row r="28" spans="1:8" x14ac:dyDescent="0.25">
      <c r="A28" s="24"/>
      <c r="B28" s="24"/>
      <c r="C28" s="24"/>
      <c r="D28" s="24"/>
      <c r="E28" s="24"/>
      <c r="F28" s="24"/>
      <c r="G28" s="24"/>
      <c r="H28" s="24"/>
    </row>
    <row r="31" spans="1:8" x14ac:dyDescent="0.25">
      <c r="A31" t="s">
        <v>31</v>
      </c>
      <c r="B31" s="29" t="s">
        <v>33</v>
      </c>
      <c r="C31" s="29"/>
    </row>
    <row r="32" spans="1:8" x14ac:dyDescent="0.25">
      <c r="A32" s="22"/>
      <c r="B32" t="s">
        <v>29</v>
      </c>
      <c r="C32" t="s">
        <v>30</v>
      </c>
    </row>
    <row r="33" spans="1:8" x14ac:dyDescent="0.25">
      <c r="A33" t="s">
        <v>25</v>
      </c>
      <c r="B33" s="18">
        <f>F16</f>
        <v>21.826840633723993</v>
      </c>
      <c r="C33">
        <f>G16</f>
        <v>37.942957408725363</v>
      </c>
    </row>
    <row r="35" spans="1:8" x14ac:dyDescent="0.25">
      <c r="A35" s="24" t="s">
        <v>27</v>
      </c>
      <c r="B35" s="24"/>
      <c r="C35" s="24"/>
      <c r="D35" s="24"/>
      <c r="E35" s="24"/>
      <c r="F35" s="26">
        <f>F3-F16</f>
        <v>181.36204825516489</v>
      </c>
      <c r="G35" s="24" t="s">
        <v>26</v>
      </c>
      <c r="H35" s="26">
        <f>F3+F16</f>
        <v>225.0157295226129</v>
      </c>
    </row>
    <row r="36" spans="1:8" x14ac:dyDescent="0.25">
      <c r="A36" s="24" t="s">
        <v>28</v>
      </c>
      <c r="B36" s="24"/>
      <c r="C36" s="24"/>
      <c r="D36" s="24"/>
      <c r="E36" s="24"/>
      <c r="F36" s="24">
        <f>G3-G16</f>
        <v>97.057042591274637</v>
      </c>
      <c r="G36" s="24" t="s">
        <v>26</v>
      </c>
      <c r="H36" s="24">
        <f>G3+G16</f>
        <v>172.94295740872536</v>
      </c>
    </row>
    <row r="40" spans="1:8" x14ac:dyDescent="0.25">
      <c r="B40" s="29"/>
      <c r="C40" s="29"/>
    </row>
    <row r="41" spans="1:8" x14ac:dyDescent="0.25">
      <c r="A41" t="s">
        <v>34</v>
      </c>
      <c r="B41" s="29" t="s">
        <v>36</v>
      </c>
      <c r="C41" s="29" t="s">
        <v>37</v>
      </c>
    </row>
    <row r="42" spans="1:8" x14ac:dyDescent="0.25">
      <c r="A42" t="s">
        <v>35</v>
      </c>
      <c r="B42">
        <v>40000</v>
      </c>
      <c r="C42">
        <v>15000</v>
      </c>
    </row>
    <row r="43" spans="1:8" x14ac:dyDescent="0.25">
      <c r="A43" t="s">
        <v>38</v>
      </c>
      <c r="B43" s="20">
        <f>_xlfn.NORM.S.INV(0.975)</f>
        <v>1.9599639845400536</v>
      </c>
      <c r="C43" s="20">
        <f>B43</f>
        <v>1.9599639845400536</v>
      </c>
    </row>
    <row r="44" spans="1:8" x14ac:dyDescent="0.25">
      <c r="A44" s="24" t="s">
        <v>39</v>
      </c>
      <c r="B44" s="25">
        <f>((B43*(C7*1000))/40000)^2</f>
        <v>88.985197655153328</v>
      </c>
      <c r="C44" s="25">
        <f>((C43*F7)/15)^2</f>
        <v>32.891140643685773</v>
      </c>
    </row>
    <row r="46" spans="1:8" x14ac:dyDescent="0.25">
      <c r="A46" t="s">
        <v>40</v>
      </c>
      <c r="B46" s="29" t="s">
        <v>42</v>
      </c>
      <c r="C46" s="29" t="s">
        <v>43</v>
      </c>
    </row>
    <row r="47" spans="1:8" x14ac:dyDescent="0.25">
      <c r="A47" t="s">
        <v>41</v>
      </c>
      <c r="B47" s="27">
        <v>589000</v>
      </c>
      <c r="C47">
        <v>285000</v>
      </c>
    </row>
    <row r="48" spans="1:8" x14ac:dyDescent="0.25">
      <c r="A48" t="s">
        <v>46</v>
      </c>
      <c r="B48" s="19">
        <f>(B3-C3)/B3</f>
        <v>4.1739845888514357E-2</v>
      </c>
      <c r="C48" s="19">
        <f>(E3-F3)/E3</f>
        <v>4.518992298655531E-2</v>
      </c>
    </row>
    <row r="49" spans="1:8" x14ac:dyDescent="0.25">
      <c r="A49" s="24" t="s">
        <v>44</v>
      </c>
      <c r="B49" s="28">
        <f>(1-B48)*B47</f>
        <v>564415.23077166511</v>
      </c>
      <c r="C49" s="28">
        <f>(1-C48)*C47</f>
        <v>272120.87194883171</v>
      </c>
    </row>
    <row r="50" spans="1:8" x14ac:dyDescent="0.25">
      <c r="A50" s="24" t="s">
        <v>47</v>
      </c>
      <c r="B50" s="24">
        <f>D3</f>
        <v>106</v>
      </c>
      <c r="C50" s="24">
        <f>G3</f>
        <v>135</v>
      </c>
    </row>
    <row r="55" spans="1:8" x14ac:dyDescent="0.25">
      <c r="D55" s="29" t="s">
        <v>45</v>
      </c>
      <c r="E55" s="29"/>
      <c r="F55" s="29"/>
      <c r="G55" s="29"/>
      <c r="H55" s="29"/>
    </row>
    <row r="56" spans="1:8" x14ac:dyDescent="0.25">
      <c r="D56" s="30" t="s">
        <v>50</v>
      </c>
      <c r="E56" s="9"/>
      <c r="F56" t="s">
        <v>42</v>
      </c>
      <c r="G56" t="s">
        <v>43</v>
      </c>
    </row>
    <row r="57" spans="1:8" x14ac:dyDescent="0.25">
      <c r="D57" s="4"/>
      <c r="E57" t="s">
        <v>41</v>
      </c>
      <c r="F57" s="27">
        <v>589000</v>
      </c>
      <c r="G57">
        <v>285000</v>
      </c>
    </row>
    <row r="58" spans="1:8" x14ac:dyDescent="0.25">
      <c r="D58" s="4"/>
      <c r="E58" s="4" t="s">
        <v>44</v>
      </c>
      <c r="F58" s="20">
        <f>0.973*F57-6.9846</f>
        <v>573090.01540000003</v>
      </c>
      <c r="G58" s="34">
        <f>0.8891*G57+13.989</f>
        <v>253407.489</v>
      </c>
    </row>
  </sheetData>
  <mergeCells count="1">
    <mergeCell ref="B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AA08-F94E-48A9-88E5-0A132094F8FF}">
  <dimension ref="A1:K57"/>
  <sheetViews>
    <sheetView zoomScale="83" workbookViewId="0">
      <selection activeCell="I18" sqref="I18"/>
    </sheetView>
  </sheetViews>
  <sheetFormatPr defaultRowHeight="15" x14ac:dyDescent="0.25"/>
  <cols>
    <col min="2" max="2" width="10.5703125" bestFit="1" customWidth="1"/>
    <col min="3" max="3" width="12.5703125" bestFit="1" customWidth="1"/>
    <col min="4" max="4" width="10.140625" bestFit="1" customWidth="1"/>
    <col min="5" max="5" width="10.5703125" bestFit="1" customWidth="1"/>
    <col min="6" max="6" width="12.5703125" bestFit="1" customWidth="1"/>
  </cols>
  <sheetData>
    <row r="1" spans="1:6" ht="21" x14ac:dyDescent="0.35">
      <c r="A1" s="31" t="s">
        <v>48</v>
      </c>
      <c r="B1" s="31"/>
    </row>
    <row r="2" spans="1:6" ht="21" x14ac:dyDescent="0.35">
      <c r="A2" s="31" t="s">
        <v>49</v>
      </c>
      <c r="B2" s="31"/>
    </row>
    <row r="3" spans="1:6" ht="15.75" x14ac:dyDescent="0.25">
      <c r="A3" s="1" t="s">
        <v>0</v>
      </c>
      <c r="B3" s="1"/>
      <c r="C3" s="1"/>
      <c r="D3" s="1" t="s">
        <v>1</v>
      </c>
      <c r="E3" s="1"/>
      <c r="F3" s="1"/>
    </row>
    <row r="4" spans="1:6" ht="15.75" x14ac:dyDescent="0.25">
      <c r="A4" s="2" t="s">
        <v>2</v>
      </c>
      <c r="B4" s="2" t="s">
        <v>3</v>
      </c>
      <c r="C4" s="2" t="s">
        <v>4</v>
      </c>
      <c r="D4" s="2" t="s">
        <v>2</v>
      </c>
      <c r="E4" s="2" t="s">
        <v>3</v>
      </c>
      <c r="F4" s="2" t="s">
        <v>4</v>
      </c>
    </row>
    <row r="5" spans="1:6" x14ac:dyDescent="0.25">
      <c r="A5" s="3">
        <v>495</v>
      </c>
      <c r="B5" s="3">
        <v>475</v>
      </c>
      <c r="C5">
        <v>130</v>
      </c>
      <c r="D5" s="3">
        <v>217</v>
      </c>
      <c r="E5" s="3">
        <v>217</v>
      </c>
      <c r="F5">
        <v>182</v>
      </c>
    </row>
    <row r="6" spans="1:6" x14ac:dyDescent="0.25">
      <c r="A6" s="3">
        <v>379</v>
      </c>
      <c r="B6" s="3">
        <v>350</v>
      </c>
      <c r="C6">
        <v>71</v>
      </c>
      <c r="D6" s="3">
        <v>148</v>
      </c>
      <c r="E6" s="3">
        <v>135.5</v>
      </c>
      <c r="F6">
        <v>338</v>
      </c>
    </row>
    <row r="7" spans="1:6" x14ac:dyDescent="0.25">
      <c r="A7" s="3">
        <v>529</v>
      </c>
      <c r="B7" s="3">
        <v>519</v>
      </c>
      <c r="C7">
        <v>85</v>
      </c>
      <c r="D7" s="3">
        <v>186.5</v>
      </c>
      <c r="E7" s="3">
        <v>179</v>
      </c>
      <c r="F7">
        <v>122</v>
      </c>
    </row>
    <row r="8" spans="1:6" x14ac:dyDescent="0.25">
      <c r="A8" s="3">
        <v>552.5</v>
      </c>
      <c r="B8" s="3">
        <v>534.5</v>
      </c>
      <c r="C8">
        <v>95</v>
      </c>
      <c r="D8" s="3">
        <v>239</v>
      </c>
      <c r="E8" s="3">
        <v>230</v>
      </c>
      <c r="F8">
        <v>150</v>
      </c>
    </row>
    <row r="9" spans="1:6" x14ac:dyDescent="0.25">
      <c r="A9" s="3">
        <v>334.9</v>
      </c>
      <c r="B9" s="3">
        <v>334.9</v>
      </c>
      <c r="C9">
        <v>119</v>
      </c>
      <c r="D9" s="3">
        <v>279</v>
      </c>
      <c r="E9" s="3">
        <v>267.5</v>
      </c>
      <c r="F9">
        <v>169</v>
      </c>
    </row>
    <row r="10" spans="1:6" x14ac:dyDescent="0.25">
      <c r="A10" s="3">
        <v>550</v>
      </c>
      <c r="B10" s="3">
        <v>505</v>
      </c>
      <c r="C10">
        <v>92</v>
      </c>
      <c r="D10" s="3">
        <v>215</v>
      </c>
      <c r="E10" s="3">
        <v>214</v>
      </c>
      <c r="F10">
        <v>58</v>
      </c>
    </row>
    <row r="11" spans="1:6" x14ac:dyDescent="0.25">
      <c r="A11" s="3">
        <v>169.9</v>
      </c>
      <c r="B11" s="3">
        <v>165</v>
      </c>
      <c r="C11">
        <v>197</v>
      </c>
      <c r="D11" s="3">
        <v>279</v>
      </c>
      <c r="E11" s="3">
        <v>259</v>
      </c>
      <c r="F11">
        <v>110</v>
      </c>
    </row>
    <row r="12" spans="1:6" x14ac:dyDescent="0.25">
      <c r="A12" s="3">
        <v>210</v>
      </c>
      <c r="B12" s="3">
        <v>210</v>
      </c>
      <c r="C12">
        <v>56</v>
      </c>
      <c r="D12" s="3">
        <v>179.9</v>
      </c>
      <c r="E12" s="3">
        <v>176.5</v>
      </c>
      <c r="F12">
        <v>130</v>
      </c>
    </row>
    <row r="13" spans="1:6" x14ac:dyDescent="0.25">
      <c r="A13" s="3">
        <v>975</v>
      </c>
      <c r="B13" s="3">
        <v>945</v>
      </c>
      <c r="C13">
        <v>73</v>
      </c>
      <c r="D13" s="3">
        <v>149.9</v>
      </c>
      <c r="E13" s="3">
        <v>144.9</v>
      </c>
      <c r="F13">
        <v>149</v>
      </c>
    </row>
    <row r="14" spans="1:6" x14ac:dyDescent="0.25">
      <c r="A14" s="3">
        <v>314</v>
      </c>
      <c r="B14" s="3">
        <v>314</v>
      </c>
      <c r="C14">
        <v>126</v>
      </c>
      <c r="D14" s="3">
        <v>235</v>
      </c>
      <c r="E14" s="3">
        <v>230</v>
      </c>
      <c r="F14">
        <v>114</v>
      </c>
    </row>
    <row r="15" spans="1:6" x14ac:dyDescent="0.25">
      <c r="A15" s="3">
        <v>315</v>
      </c>
      <c r="B15" s="3">
        <v>305</v>
      </c>
      <c r="C15">
        <v>88</v>
      </c>
      <c r="D15" s="3">
        <v>199.8</v>
      </c>
      <c r="E15" s="3">
        <v>192</v>
      </c>
      <c r="F15">
        <v>120</v>
      </c>
    </row>
    <row r="16" spans="1:6" x14ac:dyDescent="0.25">
      <c r="A16" s="3">
        <v>885</v>
      </c>
      <c r="B16" s="3">
        <v>800</v>
      </c>
      <c r="C16">
        <v>282</v>
      </c>
      <c r="D16" s="3">
        <v>210</v>
      </c>
      <c r="E16" s="3">
        <v>195</v>
      </c>
      <c r="F16">
        <v>61</v>
      </c>
    </row>
    <row r="17" spans="1:9" x14ac:dyDescent="0.25">
      <c r="A17" s="3">
        <v>975</v>
      </c>
      <c r="B17" s="3">
        <v>975</v>
      </c>
      <c r="C17">
        <v>100</v>
      </c>
      <c r="D17" s="3">
        <v>226</v>
      </c>
      <c r="E17" s="3">
        <v>212</v>
      </c>
      <c r="F17">
        <v>146</v>
      </c>
    </row>
    <row r="18" spans="1:9" x14ac:dyDescent="0.25">
      <c r="A18" s="3">
        <v>469</v>
      </c>
      <c r="B18" s="3">
        <v>445</v>
      </c>
      <c r="C18">
        <v>56</v>
      </c>
      <c r="D18" s="3">
        <v>149.9</v>
      </c>
      <c r="E18" s="3">
        <v>146.5</v>
      </c>
      <c r="F18">
        <v>137</v>
      </c>
    </row>
    <row r="19" spans="1:9" x14ac:dyDescent="0.25">
      <c r="A19" s="3">
        <v>329</v>
      </c>
      <c r="B19" s="3">
        <v>305</v>
      </c>
      <c r="C19">
        <v>49</v>
      </c>
      <c r="D19" s="3">
        <v>160</v>
      </c>
      <c r="E19" s="3">
        <v>160</v>
      </c>
      <c r="F19">
        <v>281</v>
      </c>
    </row>
    <row r="20" spans="1:9" x14ac:dyDescent="0.25">
      <c r="A20" s="3">
        <v>365</v>
      </c>
      <c r="B20" s="3">
        <v>330</v>
      </c>
      <c r="C20">
        <v>48</v>
      </c>
      <c r="D20" s="3">
        <v>322</v>
      </c>
      <c r="E20" s="3">
        <v>292.5</v>
      </c>
      <c r="F20">
        <v>63</v>
      </c>
    </row>
    <row r="21" spans="1:9" x14ac:dyDescent="0.25">
      <c r="A21" s="3">
        <v>332</v>
      </c>
      <c r="B21" s="3">
        <v>312</v>
      </c>
      <c r="C21">
        <v>88</v>
      </c>
      <c r="D21" s="3">
        <v>187.5</v>
      </c>
      <c r="E21" s="3">
        <v>179</v>
      </c>
      <c r="F21">
        <v>48</v>
      </c>
    </row>
    <row r="22" spans="1:9" x14ac:dyDescent="0.25">
      <c r="A22" s="3">
        <v>520</v>
      </c>
      <c r="B22" s="3">
        <v>495</v>
      </c>
      <c r="C22">
        <v>161</v>
      </c>
      <c r="D22" s="3">
        <v>247</v>
      </c>
      <c r="E22" s="3">
        <v>227</v>
      </c>
      <c r="F22">
        <v>52</v>
      </c>
    </row>
    <row r="23" spans="1:9" ht="15.75" thickBot="1" x14ac:dyDescent="0.3">
      <c r="A23" s="3">
        <v>425</v>
      </c>
      <c r="B23" s="3">
        <v>405</v>
      </c>
      <c r="C23">
        <v>149</v>
      </c>
    </row>
    <row r="24" spans="1:9" x14ac:dyDescent="0.25">
      <c r="A24" s="3">
        <v>675</v>
      </c>
      <c r="B24" s="3">
        <v>669</v>
      </c>
      <c r="C24">
        <v>142</v>
      </c>
      <c r="D24" s="7" t="s">
        <v>24</v>
      </c>
      <c r="E24" s="6"/>
      <c r="F24" s="6"/>
      <c r="G24" s="7"/>
      <c r="H24" s="7"/>
      <c r="I24" s="7"/>
    </row>
    <row r="25" spans="1:9" x14ac:dyDescent="0.25">
      <c r="A25" s="3">
        <v>409</v>
      </c>
      <c r="B25" s="3">
        <v>400</v>
      </c>
      <c r="C25">
        <v>28</v>
      </c>
      <c r="D25" s="4"/>
      <c r="E25" s="4"/>
      <c r="F25" s="4"/>
      <c r="G25" s="4"/>
      <c r="H25" s="4"/>
      <c r="I25" s="4"/>
    </row>
    <row r="26" spans="1:9" x14ac:dyDescent="0.25">
      <c r="A26" s="3">
        <v>649</v>
      </c>
      <c r="B26" s="3">
        <v>649</v>
      </c>
      <c r="C26">
        <v>29</v>
      </c>
      <c r="D26" s="4"/>
      <c r="E26" s="4"/>
      <c r="F26" s="4"/>
      <c r="G26" s="4"/>
      <c r="H26" s="4"/>
      <c r="I26" s="4"/>
    </row>
    <row r="27" spans="1:9" x14ac:dyDescent="0.25">
      <c r="A27" s="3">
        <v>319</v>
      </c>
      <c r="B27" s="3">
        <v>305</v>
      </c>
      <c r="C27">
        <v>140</v>
      </c>
      <c r="D27" s="4"/>
      <c r="E27" s="4"/>
      <c r="F27" s="4"/>
      <c r="G27" s="4"/>
      <c r="H27" s="4"/>
      <c r="I27" s="4"/>
    </row>
    <row r="28" spans="1:9" x14ac:dyDescent="0.25">
      <c r="A28" s="3">
        <v>425</v>
      </c>
      <c r="B28" s="3">
        <v>410</v>
      </c>
      <c r="C28">
        <v>85</v>
      </c>
      <c r="D28" s="4"/>
      <c r="E28" s="4"/>
      <c r="F28" s="4"/>
      <c r="G28" s="4"/>
      <c r="H28" s="4"/>
      <c r="I28" s="4"/>
    </row>
    <row r="29" spans="1:9" x14ac:dyDescent="0.25">
      <c r="A29" s="3">
        <v>359</v>
      </c>
      <c r="B29" s="3">
        <v>340</v>
      </c>
      <c r="C29">
        <v>107</v>
      </c>
      <c r="D29" s="4"/>
      <c r="E29" s="4"/>
      <c r="F29" s="4"/>
      <c r="G29" s="4"/>
      <c r="H29" s="4"/>
      <c r="I29" s="4"/>
    </row>
    <row r="30" spans="1:9" x14ac:dyDescent="0.25">
      <c r="A30" s="3">
        <v>469</v>
      </c>
      <c r="B30" s="3">
        <v>449</v>
      </c>
      <c r="C30">
        <v>72</v>
      </c>
      <c r="D30" s="4"/>
      <c r="E30" s="4"/>
      <c r="F30" s="4"/>
      <c r="G30" s="4"/>
      <c r="H30" s="4"/>
      <c r="I30" s="4"/>
    </row>
    <row r="31" spans="1:9" x14ac:dyDescent="0.25">
      <c r="A31" s="3">
        <v>895</v>
      </c>
      <c r="B31" s="3">
        <v>875</v>
      </c>
      <c r="C31">
        <v>129</v>
      </c>
      <c r="D31" s="4"/>
      <c r="E31" s="4"/>
      <c r="F31" s="4"/>
      <c r="G31" s="4"/>
      <c r="H31" s="4"/>
      <c r="I31" s="4"/>
    </row>
    <row r="32" spans="1:9" x14ac:dyDescent="0.25">
      <c r="A32" s="3">
        <v>439</v>
      </c>
      <c r="B32" s="3">
        <v>430</v>
      </c>
      <c r="C32">
        <v>160</v>
      </c>
      <c r="D32" s="4"/>
      <c r="E32" s="4"/>
      <c r="F32" s="4"/>
      <c r="G32" s="4"/>
      <c r="H32" s="4"/>
      <c r="I32" s="4"/>
    </row>
    <row r="33" spans="1:11" x14ac:dyDescent="0.25">
      <c r="A33" s="3">
        <v>435</v>
      </c>
      <c r="B33" s="3">
        <v>400</v>
      </c>
      <c r="C33">
        <v>206</v>
      </c>
      <c r="D33" s="4"/>
      <c r="E33" s="4"/>
      <c r="F33" s="4"/>
      <c r="G33" s="4"/>
      <c r="H33" s="4"/>
      <c r="I33" s="4"/>
    </row>
    <row r="34" spans="1:11" x14ac:dyDescent="0.25">
      <c r="A34" s="3">
        <v>235</v>
      </c>
      <c r="B34" s="3">
        <v>227</v>
      </c>
      <c r="C34">
        <v>91</v>
      </c>
      <c r="D34" s="4"/>
      <c r="E34" s="4"/>
      <c r="F34" s="4"/>
      <c r="G34" s="4"/>
      <c r="H34" s="4"/>
      <c r="I34" s="4"/>
    </row>
    <row r="35" spans="1:11" x14ac:dyDescent="0.25">
      <c r="A35" s="3">
        <v>638</v>
      </c>
      <c r="B35" s="3">
        <v>618</v>
      </c>
      <c r="C35">
        <v>100</v>
      </c>
      <c r="D35" s="4"/>
      <c r="E35" s="4"/>
      <c r="F35" s="4"/>
      <c r="G35" s="4"/>
      <c r="H35" s="4"/>
      <c r="I35" s="4"/>
    </row>
    <row r="36" spans="1:11" x14ac:dyDescent="0.25">
      <c r="A36" s="3">
        <v>629</v>
      </c>
      <c r="B36" s="3">
        <v>600</v>
      </c>
      <c r="C36">
        <v>97</v>
      </c>
      <c r="D36" s="4"/>
      <c r="E36" s="4"/>
      <c r="F36" s="4"/>
      <c r="G36" s="4"/>
      <c r="H36" s="4"/>
      <c r="I36" s="4"/>
    </row>
    <row r="37" spans="1:11" x14ac:dyDescent="0.25">
      <c r="A37" s="3">
        <v>329</v>
      </c>
      <c r="B37" s="3">
        <v>309</v>
      </c>
      <c r="C37">
        <v>114</v>
      </c>
      <c r="D37" s="4"/>
      <c r="E37" s="4"/>
      <c r="F37" s="4"/>
      <c r="G37" s="4"/>
      <c r="H37" s="4"/>
      <c r="I37" s="4"/>
    </row>
    <row r="38" spans="1:11" x14ac:dyDescent="0.25">
      <c r="A38" s="3">
        <v>595</v>
      </c>
      <c r="B38" s="3">
        <v>555</v>
      </c>
      <c r="C38">
        <v>45</v>
      </c>
      <c r="D38" s="4"/>
      <c r="E38" s="4"/>
      <c r="F38" s="4"/>
      <c r="G38" s="4"/>
      <c r="H38" s="4"/>
      <c r="I38" s="4"/>
    </row>
    <row r="39" spans="1:11" x14ac:dyDescent="0.25">
      <c r="A39" s="3">
        <v>339</v>
      </c>
      <c r="B39" s="3">
        <v>315</v>
      </c>
      <c r="C39">
        <v>150</v>
      </c>
      <c r="E39" s="4"/>
      <c r="F39" s="4"/>
      <c r="G39" s="8"/>
      <c r="H39" s="8"/>
    </row>
    <row r="40" spans="1:11" x14ac:dyDescent="0.25">
      <c r="A40" s="3">
        <v>215</v>
      </c>
      <c r="B40" s="3">
        <v>200</v>
      </c>
      <c r="C40">
        <v>48</v>
      </c>
      <c r="E40" s="8"/>
      <c r="F40" s="8"/>
      <c r="G40" s="8"/>
      <c r="H40" s="8"/>
      <c r="I40" s="8"/>
      <c r="J40" s="8"/>
      <c r="K40" s="8"/>
    </row>
    <row r="41" spans="1:11" x14ac:dyDescent="0.25">
      <c r="A41" s="3">
        <v>395</v>
      </c>
      <c r="B41" s="3">
        <v>375</v>
      </c>
      <c r="C41">
        <v>135</v>
      </c>
      <c r="E41" s="8"/>
      <c r="F41" s="8"/>
      <c r="G41" s="8"/>
      <c r="H41" s="8"/>
      <c r="I41" s="8"/>
      <c r="J41" s="8"/>
      <c r="K41" s="8"/>
    </row>
    <row r="42" spans="1:11" x14ac:dyDescent="0.25">
      <c r="A42" s="3">
        <v>449</v>
      </c>
      <c r="B42" s="3">
        <v>425</v>
      </c>
      <c r="C42">
        <v>53</v>
      </c>
      <c r="E42" s="7"/>
      <c r="F42" s="7"/>
      <c r="G42" s="8"/>
      <c r="H42" s="7"/>
      <c r="I42" s="7"/>
      <c r="J42" s="7"/>
      <c r="K42" s="7"/>
    </row>
    <row r="43" spans="1:11" x14ac:dyDescent="0.25">
      <c r="A43" s="3">
        <v>499</v>
      </c>
      <c r="B43" s="3">
        <v>465</v>
      </c>
      <c r="C43">
        <v>86</v>
      </c>
      <c r="E43" s="4"/>
      <c r="F43" s="4"/>
      <c r="G43" s="8"/>
      <c r="H43" s="4"/>
      <c r="I43" s="4"/>
      <c r="J43" s="4"/>
      <c r="K43" s="4"/>
    </row>
    <row r="44" spans="1:11" x14ac:dyDescent="0.25">
      <c r="A44" s="3">
        <v>439</v>
      </c>
      <c r="B44" s="3">
        <v>428.5</v>
      </c>
      <c r="C44">
        <v>158</v>
      </c>
      <c r="E44" s="4"/>
      <c r="F44" s="4"/>
      <c r="H44" s="4"/>
      <c r="I44" s="4"/>
      <c r="J44" s="4"/>
      <c r="K44" s="4"/>
    </row>
    <row r="45" spans="1:11" x14ac:dyDescent="0.25">
      <c r="E45" s="4"/>
      <c r="F45" s="32"/>
      <c r="G45" s="33"/>
      <c r="H45" s="32"/>
      <c r="I45" s="32"/>
      <c r="J45" s="32"/>
      <c r="K45" s="4"/>
    </row>
    <row r="46" spans="1:11" x14ac:dyDescent="0.25">
      <c r="I46" s="4"/>
      <c r="J46" s="4"/>
      <c r="K46" s="4"/>
    </row>
    <row r="47" spans="1:11" x14ac:dyDescent="0.25">
      <c r="I47" s="4"/>
      <c r="J47" s="4"/>
      <c r="K47" s="4"/>
    </row>
    <row r="48" spans="1:11" x14ac:dyDescent="0.25">
      <c r="I48" s="4"/>
      <c r="J48" s="4"/>
      <c r="K48" s="4"/>
    </row>
    <row r="49" spans="5:11" x14ac:dyDescent="0.25">
      <c r="E49" s="4"/>
      <c r="H49" s="4"/>
      <c r="I49" s="4"/>
      <c r="J49" s="4"/>
      <c r="K49" s="4"/>
    </row>
    <row r="50" spans="5:11" x14ac:dyDescent="0.25">
      <c r="E50" s="4"/>
      <c r="F50" s="4"/>
      <c r="H50" s="4"/>
      <c r="I50" s="4"/>
      <c r="J50" s="4"/>
      <c r="K50" s="4"/>
    </row>
    <row r="51" spans="5:11" x14ac:dyDescent="0.25">
      <c r="E51" s="4"/>
      <c r="F51" s="4"/>
      <c r="H51" s="4"/>
      <c r="I51" s="4"/>
      <c r="J51" s="4"/>
      <c r="K51" s="4"/>
    </row>
    <row r="52" spans="5:11" x14ac:dyDescent="0.25">
      <c r="E52" s="4"/>
      <c r="F52" s="4"/>
      <c r="H52" s="4"/>
      <c r="I52" s="4"/>
      <c r="J52" s="4"/>
      <c r="K52" s="4"/>
    </row>
    <row r="53" spans="5:11" x14ac:dyDescent="0.25">
      <c r="E53" s="4"/>
      <c r="F53" s="4"/>
      <c r="H53" s="4"/>
      <c r="I53" s="4"/>
      <c r="J53" s="4"/>
      <c r="K53" s="4"/>
    </row>
    <row r="54" spans="5:11" x14ac:dyDescent="0.25">
      <c r="E54" s="4"/>
      <c r="F54" s="4"/>
      <c r="H54" s="4"/>
      <c r="I54" s="4"/>
      <c r="J54" s="4"/>
      <c r="K54" s="4"/>
    </row>
    <row r="55" spans="5:11" x14ac:dyDescent="0.25">
      <c r="E55" s="4"/>
      <c r="F55" s="4"/>
      <c r="H55" s="4"/>
      <c r="I55" s="4"/>
      <c r="J55" s="4"/>
      <c r="K55" s="4"/>
    </row>
    <row r="56" spans="5:11" x14ac:dyDescent="0.25">
      <c r="E56" s="4"/>
      <c r="F56" s="4"/>
      <c r="H56" s="4"/>
      <c r="I56" s="4"/>
      <c r="J56" s="4"/>
      <c r="K56" s="4"/>
    </row>
    <row r="57" spans="5:11" ht="15.75" thickBot="1" x14ac:dyDescent="0.3">
      <c r="E57" s="5"/>
      <c r="F57" s="5"/>
      <c r="H57" s="5"/>
      <c r="I57" s="5"/>
      <c r="J57" s="5"/>
      <c r="K57" s="5"/>
    </row>
  </sheetData>
  <mergeCells count="2">
    <mergeCell ref="A3:C3"/>
    <mergeCell ref="D3: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Answers 1-7</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Tyanna Marie</dc:creator>
  <cp:lastModifiedBy>Tyanna Marie</cp:lastModifiedBy>
  <dcterms:created xsi:type="dcterms:W3CDTF">2020-11-12T21:08:35Z</dcterms:created>
  <dcterms:modified xsi:type="dcterms:W3CDTF">2020-11-13T01:39:27Z</dcterms:modified>
</cp:coreProperties>
</file>