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kcondeixa/repositories/brazilian_women_imigrants_in_germany/data/"/>
    </mc:Choice>
  </mc:AlternateContent>
  <xr:revisionPtr revIDLastSave="0" documentId="13_ncr:1_{65FB3BC2-6FE9-A742-BAE5-B03AC5A772B3}" xr6:coauthVersionLast="47" xr6:coauthVersionMax="47" xr10:uidLastSave="{00000000-0000-0000-0000-000000000000}"/>
  <bookViews>
    <workbookView xWindow="0" yWindow="500" windowWidth="33600" windowHeight="20500" activeTab="6" xr2:uid="{00000000-000D-0000-FFFF-FFFF00000000}"/>
  </bookViews>
  <sheets>
    <sheet name="city" sheetId="1" r:id="rId1"/>
    <sheet name="how_long" sheetId="2" r:id="rId2"/>
    <sheet name="citizenship" sheetId="3" r:id="rId3"/>
    <sheet name="german" sheetId="4" r:id="rId4"/>
    <sheet name="reason" sheetId="5" r:id="rId5"/>
    <sheet name="lived_in_other_country" sheetId="6" r:id="rId6"/>
    <sheet name="desired_services" sheetId="9" r:id="rId7"/>
    <sheet name="offered_services" sheetId="10" r:id="rId8"/>
    <sheet name="dashboard" sheetId="8" r:id="rId9"/>
    <sheet name="Sheet3" sheetId="11" r:id="rId10"/>
  </sheets>
  <definedNames>
    <definedName name="_xlnm._FilterDatabase" localSheetId="0" hidden="1">city!$A$48:$Q$87</definedName>
    <definedName name="_xlnm._FilterDatabase" localSheetId="6" hidden="1">desired_services!$A$1:$C$1</definedName>
    <definedName name="_xlnm._FilterDatabase" localSheetId="7" hidden="1">offered_services!$A$1:$A$57</definedName>
    <definedName name="_xlchart.v1.15" hidden="1">how_long!$A$17:$A$21</definedName>
    <definedName name="_xlchart.v1.16" hidden="1">how_long!$B$17:$B$21</definedName>
    <definedName name="_xlchart.v1.17" hidden="1">reason!$A$2:$A$7</definedName>
    <definedName name="_xlchart.v1.18" hidden="1">reason!$B$1</definedName>
    <definedName name="_xlchart.v1.19" hidden="1">reason!$B$2:$B$7</definedName>
    <definedName name="_xlchart.v1.20" hidden="1">reason!$C$1</definedName>
    <definedName name="_xlchart.v1.21" hidden="1">reason!$C$2:$C$7</definedName>
    <definedName name="_xlchart.v1.22" hidden="1">desired_services!$A$31:$A$64</definedName>
    <definedName name="_xlchart.v1.23" hidden="1">desired_services!$D$30</definedName>
    <definedName name="_xlchart.v1.24" hidden="1">desired_services!$D$31:$D$64</definedName>
    <definedName name="_xlchart.v5.0" hidden="1">city!$G$91</definedName>
    <definedName name="_xlchart.v5.1" hidden="1">city!$G$92:$G$104</definedName>
    <definedName name="_xlchart.v5.10" hidden="1">city!$G$91</definedName>
    <definedName name="_xlchart.v5.11" hidden="1">city!$G$92:$G$104</definedName>
    <definedName name="_xlchart.v5.12" hidden="1">city!$H$90</definedName>
    <definedName name="_xlchart.v5.13" hidden="1">city!$H$91</definedName>
    <definedName name="_xlchart.v5.14" hidden="1">city!$H$92:$H$104</definedName>
    <definedName name="_xlchart.v5.2" hidden="1">city!$H$90</definedName>
    <definedName name="_xlchart.v5.3" hidden="1">city!$H$91</definedName>
    <definedName name="_xlchart.v5.4" hidden="1">city!$H$92:$H$104</definedName>
    <definedName name="_xlchart.v5.5" hidden="1">city!$G$91</definedName>
    <definedName name="_xlchart.v5.6" hidden="1">city!$G$92:$G$104</definedName>
    <definedName name="_xlchart.v5.7" hidden="1">city!$H$90</definedName>
    <definedName name="_xlchart.v5.8" hidden="1">city!$H$91</definedName>
    <definedName name="_xlchart.v5.9" hidden="1">city!$H$92:$H$104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9" l="1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31" i="9"/>
  <c r="B6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I119" i="1"/>
  <c r="I120" i="1"/>
  <c r="H100" i="1" s="1"/>
  <c r="H125" i="1"/>
  <c r="I113" i="1" s="1"/>
  <c r="H93" i="1" s="1"/>
  <c r="C87" i="1"/>
  <c r="B58" i="1"/>
  <c r="B63" i="1"/>
  <c r="B70" i="1"/>
  <c r="B54" i="1"/>
  <c r="B82" i="1"/>
  <c r="B65" i="1"/>
  <c r="B72" i="1"/>
  <c r="B51" i="1"/>
  <c r="B74" i="1"/>
  <c r="B83" i="1"/>
  <c r="B84" i="1"/>
  <c r="B73" i="1"/>
  <c r="B62" i="1"/>
  <c r="B57" i="1"/>
  <c r="B53" i="1"/>
  <c r="B71" i="1"/>
  <c r="B76" i="1"/>
  <c r="B56" i="1"/>
  <c r="B67" i="1"/>
  <c r="B49" i="1"/>
  <c r="B85" i="1"/>
  <c r="B75" i="1"/>
  <c r="B86" i="1"/>
  <c r="B59" i="1"/>
  <c r="B52" i="1"/>
  <c r="B69" i="1"/>
  <c r="B68" i="1"/>
  <c r="B61" i="1"/>
  <c r="B78" i="1"/>
  <c r="B81" i="1"/>
  <c r="B77" i="1"/>
  <c r="B66" i="1"/>
  <c r="B60" i="1"/>
  <c r="B64" i="1"/>
  <c r="B79" i="1"/>
  <c r="B55" i="1"/>
  <c r="B80" i="1"/>
  <c r="B50" i="1"/>
  <c r="B26" i="5"/>
  <c r="C26" i="5" s="1"/>
  <c r="C25" i="5"/>
  <c r="C24" i="5"/>
  <c r="C23" i="5"/>
  <c r="C22" i="5"/>
  <c r="C21" i="5"/>
  <c r="C20" i="5"/>
  <c r="B6" i="2"/>
  <c r="B20" i="4"/>
  <c r="C9" i="4"/>
  <c r="B9" i="4"/>
  <c r="B17" i="3"/>
  <c r="C16" i="3"/>
  <c r="H37" i="6"/>
  <c r="I37" i="6" s="1"/>
  <c r="I33" i="6"/>
  <c r="L12" i="6"/>
  <c r="M9" i="6" s="1"/>
  <c r="C4" i="6"/>
  <c r="B4" i="6"/>
  <c r="C3" i="6" s="1"/>
  <c r="B8" i="5"/>
  <c r="C6" i="5" s="1"/>
  <c r="B8" i="3"/>
  <c r="C6" i="3" s="1"/>
  <c r="G40" i="1"/>
  <c r="H36" i="1" s="1"/>
  <c r="N7" i="1"/>
  <c r="I112" i="1" l="1"/>
  <c r="H92" i="1" s="1"/>
  <c r="I118" i="1"/>
  <c r="I125" i="1"/>
  <c r="I117" i="1"/>
  <c r="I124" i="1"/>
  <c r="H104" i="1" s="1"/>
  <c r="I116" i="1"/>
  <c r="I123" i="1"/>
  <c r="H103" i="1" s="1"/>
  <c r="I115" i="1"/>
  <c r="H95" i="1" s="1"/>
  <c r="I122" i="1"/>
  <c r="H102" i="1" s="1"/>
  <c r="I114" i="1"/>
  <c r="H94" i="1" s="1"/>
  <c r="I121" i="1"/>
  <c r="H101" i="1" s="1"/>
  <c r="H98" i="1"/>
  <c r="H99" i="1"/>
  <c r="H97" i="1"/>
  <c r="H96" i="1"/>
  <c r="C15" i="3"/>
  <c r="C13" i="3"/>
  <c r="C14" i="3"/>
  <c r="C17" i="3"/>
  <c r="C3" i="4"/>
  <c r="H24" i="1"/>
  <c r="H38" i="1"/>
  <c r="H2" i="1"/>
  <c r="H6" i="1"/>
  <c r="H18" i="1"/>
  <c r="H25" i="1"/>
  <c r="H39" i="1"/>
  <c r="C8" i="3"/>
  <c r="C8" i="5"/>
  <c r="H5" i="1"/>
  <c r="N8" i="1"/>
  <c r="H16" i="1"/>
  <c r="H23" i="1"/>
  <c r="H31" i="1"/>
  <c r="H37" i="1"/>
  <c r="C7" i="3"/>
  <c r="C8" i="4"/>
  <c r="C7" i="5"/>
  <c r="M3" i="6"/>
  <c r="M6" i="6"/>
  <c r="M10" i="6"/>
  <c r="I15" i="6"/>
  <c r="I23" i="6"/>
  <c r="I31" i="6"/>
  <c r="I7" i="6"/>
  <c r="I11" i="6"/>
  <c r="I16" i="6"/>
  <c r="I24" i="6"/>
  <c r="I32" i="6"/>
  <c r="C2" i="3"/>
  <c r="C5" i="4"/>
  <c r="C2" i="5"/>
  <c r="C2" i="6"/>
  <c r="I4" i="6"/>
  <c r="I8" i="6"/>
  <c r="I12" i="6"/>
  <c r="I18" i="6"/>
  <c r="I26" i="6"/>
  <c r="I34" i="6"/>
  <c r="I19" i="6"/>
  <c r="I27" i="6"/>
  <c r="I35" i="6"/>
  <c r="H13" i="1"/>
  <c r="H20" i="1"/>
  <c r="H28" i="1"/>
  <c r="H35" i="1"/>
  <c r="C4" i="3"/>
  <c r="C7" i="4"/>
  <c r="C4" i="5"/>
  <c r="M2" i="6"/>
  <c r="I5" i="6"/>
  <c r="I9" i="6"/>
  <c r="M12" i="6"/>
  <c r="I20" i="6"/>
  <c r="I28" i="6"/>
  <c r="I36" i="6"/>
  <c r="H17" i="1"/>
  <c r="H32" i="1"/>
  <c r="H10" i="1"/>
  <c r="H33" i="1"/>
  <c r="M7" i="6"/>
  <c r="M11" i="6"/>
  <c r="I17" i="6"/>
  <c r="I25" i="6"/>
  <c r="H11" i="1"/>
  <c r="H7" i="1"/>
  <c r="H26" i="1"/>
  <c r="H34" i="1"/>
  <c r="H3" i="1"/>
  <c r="H8" i="1"/>
  <c r="H12" i="1"/>
  <c r="H19" i="1"/>
  <c r="H27" i="1"/>
  <c r="H40" i="1"/>
  <c r="C3" i="3"/>
  <c r="C4" i="4"/>
  <c r="C3" i="5"/>
  <c r="I2" i="6"/>
  <c r="M4" i="6"/>
  <c r="M8" i="6"/>
  <c r="H4" i="1"/>
  <c r="H14" i="1"/>
  <c r="H21" i="1"/>
  <c r="H29" i="1"/>
  <c r="C5" i="3"/>
  <c r="C6" i="4"/>
  <c r="C5" i="5"/>
  <c r="M5" i="6"/>
  <c r="I13" i="6"/>
  <c r="I21" i="6"/>
  <c r="I29" i="6"/>
  <c r="H9" i="1"/>
  <c r="H15" i="1"/>
  <c r="H22" i="1"/>
  <c r="H30" i="1"/>
  <c r="I3" i="6"/>
  <c r="I6" i="6"/>
  <c r="I10" i="6"/>
  <c r="I14" i="6"/>
  <c r="I22" i="6"/>
  <c r="I30" i="6"/>
  <c r="H105" i="1" l="1"/>
  <c r="O4" i="1"/>
  <c r="O3" i="1"/>
  <c r="O6" i="1"/>
  <c r="O2" i="1"/>
  <c r="O5" i="1"/>
  <c r="O8" i="1"/>
  <c r="O7" i="1"/>
  <c r="C3" i="2" l="1"/>
  <c r="C2" i="2"/>
  <c r="C4" i="2"/>
  <c r="C5" i="2"/>
  <c r="C6" i="2"/>
</calcChain>
</file>

<file path=xl/sharedStrings.xml><?xml version="1.0" encoding="utf-8"?>
<sst xmlns="http://schemas.openxmlformats.org/spreadsheetml/2006/main" count="758" uniqueCount="293">
  <si>
    <t>city</t>
  </si>
  <si>
    <t>frequency</t>
  </si>
  <si>
    <t>pct</t>
  </si>
  <si>
    <t>Berlin</t>
  </si>
  <si>
    <t>Hamburg</t>
  </si>
  <si>
    <t>Potsdam</t>
  </si>
  <si>
    <t>Düsseldorf</t>
  </si>
  <si>
    <t>Brandenburg</t>
  </si>
  <si>
    <t>others</t>
  </si>
  <si>
    <t>Remscheid</t>
  </si>
  <si>
    <t>total</t>
  </si>
  <si>
    <t>Ahlsdorf -Ziegelrode</t>
  </si>
  <si>
    <t>Freising</t>
  </si>
  <si>
    <t>choropleth map</t>
  </si>
  <si>
    <t>Marktoberdorf</t>
  </si>
  <si>
    <t>map</t>
  </si>
  <si>
    <t>Essen</t>
  </si>
  <si>
    <t>Mülheim An Der Ruhr</t>
  </si>
  <si>
    <t>Rostock</t>
  </si>
  <si>
    <t>Stuttgart</t>
  </si>
  <si>
    <t>Nürnberg</t>
  </si>
  <si>
    <t>Ludwigsfelde</t>
  </si>
  <si>
    <t>Frankfurt Am Main</t>
  </si>
  <si>
    <t>Erkner</t>
  </si>
  <si>
    <t>Niedernhausen</t>
  </si>
  <si>
    <t>Kleinmachnow</t>
  </si>
  <si>
    <t>Sankt Augustin</t>
  </si>
  <si>
    <t>Blaustein</t>
  </si>
  <si>
    <t>Rangsdorf</t>
  </si>
  <si>
    <t>Merklingen</t>
  </si>
  <si>
    <t>Pforzheim</t>
  </si>
  <si>
    <t>Hoppegarten</t>
  </si>
  <si>
    <t>Ludwigahafen Am Rhein</t>
  </si>
  <si>
    <t>Weiler-Simmerberg</t>
  </si>
  <si>
    <t>Buxtehude</t>
  </si>
  <si>
    <t>Köln</t>
  </si>
  <si>
    <t>Wolfsburg</t>
  </si>
  <si>
    <t>Norderstedt</t>
  </si>
  <si>
    <t>Eschborn</t>
  </si>
  <si>
    <t>München</t>
  </si>
  <si>
    <t>Reutlingen</t>
  </si>
  <si>
    <t>Karlsruhe</t>
  </si>
  <si>
    <t>Münster</t>
  </si>
  <si>
    <t>Münster Nrw</t>
  </si>
  <si>
    <t>Syke</t>
  </si>
  <si>
    <t>[TODO] CHECAR SE TEM TYPO NO NOME DAS CIDADES, CONCERTEI Ahlsdorf -Ziegelrode</t>
  </si>
  <si>
    <t>time</t>
  </si>
  <si>
    <t>timeline or line</t>
  </si>
  <si>
    <t>citizenship</t>
  </si>
  <si>
    <t>brazilian</t>
  </si>
  <si>
    <t xml:space="preserve">other_european </t>
  </si>
  <si>
    <t>german</t>
  </si>
  <si>
    <t>ongoing_german</t>
  </si>
  <si>
    <t>ongoing_other_european</t>
  </si>
  <si>
    <t>german_and_other_european</t>
  </si>
  <si>
    <t>b1</t>
  </si>
  <si>
    <t>a1_a2</t>
  </si>
  <si>
    <t>c1_c2</t>
  </si>
  <si>
    <t>b2</t>
  </si>
  <si>
    <t>none</t>
  </si>
  <si>
    <t>fluent</t>
  </si>
  <si>
    <t>pie or pictogram</t>
  </si>
  <si>
    <t>reason</t>
  </si>
  <si>
    <t>job</t>
  </si>
  <si>
    <t>studies</t>
  </si>
  <si>
    <t>other</t>
  </si>
  <si>
    <t>family</t>
  </si>
  <si>
    <t>bar or bubble</t>
  </si>
  <si>
    <t>Do you lived abroad before move to Germany?</t>
  </si>
  <si>
    <t>country</t>
  </si>
  <si>
    <t>yes</t>
  </si>
  <si>
    <t>Argentina</t>
  </si>
  <si>
    <t>England(UK)</t>
  </si>
  <si>
    <t>no</t>
  </si>
  <si>
    <t>England(UK)*</t>
  </si>
  <si>
    <t>Portugal</t>
  </si>
  <si>
    <t>US</t>
  </si>
  <si>
    <t>Ireland</t>
  </si>
  <si>
    <t>donut or pictogram</t>
  </si>
  <si>
    <t>Italy</t>
  </si>
  <si>
    <t>Canada</t>
  </si>
  <si>
    <t>Czech republic</t>
  </si>
  <si>
    <t>Spain</t>
  </si>
  <si>
    <t>Scotland (UK), Peru</t>
  </si>
  <si>
    <t>New Zealand</t>
  </si>
  <si>
    <t>Australia</t>
  </si>
  <si>
    <t>France</t>
  </si>
  <si>
    <t>Mexico,US</t>
  </si>
  <si>
    <t>Austria</t>
  </si>
  <si>
    <t>Colombia</t>
  </si>
  <si>
    <t>US, New Zealand</t>
  </si>
  <si>
    <t>Lebanon</t>
  </si>
  <si>
    <t>Japan</t>
  </si>
  <si>
    <t>France, Ireland</t>
  </si>
  <si>
    <t>Argentina, US, Switzerland</t>
  </si>
  <si>
    <t>France, US</t>
  </si>
  <si>
    <t>Switzerland, US, Spain</t>
  </si>
  <si>
    <t>Spain, Portugal</t>
  </si>
  <si>
    <t>US, Italy</t>
  </si>
  <si>
    <t>Italy, Switzerland, US</t>
  </si>
  <si>
    <t>Ireland, Portugal, Spain</t>
  </si>
  <si>
    <t>Uruguay</t>
  </si>
  <si>
    <t>Spain, France</t>
  </si>
  <si>
    <t>Australia, Spain</t>
  </si>
  <si>
    <t>Colombia, Austria</t>
  </si>
  <si>
    <t>Sweden</t>
  </si>
  <si>
    <t>China</t>
  </si>
  <si>
    <t>England(UK), Serbia</t>
  </si>
  <si>
    <t>Italy, Ireland, Switzerland</t>
  </si>
  <si>
    <t>*UK (country not specified)</t>
  </si>
  <si>
    <t>Germany</t>
  </si>
  <si>
    <t>Latitude</t>
  </si>
  <si>
    <t>Longitude</t>
  </si>
  <si>
    <t xml:space="preserve"> 52.5200° N</t>
  </si>
  <si>
    <t xml:space="preserve"> 13.4050° E</t>
  </si>
  <si>
    <t xml:space="preserve"> 53.5511° N</t>
  </si>
  <si>
    <t xml:space="preserve"> 9.9937° E</t>
  </si>
  <si>
    <t>48.1351° N</t>
  </si>
  <si>
    <t xml:space="preserve"> 11.5820° E</t>
  </si>
  <si>
    <t xml:space="preserve"> 52.3906° N</t>
  </si>
  <si>
    <t xml:space="preserve"> 13.0645° E</t>
  </si>
  <si>
    <t xml:space="preserve"> 51.2277° N</t>
  </si>
  <si>
    <t xml:space="preserve"> 6.7735° E</t>
  </si>
  <si>
    <t>search for new opportunities</t>
  </si>
  <si>
    <t>spouse/partner</t>
  </si>
  <si>
    <t>Level of German</t>
  </si>
  <si>
    <t>Analysis of Women's Presence in the German Language</t>
  </si>
  <si>
    <t>1_year</t>
  </si>
  <si>
    <t>5_years</t>
  </si>
  <si>
    <t xml:space="preserve">10_years </t>
  </si>
  <si>
    <t>more</t>
  </si>
  <si>
    <t>only Brazilian</t>
  </si>
  <si>
    <t xml:space="preserve">European  Union </t>
  </si>
  <si>
    <t>German</t>
  </si>
  <si>
    <t xml:space="preserve">German and European  Union </t>
  </si>
  <si>
    <t>Total</t>
  </si>
  <si>
    <t>population</t>
  </si>
  <si>
    <t>A1/A2</t>
  </si>
  <si>
    <t>B1</t>
  </si>
  <si>
    <t>B2</t>
  </si>
  <si>
    <t>C1/C2</t>
  </si>
  <si>
    <t>1_to_5_years</t>
  </si>
  <si>
    <t>5_to_10_years</t>
  </si>
  <si>
    <t>more_than_10_years</t>
  </si>
  <si>
    <t>less_than_1_year</t>
  </si>
  <si>
    <t>10+</t>
  </si>
  <si>
    <t>up to 1 year</t>
  </si>
  <si>
    <t xml:space="preserve"> 1 year</t>
  </si>
  <si>
    <t xml:space="preserve">time </t>
  </si>
  <si>
    <t>10 years</t>
  </si>
  <si>
    <t>5 years</t>
  </si>
  <si>
    <t>+ 10 years</t>
  </si>
  <si>
    <t>new opportunities</t>
  </si>
  <si>
    <t>Learning</t>
  </si>
  <si>
    <t xml:space="preserve">Sandbox </t>
  </si>
  <si>
    <t>Inspiração</t>
  </si>
  <si>
    <t>https://bigthink.com/strange-maps/bar-chart-races/</t>
  </si>
  <si>
    <t>https://www.exploreanalytics.com/wiki/index.php/Map_Chart</t>
  </si>
  <si>
    <t>Others</t>
  </si>
  <si>
    <t>up to 5 years</t>
  </si>
  <si>
    <t>up to 10 years</t>
  </si>
  <si>
    <t>more than 10 years</t>
  </si>
  <si>
    <t>Many of them migrated in search of opportunities (22%) . Only 12% of them came to take a job.</t>
  </si>
  <si>
    <t>The main destinations were Portugal and US, followed by Ireland, Italy and Canada.</t>
  </si>
  <si>
    <t>Around 46% of the surveyed Brazilian women lived outside Brazil before moving to Germany.</t>
  </si>
  <si>
    <t>Half of the surveyed Brazilian women (51%) moved to Germany moved to Germany with their partners.</t>
  </si>
  <si>
    <t>The majority of the surveyed Brazilian women living in Germany speak an elementary or basic level of German.</t>
  </si>
  <si>
    <t>Although there are a significant number of the surveyed Brazilian women living in Germany with German citizenship and citizenship from another European country, the majority of them still only have Brazilian citizenship.</t>
  </si>
  <si>
    <t>This graph shows that the majority of the surveyed Brazilian women living in Germany are recent arrivals and many arrived up to 5 years ago.</t>
  </si>
  <si>
    <t>Motivations behind Brazilian Women's Migration to Germany</t>
  </si>
  <si>
    <t>Citizenship Profiles of Brazilian Women Residing in Germany</t>
  </si>
  <si>
    <t>Duration of Residence for Brazilian Women in Germany</t>
  </si>
  <si>
    <t>Did These Brazilian Women Reside in Another Country Before Relocating to Germany?</t>
  </si>
  <si>
    <t>source of num and max coordinates</t>
  </si>
  <si>
    <t>https://www.mapsofworld.com/lat_long/germany-lat-long.html</t>
  </si>
  <si>
    <t>states</t>
  </si>
  <si>
    <t>Berlin - Berlin</t>
  </si>
  <si>
    <t>Hamburg - Hamburg</t>
  </si>
  <si>
    <t>München - Bavaria</t>
  </si>
  <si>
    <t>Potsdam - Brandenburg</t>
  </si>
  <si>
    <t>Düsseldorf - North Rhine-Westphalia</t>
  </si>
  <si>
    <t>Frankfurt Am Main - Hesse</t>
  </si>
  <si>
    <t>Brandenburg - Brandenburg</t>
  </si>
  <si>
    <t>Remscheid - North Rhine-Westphalia</t>
  </si>
  <si>
    <t>Ahlsdorf-Ziegelrode - Saxony-Anhalt</t>
  </si>
  <si>
    <t>Freising - Bavaria</t>
  </si>
  <si>
    <t>Marktoberdorf - Bavaria</t>
  </si>
  <si>
    <t>Essen - North Rhine-Westphalia</t>
  </si>
  <si>
    <t>Mülheim An Der Ruhr - North Rhine-Westphalia</t>
  </si>
  <si>
    <t>Rostock - Mecklenburg-Vorpommern</t>
  </si>
  <si>
    <t>Stuttgart - Baden-Württemberg</t>
  </si>
  <si>
    <t>Nürnberg - Bavaria</t>
  </si>
  <si>
    <t>Ludwigsfelde - Brandenburg</t>
  </si>
  <si>
    <t>Erkner - Brandenburg</t>
  </si>
  <si>
    <t>Niedernhausen - Hesse</t>
  </si>
  <si>
    <t>Kleinmachnow - Brandenburg</t>
  </si>
  <si>
    <t>Sankt Augustin - North Rhine-Westphalia</t>
  </si>
  <si>
    <t>Blaustein - Baden-Württemberg</t>
  </si>
  <si>
    <t>Rangsdorf - Brandenburg</t>
  </si>
  <si>
    <t>Merklingen - Baden-Württemberg</t>
  </si>
  <si>
    <t>Pforzheim - Baden-Württemberg</t>
  </si>
  <si>
    <t>Hoppegarten - Brandenburg</t>
  </si>
  <si>
    <t>Ludwigshafen Am Rhein - Rhineland-Palatinate</t>
  </si>
  <si>
    <t>Weiler-Simmerberg - Bavaria</t>
  </si>
  <si>
    <t>Buxtehude - Lower Saxony</t>
  </si>
  <si>
    <t>Köln - North Rhine-Westphalia</t>
  </si>
  <si>
    <t>Wolfsburg - Lower Saxony</t>
  </si>
  <si>
    <t>Norderstedt - Schleswig-Holstein</t>
  </si>
  <si>
    <t>Eschborn - Hesse</t>
  </si>
  <si>
    <t>Reutlingen - Baden-Württemberg</t>
  </si>
  <si>
    <t>Karlsruhe - Baden-Württemberg</t>
  </si>
  <si>
    <t>Münster - North Rhine-Westphalia</t>
  </si>
  <si>
    <t>Münster Nrw - North Rhine-Westphalia</t>
  </si>
  <si>
    <t>state</t>
  </si>
  <si>
    <t>Bavaria</t>
  </si>
  <si>
    <t>Baden-Württemberg</t>
  </si>
  <si>
    <t>Hesse</t>
  </si>
  <si>
    <t>Syke - Lower Saxony</t>
  </si>
  <si>
    <t>LowerSaxony</t>
  </si>
  <si>
    <t>Mecklenburg-Vorpommern</t>
  </si>
  <si>
    <t>NorthRhine-Westphalia</t>
  </si>
  <si>
    <t>Rhineland-Palatinate</t>
  </si>
  <si>
    <t>Schleswig-Holstein</t>
  </si>
  <si>
    <t>Simmerberg-Bavaria</t>
  </si>
  <si>
    <t>Ziegelrode-Saxony-Anhalt</t>
  </si>
  <si>
    <t>distribution</t>
  </si>
  <si>
    <t>State</t>
  </si>
  <si>
    <t>Residential Distribution</t>
  </si>
  <si>
    <t>Desired services</t>
  </si>
  <si>
    <t>doctors</t>
  </si>
  <si>
    <t>aesthetics</t>
  </si>
  <si>
    <t>connection</t>
  </si>
  <si>
    <t>food</t>
  </si>
  <si>
    <t>cleaning</t>
  </si>
  <si>
    <t>spirituality</t>
  </si>
  <si>
    <t>bureaucracy_help</t>
  </si>
  <si>
    <t>personalized_services</t>
  </si>
  <si>
    <t>arts&amp;culture</t>
  </si>
  <si>
    <t>delivery</t>
  </si>
  <si>
    <t>kids_friendly_restaurant</t>
  </si>
  <si>
    <t>home_services</t>
  </si>
  <si>
    <t>health</t>
  </si>
  <si>
    <t>existe, podemos divulgar</t>
  </si>
  <si>
    <t>nao tem o q fazer</t>
  </si>
  <si>
    <t>podemos divulgar profissionais</t>
  </si>
  <si>
    <t>divulgar</t>
  </si>
  <si>
    <t>podemos ddivulgar contatos de pessos que fazem</t>
  </si>
  <si>
    <t>oportunidade tavez, podemos divulgar</t>
  </si>
  <si>
    <t>Offerered_services</t>
  </si>
  <si>
    <t>mental_health</t>
  </si>
  <si>
    <t>kindness</t>
  </si>
  <si>
    <t>restaurant by kilo, Brazilian food, Brazilian food</t>
  </si>
  <si>
    <t>concerts</t>
  </si>
  <si>
    <t>and religion</t>
  </si>
  <si>
    <t>pharmacy and general</t>
  </si>
  <si>
    <t>category</t>
  </si>
  <si>
    <t>translation</t>
  </si>
  <si>
    <t>lawer</t>
  </si>
  <si>
    <t>career_coach</t>
  </si>
  <si>
    <t>heath</t>
  </si>
  <si>
    <t>photography</t>
  </si>
  <si>
    <t>volunteer</t>
  </si>
  <si>
    <t>aesthetica</t>
  </si>
  <si>
    <t>mental_health, arts&amp;culture, social_support</t>
  </si>
  <si>
    <t>social_support</t>
  </si>
  <si>
    <t>image_and_personal_style_consultancy</t>
  </si>
  <si>
    <t>career_coach, bureaucracy_help</t>
  </si>
  <si>
    <t>q</t>
  </si>
  <si>
    <t>w</t>
  </si>
  <si>
    <t>e</t>
  </si>
  <si>
    <t>r</t>
  </si>
  <si>
    <t>Around 31% of them are classically proficient in the B1 language and 25% of them with A1 or A2.</t>
  </si>
  <si>
    <t>nan</t>
  </si>
  <si>
    <t>bureaucracy</t>
  </si>
  <si>
    <t>online_services</t>
  </si>
  <si>
    <t>kids</t>
  </si>
  <si>
    <t>fitness</t>
  </si>
  <si>
    <t>transport</t>
  </si>
  <si>
    <t>taxes</t>
  </si>
  <si>
    <t>furniture_assembly&amp;transport</t>
  </si>
  <si>
    <t>imigration_support</t>
  </si>
  <si>
    <t>social_events</t>
  </si>
  <si>
    <t>brazilian_products</t>
  </si>
  <si>
    <t>german_school</t>
  </si>
  <si>
    <t>pets</t>
  </si>
  <si>
    <t>healthy</t>
  </si>
  <si>
    <t>booking</t>
  </si>
  <si>
    <t>books_in_portuguese</t>
  </si>
  <si>
    <t>realtor</t>
  </si>
  <si>
    <t>building_maintenance</t>
  </si>
  <si>
    <t>general_support</t>
  </si>
  <si>
    <t>https://www.youtube.com/watch?app=desktop&amp;v=XbfBXJmnX6A</t>
  </si>
  <si>
    <t>tutorial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</si>
</sst>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7" formatCode="0.0%"/>
  </numFmts>
  <fonts count="28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rgb="FF980000"/>
      <name val="Arial"/>
      <family val="2"/>
      <scheme val="minor"/>
    </font>
    <font>
      <b/>
      <sz val="11"/>
      <color rgb="FF212121"/>
      <name val="Arial"/>
      <family val="2"/>
      <scheme val="minor"/>
    </font>
    <font>
      <sz val="11"/>
      <color rgb="FF212121"/>
      <name val="Arial"/>
      <family val="2"/>
      <scheme val="minor"/>
    </font>
    <font>
      <sz val="10"/>
      <color rgb="FF212121"/>
      <name val="Arial"/>
      <family val="2"/>
      <scheme val="minor"/>
    </font>
    <font>
      <sz val="11"/>
      <color rgb="FF212121"/>
      <name val="&quot;Courier New&quot;"/>
    </font>
    <font>
      <b/>
      <sz val="11"/>
      <color rgb="FF212121"/>
      <name val="&quot;Courier New&quot;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1"/>
      <color rgb="FF37415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2"/>
      <color rgb="FFFF0000"/>
      <name val="Arial"/>
      <family val="2"/>
      <scheme val="minor"/>
    </font>
    <font>
      <sz val="14"/>
      <color rgb="FFFF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theme="1" tint="0.499984740745262"/>
      <name val="Arial"/>
      <family val="2"/>
      <scheme val="minor"/>
    </font>
    <font>
      <sz val="10"/>
      <color rgb="FFFF00FF"/>
      <name val="Arial"/>
      <family val="2"/>
      <scheme val="minor"/>
    </font>
    <font>
      <sz val="9"/>
      <color rgb="FFFF00FF"/>
      <name val="Arial"/>
      <family val="2"/>
      <scheme val="minor"/>
    </font>
    <font>
      <sz val="11"/>
      <color rgb="FFFF00FF"/>
      <name val="Google Sans"/>
    </font>
    <font>
      <sz val="14"/>
      <color rgb="FF595959"/>
      <name val="Arial"/>
      <family val="2"/>
      <scheme val="minor"/>
    </font>
    <font>
      <sz val="10.5"/>
      <color theme="1" tint="0.499984740745262"/>
      <name val="Arial"/>
      <family val="2"/>
      <scheme val="minor"/>
    </font>
    <font>
      <sz val="10"/>
      <color rgb="FF374151"/>
      <name val="Arial"/>
      <family val="2"/>
      <scheme val="minor"/>
    </font>
    <font>
      <sz val="11"/>
      <name val="Arial"/>
      <family val="2"/>
      <scheme val="major"/>
    </font>
    <font>
      <sz val="9"/>
      <color rgb="FF1F1F1F"/>
      <name val="Google Sans"/>
    </font>
    <font>
      <sz val="10"/>
      <color rgb="FFFF9900"/>
      <name val="Arial"/>
      <family val="2"/>
      <scheme val="minor"/>
    </font>
    <font>
      <b/>
      <sz val="18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164" fontId="2" fillId="0" borderId="3" xfId="0" applyNumberFormat="1" applyFont="1" applyBorder="1"/>
    <xf numFmtId="10" fontId="1" fillId="0" borderId="0" xfId="0" applyNumberFormat="1" applyFont="1"/>
    <xf numFmtId="0" fontId="1" fillId="0" borderId="4" xfId="0" applyFont="1" applyBorder="1"/>
    <xf numFmtId="10" fontId="1" fillId="0" borderId="5" xfId="0" applyNumberFormat="1" applyFont="1" applyBorder="1"/>
    <xf numFmtId="0" fontId="3" fillId="0" borderId="0" xfId="0" applyFont="1"/>
    <xf numFmtId="0" fontId="1" fillId="0" borderId="6" xfId="0" applyFont="1" applyBorder="1"/>
    <xf numFmtId="0" fontId="1" fillId="0" borderId="7" xfId="0" applyFont="1" applyBorder="1"/>
    <xf numFmtId="10" fontId="1" fillId="0" borderId="8" xfId="0" applyNumberFormat="1" applyFont="1" applyBorder="1"/>
    <xf numFmtId="0" fontId="4" fillId="0" borderId="0" xfId="0" applyFont="1"/>
    <xf numFmtId="0" fontId="5" fillId="2" borderId="0" xfId="0" applyFont="1" applyFill="1"/>
    <xf numFmtId="0" fontId="2" fillId="0" borderId="0" xfId="0" applyFont="1"/>
    <xf numFmtId="164" fontId="2" fillId="0" borderId="0" xfId="0" applyNumberFormat="1" applyFont="1"/>
    <xf numFmtId="0" fontId="6" fillId="2" borderId="0" xfId="0" applyFont="1" applyFill="1"/>
    <xf numFmtId="0" fontId="11" fillId="0" borderId="0" xfId="0" applyFont="1"/>
    <xf numFmtId="0" fontId="12" fillId="0" borderId="0" xfId="0" applyFont="1"/>
    <xf numFmtId="0" fontId="6" fillId="0" borderId="0" xfId="0" applyFont="1"/>
    <xf numFmtId="9" fontId="1" fillId="0" borderId="0" xfId="0" applyNumberFormat="1" applyFont="1"/>
    <xf numFmtId="0" fontId="0" fillId="0" borderId="9" xfId="0" applyBorder="1"/>
    <xf numFmtId="49" fontId="6" fillId="0" borderId="0" xfId="0" applyNumberFormat="1" applyFont="1"/>
    <xf numFmtId="49" fontId="1" fillId="0" borderId="0" xfId="0" applyNumberFormat="1" applyFont="1"/>
    <xf numFmtId="0" fontId="5" fillId="0" borderId="0" xfId="0" applyFont="1"/>
    <xf numFmtId="0" fontId="13" fillId="0" borderId="0" xfId="0" applyFont="1"/>
    <xf numFmtId="10" fontId="11" fillId="0" borderId="0" xfId="0" applyNumberFormat="1" applyFont="1"/>
    <xf numFmtId="0" fontId="6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9" fontId="11" fillId="0" borderId="0" xfId="0" applyNumberFormat="1" applyFont="1"/>
    <xf numFmtId="0" fontId="11" fillId="0" borderId="0" xfId="0" quotePrefix="1" applyFont="1" applyAlignment="1">
      <alignment horizontal="right"/>
    </xf>
    <xf numFmtId="0" fontId="14" fillId="0" borderId="0" xfId="0" applyFont="1"/>
    <xf numFmtId="0" fontId="2" fillId="0" borderId="1" xfId="0" applyFont="1" applyBorder="1" applyAlignment="1">
      <alignment horizontal="center"/>
    </xf>
    <xf numFmtId="0" fontId="6" fillId="0" borderId="4" xfId="0" applyFont="1" applyBorder="1"/>
    <xf numFmtId="0" fontId="6" fillId="0" borderId="6" xfId="0" applyFont="1" applyBorder="1"/>
    <xf numFmtId="0" fontId="2" fillId="0" borderId="3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0" fontId="7" fillId="0" borderId="5" xfId="0" applyNumberFormat="1" applyFont="1" applyBorder="1"/>
    <xf numFmtId="0" fontId="8" fillId="0" borderId="0" xfId="0" applyFont="1"/>
    <xf numFmtId="10" fontId="7" fillId="0" borderId="8" xfId="0" applyNumberFormat="1" applyFont="1" applyBorder="1"/>
    <xf numFmtId="0" fontId="9" fillId="0" borderId="0" xfId="0" applyFont="1"/>
    <xf numFmtId="0" fontId="15" fillId="0" borderId="0" xfId="0" applyFont="1"/>
    <xf numFmtId="0" fontId="10" fillId="0" borderId="0" xfId="0" applyFont="1"/>
    <xf numFmtId="10" fontId="16" fillId="0" borderId="0" xfId="1" applyNumberFormat="1" applyFill="1"/>
    <xf numFmtId="0" fontId="17" fillId="0" borderId="0" xfId="0" applyFont="1"/>
    <xf numFmtId="10" fontId="17" fillId="0" borderId="0" xfId="0" applyNumberFormat="1" applyFont="1"/>
    <xf numFmtId="0" fontId="16" fillId="0" borderId="0" xfId="1"/>
    <xf numFmtId="9" fontId="1" fillId="0" borderId="5" xfId="0" applyNumberFormat="1" applyFont="1" applyBorder="1"/>
    <xf numFmtId="9" fontId="1" fillId="0" borderId="8" xfId="0" applyNumberFormat="1" applyFont="1" applyBorder="1"/>
    <xf numFmtId="9" fontId="13" fillId="0" borderId="0" xfId="0" applyNumberFormat="1" applyFont="1"/>
    <xf numFmtId="0" fontId="18" fillId="0" borderId="0" xfId="0" applyFont="1"/>
    <xf numFmtId="0" fontId="19" fillId="0" borderId="0" xfId="0" applyFont="1"/>
    <xf numFmtId="9" fontId="0" fillId="0" borderId="0" xfId="0" applyNumberFormat="1"/>
    <xf numFmtId="0" fontId="20" fillId="0" borderId="0" xfId="0" applyFont="1"/>
    <xf numFmtId="0" fontId="21" fillId="0" borderId="0" xfId="0" applyFont="1" applyAlignment="1">
      <alignment horizontal="center" vertical="center" readingOrder="1"/>
    </xf>
    <xf numFmtId="0" fontId="22" fillId="0" borderId="0" xfId="0" applyFont="1" applyAlignment="1">
      <alignment horizontal="left" vertical="center" readingOrder="1"/>
    </xf>
    <xf numFmtId="0" fontId="23" fillId="0" borderId="0" xfId="0" applyFont="1"/>
    <xf numFmtId="0" fontId="24" fillId="0" borderId="0" xfId="0" applyFont="1"/>
    <xf numFmtId="167" fontId="0" fillId="0" borderId="0" xfId="0" applyNumberFormat="1"/>
    <xf numFmtId="0" fontId="25" fillId="0" borderId="0" xfId="0" applyFont="1"/>
    <xf numFmtId="0" fontId="11" fillId="0" borderId="0" xfId="0" applyFont="1" applyFill="1"/>
    <xf numFmtId="10" fontId="0" fillId="0" borderId="0" xfId="0" applyNumberFormat="1" applyFill="1"/>
    <xf numFmtId="0" fontId="26" fillId="0" borderId="0" xfId="0" applyFont="1"/>
    <xf numFmtId="0" fontId="27" fillId="0" borderId="0" xfId="0" applyFont="1"/>
    <xf numFmtId="167" fontId="11" fillId="0" borderId="0" xfId="0" applyNumberFormat="1" applyFont="1"/>
  </cellXfs>
  <cellStyles count="2">
    <cellStyle name="Hyperlink" xfId="1" builtinId="8"/>
    <cellStyle name="Normal" xfId="0" builtinId="0"/>
  </cellStyles>
  <dxfs count="4"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city!$D$2:$D$39</c:f>
              <c:numCache>
                <c:formatCode>General</c:formatCode>
                <c:ptCount val="38"/>
                <c:pt idx="0">
                  <c:v>52.52</c:v>
                </c:pt>
                <c:pt idx="1">
                  <c:v>53.551099999999998</c:v>
                </c:pt>
                <c:pt idx="2">
                  <c:v>48.135100000000001</c:v>
                </c:pt>
                <c:pt idx="3">
                  <c:v>52.390599999999999</c:v>
                </c:pt>
                <c:pt idx="4">
                  <c:v>51.227699999999999</c:v>
                </c:pt>
                <c:pt idx="5">
                  <c:v>50.110900000000001</c:v>
                </c:pt>
                <c:pt idx="6">
                  <c:v>52.406799999999997</c:v>
                </c:pt>
                <c:pt idx="7">
                  <c:v>51.179600000000001</c:v>
                </c:pt>
                <c:pt idx="8">
                  <c:v>51.552599999999998</c:v>
                </c:pt>
                <c:pt idx="9">
                  <c:v>48.409500000000001</c:v>
                </c:pt>
                <c:pt idx="10">
                  <c:v>47.777200000000001</c:v>
                </c:pt>
                <c:pt idx="11">
                  <c:v>51.455599999999997</c:v>
                </c:pt>
                <c:pt idx="12">
                  <c:v>51.430900000000001</c:v>
                </c:pt>
                <c:pt idx="13">
                  <c:v>54.092399999999998</c:v>
                </c:pt>
                <c:pt idx="14">
                  <c:v>48.8566</c:v>
                </c:pt>
                <c:pt idx="15">
                  <c:v>49.451999999999998</c:v>
                </c:pt>
                <c:pt idx="16">
                  <c:v>52.296500000000002</c:v>
                </c:pt>
                <c:pt idx="17">
                  <c:v>52.434399999999997</c:v>
                </c:pt>
                <c:pt idx="18">
                  <c:v>50.205100000000002</c:v>
                </c:pt>
                <c:pt idx="19">
                  <c:v>52.3996</c:v>
                </c:pt>
                <c:pt idx="20">
                  <c:v>50.768799999999999</c:v>
                </c:pt>
                <c:pt idx="21">
                  <c:v>48.419800000000002</c:v>
                </c:pt>
                <c:pt idx="22">
                  <c:v>52.294199999999996</c:v>
                </c:pt>
                <c:pt idx="23">
                  <c:v>48.515099999999997</c:v>
                </c:pt>
                <c:pt idx="24">
                  <c:v>48.892200000000003</c:v>
                </c:pt>
                <c:pt idx="25">
                  <c:v>52.506300000000003</c:v>
                </c:pt>
                <c:pt idx="26">
                  <c:v>49.481900000000003</c:v>
                </c:pt>
                <c:pt idx="27">
                  <c:v>47.5762</c:v>
                </c:pt>
                <c:pt idx="28">
                  <c:v>53.481200000000001</c:v>
                </c:pt>
                <c:pt idx="29">
                  <c:v>50.9375</c:v>
                </c:pt>
                <c:pt idx="30">
                  <c:v>52.422600000000003</c:v>
                </c:pt>
                <c:pt idx="31">
                  <c:v>53.695399999999999</c:v>
                </c:pt>
                <c:pt idx="32">
                  <c:v>50.132399999999997</c:v>
                </c:pt>
                <c:pt idx="33">
                  <c:v>48.492400000000004</c:v>
                </c:pt>
                <c:pt idx="34">
                  <c:v>49.006900000000002</c:v>
                </c:pt>
                <c:pt idx="35">
                  <c:v>51.960700000000003</c:v>
                </c:pt>
                <c:pt idx="36">
                  <c:v>50.110900000000001</c:v>
                </c:pt>
                <c:pt idx="37">
                  <c:v>52.925600000000003</c:v>
                </c:pt>
              </c:numCache>
            </c:numRef>
          </c:xVal>
          <c:yVal>
            <c:numRef>
              <c:f>city!$E$2:$E$39</c:f>
              <c:numCache>
                <c:formatCode>General</c:formatCode>
                <c:ptCount val="38"/>
                <c:pt idx="0">
                  <c:v>13.404999999999999</c:v>
                </c:pt>
                <c:pt idx="1">
                  <c:v>9.9937000000000005</c:v>
                </c:pt>
                <c:pt idx="2">
                  <c:v>11.582000000000001</c:v>
                </c:pt>
                <c:pt idx="3">
                  <c:v>13.064500000000001</c:v>
                </c:pt>
                <c:pt idx="4">
                  <c:v>6.7735000000000003</c:v>
                </c:pt>
                <c:pt idx="5">
                  <c:v>8.6821000000000002</c:v>
                </c:pt>
                <c:pt idx="6">
                  <c:v>12.515599999999999</c:v>
                </c:pt>
                <c:pt idx="7">
                  <c:v>7.1898</c:v>
                </c:pt>
                <c:pt idx="8">
                  <c:v>11.4651</c:v>
                </c:pt>
                <c:pt idx="9">
                  <c:v>11.730399999999999</c:v>
                </c:pt>
                <c:pt idx="10">
                  <c:v>10.624700000000001</c:v>
                </c:pt>
                <c:pt idx="11">
                  <c:v>7.0115999999999996</c:v>
                </c:pt>
                <c:pt idx="12">
                  <c:v>6.8784999999999998</c:v>
                </c:pt>
                <c:pt idx="13">
                  <c:v>12.0991</c:v>
                </c:pt>
                <c:pt idx="14">
                  <c:v>9.3510000000000009</c:v>
                </c:pt>
                <c:pt idx="15">
                  <c:v>11.0768</c:v>
                </c:pt>
                <c:pt idx="16">
                  <c:v>13.263400000000001</c:v>
                </c:pt>
                <c:pt idx="17">
                  <c:v>13.7506</c:v>
                </c:pt>
                <c:pt idx="18">
                  <c:v>8.2284000000000006</c:v>
                </c:pt>
                <c:pt idx="19">
                  <c:v>13.2159</c:v>
                </c:pt>
                <c:pt idx="20">
                  <c:v>7.1856999999999998</c:v>
                </c:pt>
                <c:pt idx="21">
                  <c:v>9.8966999999999992</c:v>
                </c:pt>
                <c:pt idx="22">
                  <c:v>13.4518</c:v>
                </c:pt>
                <c:pt idx="23">
                  <c:v>9.6986000000000008</c:v>
                </c:pt>
                <c:pt idx="24">
                  <c:v>8.7064000000000004</c:v>
                </c:pt>
                <c:pt idx="25">
                  <c:v>13.659700000000001</c:v>
                </c:pt>
                <c:pt idx="26">
                  <c:v>8.4352999999999998</c:v>
                </c:pt>
                <c:pt idx="27">
                  <c:v>9.9685000000000006</c:v>
                </c:pt>
                <c:pt idx="28">
                  <c:v>9.6981999999999999</c:v>
                </c:pt>
                <c:pt idx="29">
                  <c:v>6.9603000000000002</c:v>
                </c:pt>
                <c:pt idx="30">
                  <c:v>10.7865</c:v>
                </c:pt>
                <c:pt idx="31">
                  <c:v>10.005599999999999</c:v>
                </c:pt>
                <c:pt idx="32">
                  <c:v>8.5485000000000007</c:v>
                </c:pt>
                <c:pt idx="33">
                  <c:v>9.2042999999999999</c:v>
                </c:pt>
                <c:pt idx="34">
                  <c:v>8.4037000000000006</c:v>
                </c:pt>
                <c:pt idx="35">
                  <c:v>7.6261000000000001</c:v>
                </c:pt>
                <c:pt idx="36">
                  <c:v>8.6821000000000002</c:v>
                </c:pt>
                <c:pt idx="37">
                  <c:v>8.7797999999999998</c:v>
                </c:pt>
              </c:numCache>
            </c:numRef>
          </c:yVal>
          <c:bubbleSize>
            <c:numRef>
              <c:f>city!$A$2:$A$39</c:f>
              <c:numCache>
                <c:formatCode>General</c:formatCode>
                <c:ptCount val="38"/>
                <c:pt idx="0">
                  <c:v>87</c:v>
                </c:pt>
                <c:pt idx="1">
                  <c:v>24</c:v>
                </c:pt>
                <c:pt idx="2">
                  <c:v>7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</c:numCache>
            </c:numRef>
          </c:bubbleSize>
          <c:bubble3D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EA5-5744-99A4-2477F67F3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212691071"/>
        <c:axId val="1308378623"/>
      </c:bubbleChart>
      <c:valAx>
        <c:axId val="1212691071"/>
        <c:scaling>
          <c:orientation val="minMax"/>
          <c:max val="55"/>
          <c:min val="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08378623"/>
        <c:crosses val="autoZero"/>
        <c:crossBetween val="midCat"/>
      </c:valAx>
      <c:valAx>
        <c:axId val="1308378623"/>
        <c:scaling>
          <c:orientation val="minMax"/>
          <c:max val="15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12691071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Did they reside in Another Country Before Relocating to Germany?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lived_in_other_country!$B$1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B49-C14E-9693-F404CE7CACCF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49-C14E-9693-F404CE7CACCF}"/>
              </c:ext>
            </c:extLst>
          </c:dPt>
          <c:dLbls>
            <c:dLbl>
              <c:idx val="0"/>
              <c:layout>
                <c:manualLayout>
                  <c:x val="-0.18108428460068138"/>
                  <c:y val="4.764030337128755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B49-C14E-9693-F404CE7CACCF}"/>
                </c:ext>
              </c:extLst>
            </c:dLbl>
            <c:dLbl>
              <c:idx val="1"/>
              <c:layout>
                <c:manualLayout>
                  <c:x val="0.14235830909082584"/>
                  <c:y val="3.4920015178800568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B49-C14E-9693-F404CE7CAC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lived_in_other_country!$A$2:$A$3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lived_in_other_country!$B$2:$B$3</c:f>
              <c:numCache>
                <c:formatCode>General</c:formatCode>
                <c:ptCount val="2"/>
                <c:pt idx="0">
                  <c:v>72</c:v>
                </c:pt>
                <c:pt idx="1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9-C14E-9693-F404CE7CACC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Residence Countries Before Settling in Germany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lived_in_other_country!$M$1</c:f>
              <c:strCache>
                <c:ptCount val="1"/>
                <c:pt idx="0">
                  <c:v>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lived_in_other_country!$K$3:$K$11</c:f>
              <c:strCache>
                <c:ptCount val="9"/>
                <c:pt idx="0">
                  <c:v>Portugal</c:v>
                </c:pt>
                <c:pt idx="1">
                  <c:v>US</c:v>
                </c:pt>
                <c:pt idx="2">
                  <c:v>Ireland</c:v>
                </c:pt>
                <c:pt idx="3">
                  <c:v>Italy</c:v>
                </c:pt>
                <c:pt idx="4">
                  <c:v>Canada</c:v>
                </c:pt>
                <c:pt idx="5">
                  <c:v>Argentina</c:v>
                </c:pt>
                <c:pt idx="6">
                  <c:v>Spain</c:v>
                </c:pt>
                <c:pt idx="7">
                  <c:v>New Zealand</c:v>
                </c:pt>
                <c:pt idx="8">
                  <c:v>others</c:v>
                </c:pt>
              </c:strCache>
            </c:strRef>
          </c:cat>
          <c:val>
            <c:numRef>
              <c:f>lived_in_other_country!$M$3:$M$11</c:f>
              <c:numCache>
                <c:formatCode>0%</c:formatCode>
                <c:ptCount val="9"/>
                <c:pt idx="0">
                  <c:v>0.1111111111111111</c:v>
                </c:pt>
                <c:pt idx="1">
                  <c:v>0.1111111111111111</c:v>
                </c:pt>
                <c:pt idx="2">
                  <c:v>6.9444444444444448E-2</c:v>
                </c:pt>
                <c:pt idx="3">
                  <c:v>5.5555555555555552E-2</c:v>
                </c:pt>
                <c:pt idx="4">
                  <c:v>5.5555555555555552E-2</c:v>
                </c:pt>
                <c:pt idx="5">
                  <c:v>4.1666666666666664E-2</c:v>
                </c:pt>
                <c:pt idx="6">
                  <c:v>4.1666666666666664E-2</c:v>
                </c:pt>
                <c:pt idx="7">
                  <c:v>2.7777777777777776E-2</c:v>
                </c:pt>
                <c:pt idx="8">
                  <c:v>0.3611111111111111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C-F44A-92E6-1A797BE1DE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23"/>
        <c:axId val="1209708367"/>
        <c:axId val="1358160783"/>
      </c:barChart>
      <c:catAx>
        <c:axId val="12097083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58160783"/>
        <c:crosses val="autoZero"/>
        <c:auto val="1"/>
        <c:lblAlgn val="ctr"/>
        <c:lblOffset val="100"/>
        <c:noMultiLvlLbl val="0"/>
      </c:catAx>
      <c:valAx>
        <c:axId val="135816078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20970836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Desired</a:t>
            </a:r>
            <a:r>
              <a:rPr lang="en-US" baseline="0"/>
              <a:t> services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desired_services!$B$1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C31-5E40-BDA4-4513F178049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C31-5E40-BDA4-4513F1780496}"/>
              </c:ext>
            </c:extLst>
          </c:dPt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C31-5E40-BDA4-4513F1780496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desired_services!$A$2:$A$14</c:f>
              <c:strCache>
                <c:ptCount val="13"/>
                <c:pt idx="0">
                  <c:v>doctors</c:v>
                </c:pt>
                <c:pt idx="1">
                  <c:v>aesthetics</c:v>
                </c:pt>
                <c:pt idx="2">
                  <c:v>bureaucracy_help</c:v>
                </c:pt>
                <c:pt idx="3">
                  <c:v>arts&amp;culture</c:v>
                </c:pt>
                <c:pt idx="4">
                  <c:v>mental_health</c:v>
                </c:pt>
                <c:pt idx="5">
                  <c:v>food</c:v>
                </c:pt>
                <c:pt idx="6">
                  <c:v>connection</c:v>
                </c:pt>
                <c:pt idx="7">
                  <c:v>delivery</c:v>
                </c:pt>
                <c:pt idx="8">
                  <c:v>cleaning</c:v>
                </c:pt>
                <c:pt idx="9">
                  <c:v>spirituality</c:v>
                </c:pt>
                <c:pt idx="10">
                  <c:v>personalized_services</c:v>
                </c:pt>
                <c:pt idx="11">
                  <c:v>kids_friendly_restaurant</c:v>
                </c:pt>
                <c:pt idx="12">
                  <c:v>home_services</c:v>
                </c:pt>
              </c:strCache>
            </c:strRef>
          </c:cat>
          <c:val>
            <c:numRef>
              <c:f>desired_services!$C$2:$C$14</c:f>
              <c:numCache>
                <c:formatCode>0.00%</c:formatCode>
                <c:ptCount val="13"/>
                <c:pt idx="0">
                  <c:v>-0.26984126984126983</c:v>
                </c:pt>
                <c:pt idx="1">
                  <c:v>-0.20634920634920634</c:v>
                </c:pt>
                <c:pt idx="2">
                  <c:v>-0.12698412698412698</c:v>
                </c:pt>
                <c:pt idx="3">
                  <c:v>-9.5238095238095233E-2</c:v>
                </c:pt>
                <c:pt idx="4">
                  <c:v>-7.9365079365079361E-2</c:v>
                </c:pt>
                <c:pt idx="5">
                  <c:v>-7.9365079365079361E-2</c:v>
                </c:pt>
                <c:pt idx="6">
                  <c:v>-3.1746031746031744E-2</c:v>
                </c:pt>
                <c:pt idx="7">
                  <c:v>-3.1746031746031744E-2</c:v>
                </c:pt>
                <c:pt idx="8">
                  <c:v>-1.5873015873015872E-2</c:v>
                </c:pt>
                <c:pt idx="9">
                  <c:v>-1.5873015873015872E-2</c:v>
                </c:pt>
                <c:pt idx="10">
                  <c:v>-1.5873015873015872E-2</c:v>
                </c:pt>
                <c:pt idx="11">
                  <c:v>-1.5873015873015872E-2</c:v>
                </c:pt>
                <c:pt idx="12">
                  <c:v>-1.5873015873015872E-2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31-5E40-BDA4-4513F1780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-27"/>
        <c:axId val="1049668287"/>
        <c:axId val="993328927"/>
      </c:barChart>
      <c:catAx>
        <c:axId val="104966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93328927"/>
        <c:crosses val="autoZero"/>
        <c:auto val="1"/>
        <c:lblAlgn val="ctr"/>
        <c:lblOffset val="100"/>
        <c:noMultiLvlLbl val="0"/>
      </c:catAx>
      <c:valAx>
        <c:axId val="993328927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04966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Desired services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95-E14B-AD42-AA00D150A904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desired_services!$A$2:$A$14</c:f>
              <c:strCache>
                <c:ptCount val="13"/>
                <c:pt idx="0">
                  <c:v>doctors</c:v>
                </c:pt>
                <c:pt idx="1">
                  <c:v>aesthetics</c:v>
                </c:pt>
                <c:pt idx="2">
                  <c:v>bureaucracy_help</c:v>
                </c:pt>
                <c:pt idx="3">
                  <c:v>arts&amp;culture</c:v>
                </c:pt>
                <c:pt idx="4">
                  <c:v>mental_health</c:v>
                </c:pt>
                <c:pt idx="5">
                  <c:v>food</c:v>
                </c:pt>
                <c:pt idx="6">
                  <c:v>connection</c:v>
                </c:pt>
                <c:pt idx="7">
                  <c:v>delivery</c:v>
                </c:pt>
                <c:pt idx="8">
                  <c:v>cleaning</c:v>
                </c:pt>
                <c:pt idx="9">
                  <c:v>spirituality</c:v>
                </c:pt>
                <c:pt idx="10">
                  <c:v>personalized_services</c:v>
                </c:pt>
                <c:pt idx="11">
                  <c:v>kids_friendly_restaurant</c:v>
                </c:pt>
                <c:pt idx="12">
                  <c:v>home_services</c:v>
                </c:pt>
              </c:strCache>
            </c:strRef>
          </c:cat>
          <c:val>
            <c:numRef>
              <c:f>desired_services!$C$2:$C$14</c:f>
              <c:numCache>
                <c:formatCode>0.00%</c:formatCode>
                <c:ptCount val="13"/>
                <c:pt idx="0">
                  <c:v>-0.26984126984126983</c:v>
                </c:pt>
                <c:pt idx="1">
                  <c:v>-0.20634920634920634</c:v>
                </c:pt>
                <c:pt idx="2">
                  <c:v>-0.12698412698412698</c:v>
                </c:pt>
                <c:pt idx="3">
                  <c:v>-9.5238095238095233E-2</c:v>
                </c:pt>
                <c:pt idx="4">
                  <c:v>-7.9365079365079361E-2</c:v>
                </c:pt>
                <c:pt idx="5">
                  <c:v>-7.9365079365079361E-2</c:v>
                </c:pt>
                <c:pt idx="6">
                  <c:v>-3.1746031746031744E-2</c:v>
                </c:pt>
                <c:pt idx="7">
                  <c:v>-3.1746031746031744E-2</c:v>
                </c:pt>
                <c:pt idx="8">
                  <c:v>-1.5873015873015872E-2</c:v>
                </c:pt>
                <c:pt idx="9">
                  <c:v>-1.5873015873015872E-2</c:v>
                </c:pt>
                <c:pt idx="10">
                  <c:v>-1.5873015873015872E-2</c:v>
                </c:pt>
                <c:pt idx="11">
                  <c:v>-1.5873015873015872E-2</c:v>
                </c:pt>
                <c:pt idx="12">
                  <c:v>-1.5873015873015872E-2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95-E14B-AD42-AA00D150A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6"/>
        <c:axId val="624690415"/>
        <c:axId val="624763183"/>
      </c:barChart>
      <c:catAx>
        <c:axId val="6246904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24763183"/>
        <c:crosses val="autoZero"/>
        <c:auto val="1"/>
        <c:lblAlgn val="ctr"/>
        <c:lblOffset val="100"/>
        <c:noMultiLvlLbl val="0"/>
      </c:catAx>
      <c:valAx>
        <c:axId val="624763183"/>
        <c:scaling>
          <c:orientation val="minMax"/>
        </c:scaling>
        <c:delete val="1"/>
        <c:axPos val="t"/>
        <c:numFmt formatCode="0.00%" sourceLinked="1"/>
        <c:majorTickMark val="none"/>
        <c:minorTickMark val="none"/>
        <c:tickLblPos val="nextTo"/>
        <c:crossAx val="62469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desired_services!$D$30</c:f>
              <c:strCache>
                <c:ptCount val="1"/>
                <c:pt idx="0">
                  <c:v>Desired services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desired_services!$A$31:$A$64</c:f>
              <c:strCache>
                <c:ptCount val="34"/>
                <c:pt idx="0">
                  <c:v>health</c:v>
                </c:pt>
                <c:pt idx="1">
                  <c:v>aesthetics</c:v>
                </c:pt>
                <c:pt idx="2">
                  <c:v>none</c:v>
                </c:pt>
                <c:pt idx="3">
                  <c:v>food</c:v>
                </c:pt>
                <c:pt idx="4">
                  <c:v>nan</c:v>
                </c:pt>
                <c:pt idx="5">
                  <c:v>bureaucracy</c:v>
                </c:pt>
                <c:pt idx="6">
                  <c:v>mental_health</c:v>
                </c:pt>
                <c:pt idx="7">
                  <c:v>job</c:v>
                </c:pt>
                <c:pt idx="8">
                  <c:v>social_support</c:v>
                </c:pt>
                <c:pt idx="9">
                  <c:v>delivery</c:v>
                </c:pt>
                <c:pt idx="10">
                  <c:v>online_services</c:v>
                </c:pt>
                <c:pt idx="11">
                  <c:v>kids</c:v>
                </c:pt>
                <c:pt idx="12">
                  <c:v>cleaning</c:v>
                </c:pt>
                <c:pt idx="13">
                  <c:v>home_services</c:v>
                </c:pt>
                <c:pt idx="14">
                  <c:v>pets</c:v>
                </c:pt>
                <c:pt idx="15">
                  <c:v>fitness</c:v>
                </c:pt>
                <c:pt idx="16">
                  <c:v>transport</c:v>
                </c:pt>
                <c:pt idx="17">
                  <c:v>taxes</c:v>
                </c:pt>
                <c:pt idx="18">
                  <c:v>arts&amp;culture</c:v>
                </c:pt>
                <c:pt idx="19">
                  <c:v>furniture_assembly&amp;transport</c:v>
                </c:pt>
                <c:pt idx="20">
                  <c:v>imigration_support</c:v>
                </c:pt>
                <c:pt idx="21">
                  <c:v>social_events</c:v>
                </c:pt>
                <c:pt idx="22">
                  <c:v>brazilian_products</c:v>
                </c:pt>
                <c:pt idx="23">
                  <c:v>german_school</c:v>
                </c:pt>
                <c:pt idx="24">
                  <c:v>pets</c:v>
                </c:pt>
                <c:pt idx="25">
                  <c:v>spirituality</c:v>
                </c:pt>
                <c:pt idx="26">
                  <c:v>personalized_services</c:v>
                </c:pt>
                <c:pt idx="27">
                  <c:v>healthy</c:v>
                </c:pt>
                <c:pt idx="28">
                  <c:v>booking</c:v>
                </c:pt>
                <c:pt idx="29">
                  <c:v>books_in_portuguese</c:v>
                </c:pt>
                <c:pt idx="30">
                  <c:v>lawer</c:v>
                </c:pt>
                <c:pt idx="31">
                  <c:v>realtor</c:v>
                </c:pt>
                <c:pt idx="32">
                  <c:v>building_maintenance</c:v>
                </c:pt>
                <c:pt idx="33">
                  <c:v>general_support</c:v>
                </c:pt>
              </c:strCache>
            </c:strRef>
          </c:cat>
          <c:val>
            <c:numRef>
              <c:f>desired_services!$D$31:$D$64</c:f>
              <c:numCache>
                <c:formatCode>0.0%</c:formatCode>
                <c:ptCount val="34"/>
                <c:pt idx="0">
                  <c:v>-0.1553398058252427</c:v>
                </c:pt>
                <c:pt idx="1">
                  <c:v>-0.13592233009708737</c:v>
                </c:pt>
                <c:pt idx="2">
                  <c:v>-0.11165048543689321</c:v>
                </c:pt>
                <c:pt idx="3">
                  <c:v>-0.10194174757281553</c:v>
                </c:pt>
                <c:pt idx="4">
                  <c:v>-6.7961165048543687E-2</c:v>
                </c:pt>
                <c:pt idx="5">
                  <c:v>-6.3106796116504854E-2</c:v>
                </c:pt>
                <c:pt idx="6">
                  <c:v>-3.8834951456310676E-2</c:v>
                </c:pt>
                <c:pt idx="7">
                  <c:v>-2.9126213592233011E-2</c:v>
                </c:pt>
                <c:pt idx="8">
                  <c:v>-2.9126213592233011E-2</c:v>
                </c:pt>
                <c:pt idx="9">
                  <c:v>-2.9126213592233011E-2</c:v>
                </c:pt>
                <c:pt idx="10">
                  <c:v>-2.4271844660194174E-2</c:v>
                </c:pt>
                <c:pt idx="11">
                  <c:v>-2.4271844660194174E-2</c:v>
                </c:pt>
                <c:pt idx="12">
                  <c:v>-1.9417475728155338E-2</c:v>
                </c:pt>
                <c:pt idx="13">
                  <c:v>-1.4563106796116505E-2</c:v>
                </c:pt>
                <c:pt idx="14">
                  <c:v>-1.4563106796116505E-2</c:v>
                </c:pt>
                <c:pt idx="15">
                  <c:v>-1.4563106796116505E-2</c:v>
                </c:pt>
                <c:pt idx="16">
                  <c:v>-1.4563106796116505E-2</c:v>
                </c:pt>
                <c:pt idx="17">
                  <c:v>-1.4563106796116505E-2</c:v>
                </c:pt>
                <c:pt idx="18">
                  <c:v>-9.7087378640776691E-3</c:v>
                </c:pt>
                <c:pt idx="19">
                  <c:v>-9.7087378640776691E-3</c:v>
                </c:pt>
                <c:pt idx="20">
                  <c:v>-9.7087378640776691E-3</c:v>
                </c:pt>
                <c:pt idx="21">
                  <c:v>-9.7087378640776691E-3</c:v>
                </c:pt>
                <c:pt idx="22">
                  <c:v>-4.8543689320388345E-3</c:v>
                </c:pt>
                <c:pt idx="23">
                  <c:v>-4.8543689320388345E-3</c:v>
                </c:pt>
                <c:pt idx="24">
                  <c:v>-4.8543689320388345E-3</c:v>
                </c:pt>
                <c:pt idx="25">
                  <c:v>-4.8543689320388345E-3</c:v>
                </c:pt>
                <c:pt idx="26">
                  <c:v>-4.8543689320388345E-3</c:v>
                </c:pt>
                <c:pt idx="27">
                  <c:v>-4.8543689320388345E-3</c:v>
                </c:pt>
                <c:pt idx="28">
                  <c:v>-4.8543689320388345E-3</c:v>
                </c:pt>
                <c:pt idx="29">
                  <c:v>-4.8543689320388345E-3</c:v>
                </c:pt>
                <c:pt idx="30">
                  <c:v>-4.8543689320388345E-3</c:v>
                </c:pt>
                <c:pt idx="31">
                  <c:v>-4.8543689320388345E-3</c:v>
                </c:pt>
                <c:pt idx="32">
                  <c:v>-4.8543689320388345E-3</c:v>
                </c:pt>
                <c:pt idx="33">
                  <c:v>-4.8543689320388345E-3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BA-B147-B400-8E1B3A22E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76268431"/>
        <c:axId val="664596719"/>
      </c:barChart>
      <c:catAx>
        <c:axId val="676268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64596719"/>
        <c:crosses val="autoZero"/>
        <c:auto val="1"/>
        <c:lblAlgn val="ctr"/>
        <c:lblOffset val="100"/>
        <c:noMultiLvlLbl val="0"/>
      </c:catAx>
      <c:valAx>
        <c:axId val="66459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676268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city!$H$91</c:f>
              <c:strCache>
                <c:ptCount val="1"/>
                <c:pt idx="0">
                  <c:v>Residential Distribution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city!$G$92:$G$104</c:f>
              <c:strCache>
                <c:ptCount val="13"/>
                <c:pt idx="0">
                  <c:v>Berlin</c:v>
                </c:pt>
                <c:pt idx="1">
                  <c:v>Hamburg</c:v>
                </c:pt>
                <c:pt idx="2">
                  <c:v>NorthRhine-Westphalia</c:v>
                </c:pt>
                <c:pt idx="3">
                  <c:v>Brandenburg</c:v>
                </c:pt>
                <c:pt idx="4">
                  <c:v>Mecklenburg-Vorpommern</c:v>
                </c:pt>
                <c:pt idx="5">
                  <c:v>Baden-Württemberg</c:v>
                </c:pt>
                <c:pt idx="6">
                  <c:v>Bavaria</c:v>
                </c:pt>
                <c:pt idx="7">
                  <c:v>Hesse</c:v>
                </c:pt>
                <c:pt idx="8">
                  <c:v>LowerSaxony</c:v>
                </c:pt>
                <c:pt idx="9">
                  <c:v>Ziegelrode-Saxony-Anhalt</c:v>
                </c:pt>
                <c:pt idx="10">
                  <c:v>Rhineland-Palatinate</c:v>
                </c:pt>
                <c:pt idx="11">
                  <c:v>Schleswig-Holstein</c:v>
                </c:pt>
                <c:pt idx="12">
                  <c:v>Simmerberg-Bavaria</c:v>
                </c:pt>
              </c:strCache>
            </c:strRef>
          </c:cat>
          <c:val>
            <c:numRef>
              <c:f>city!$H$92:$H$104</c:f>
              <c:numCache>
                <c:formatCode>0%</c:formatCode>
                <c:ptCount val="13"/>
                <c:pt idx="0">
                  <c:v>0.55769230769230771</c:v>
                </c:pt>
                <c:pt idx="1">
                  <c:v>0.15384615384615385</c:v>
                </c:pt>
                <c:pt idx="2">
                  <c:v>5.7692307692307696E-2</c:v>
                </c:pt>
                <c:pt idx="3">
                  <c:v>5.128205128205128E-2</c:v>
                </c:pt>
                <c:pt idx="4">
                  <c:v>4.4871794871794872E-2</c:v>
                </c:pt>
                <c:pt idx="5">
                  <c:v>3.8461538461538464E-2</c:v>
                </c:pt>
                <c:pt idx="6">
                  <c:v>2.564102564102564E-2</c:v>
                </c:pt>
                <c:pt idx="7">
                  <c:v>1.9230769230769232E-2</c:v>
                </c:pt>
                <c:pt idx="8">
                  <c:v>1.9230769230769232E-2</c:v>
                </c:pt>
                <c:pt idx="9">
                  <c:v>1.282051282051282E-2</c:v>
                </c:pt>
                <c:pt idx="10">
                  <c:v>6.41025641025641E-3</c:v>
                </c:pt>
                <c:pt idx="11">
                  <c:v>6.41025641025641E-3</c:v>
                </c:pt>
                <c:pt idx="12">
                  <c:v>6.41025641025641E-3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D-EC42-AE53-C47EA3813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axId val="1118656671"/>
        <c:axId val="1353663871"/>
      </c:barChart>
      <c:catAx>
        <c:axId val="111865667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53663871"/>
        <c:crosses val="autoZero"/>
        <c:auto val="1"/>
        <c:lblAlgn val="ctr"/>
        <c:lblOffset val="100"/>
        <c:noMultiLvlLbl val="0"/>
      </c:catAx>
      <c:valAx>
        <c:axId val="1353663871"/>
        <c:scaling>
          <c:orientation val="minMax"/>
        </c:scaling>
        <c:delete val="1"/>
        <c:axPos val="t"/>
        <c:numFmt formatCode="0%" sourceLinked="1"/>
        <c:majorTickMark val="none"/>
        <c:minorTickMark val="none"/>
        <c:tickLblPos val="nextTo"/>
        <c:crossAx val="111865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Duration of Residence in Germany</a:t>
            </a:r>
            <a:endParaRPr kumimoji="0" lang="en-GB" sz="1400" b="0" i="0" u="none" strike="noStrike" kern="1200" cap="none" spc="0" normalizeH="0" baseline="0" noProof="0">
              <a:ln>
                <a:noFill/>
              </a:ln>
              <a:solidFill>
                <a:srgbClr val="000000">
                  <a:lumMod val="65000"/>
                  <a:lumOff val="35000"/>
                </a:srgbClr>
              </a:solidFill>
              <a:effectLst/>
              <a:uLnTx/>
              <a:uFillTx/>
              <a:latin typeface="Arial"/>
              <a:cs typeface="Arial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how_long!$B$1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how_long!$A$2:$A$5</c:f>
              <c:strCache>
                <c:ptCount val="4"/>
                <c:pt idx="0">
                  <c:v>1_year</c:v>
                </c:pt>
                <c:pt idx="1">
                  <c:v>5_years</c:v>
                </c:pt>
                <c:pt idx="2">
                  <c:v>10_years </c:v>
                </c:pt>
                <c:pt idx="3">
                  <c:v>more</c:v>
                </c:pt>
              </c:strCache>
            </c:strRef>
          </c:cat>
          <c:val>
            <c:numRef>
              <c:f>how_long!$B$2:$B$5</c:f>
              <c:numCache>
                <c:formatCode>General</c:formatCode>
                <c:ptCount val="4"/>
                <c:pt idx="0">
                  <c:v>18</c:v>
                </c:pt>
                <c:pt idx="1">
                  <c:v>67</c:v>
                </c:pt>
                <c:pt idx="2">
                  <c:v>48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3-6049-94B0-942ED51A12BE}"/>
            </c:ext>
          </c:extLst>
        </c:ser>
        <c:ser>
          <c:idx val="1"/>
          <c:order val="1"/>
          <c:tx>
            <c:strRef>
              <c:f>how_long!$C$1</c:f>
              <c:strCache>
                <c:ptCount val="1"/>
                <c:pt idx="0">
                  <c:v>pct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how_long!$A$2:$A$5</c:f>
              <c:strCache>
                <c:ptCount val="4"/>
                <c:pt idx="0">
                  <c:v>1_year</c:v>
                </c:pt>
                <c:pt idx="1">
                  <c:v>5_years</c:v>
                </c:pt>
                <c:pt idx="2">
                  <c:v>10_years </c:v>
                </c:pt>
                <c:pt idx="3">
                  <c:v>more</c:v>
                </c:pt>
              </c:strCache>
            </c:strRef>
          </c:cat>
          <c:val>
            <c:numRef>
              <c:f>how_long!$C$2:$C$5</c:f>
              <c:numCache>
                <c:formatCode>0.00%</c:formatCode>
                <c:ptCount val="4"/>
                <c:pt idx="0">
                  <c:v>0.11538461538461539</c:v>
                </c:pt>
                <c:pt idx="1">
                  <c:v>0.42948717948717946</c:v>
                </c:pt>
                <c:pt idx="2">
                  <c:v>0.30769230769230771</c:v>
                </c:pt>
                <c:pt idx="3">
                  <c:v>0.14743589743589744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3-6049-94B0-942ED51A1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0273327"/>
        <c:axId val="1210275055"/>
      </c:barChart>
      <c:catAx>
        <c:axId val="1210273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10275055"/>
        <c:crosses val="autoZero"/>
        <c:auto val="1"/>
        <c:lblAlgn val="ctr"/>
        <c:lblOffset val="100"/>
        <c:noMultiLvlLbl val="0"/>
      </c:catAx>
      <c:valAx>
        <c:axId val="121027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1027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Duration of Residence  in Germany</a:t>
            </a:r>
            <a:endParaRPr lang="en-GB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how_long!$A$48</c:f>
              <c:strCache>
                <c:ptCount val="1"/>
                <c:pt idx="0">
                  <c:v>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how_long!$B$47:$E$47</c:f>
              <c:strCache>
                <c:ptCount val="4"/>
                <c:pt idx="0">
                  <c:v>up to 1 year</c:v>
                </c:pt>
                <c:pt idx="1">
                  <c:v>up to 5 years</c:v>
                </c:pt>
                <c:pt idx="2">
                  <c:v>up to 10 years</c:v>
                </c:pt>
                <c:pt idx="3">
                  <c:v>more than 10 years</c:v>
                </c:pt>
              </c:strCache>
            </c:strRef>
          </c:cat>
          <c:val>
            <c:numRef>
              <c:f>how_long!$B$48:$E$48</c:f>
              <c:numCache>
                <c:formatCode>0%</c:formatCode>
                <c:ptCount val="4"/>
                <c:pt idx="0">
                  <c:v>0.42949999999999999</c:v>
                </c:pt>
                <c:pt idx="1">
                  <c:v>0.30769999999999997</c:v>
                </c:pt>
                <c:pt idx="2">
                  <c:v>0.1474</c:v>
                </c:pt>
                <c:pt idx="3">
                  <c:v>0.1154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E-604C-9EF7-5A2F11A4D9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3"/>
        <c:overlap val="-27"/>
        <c:axId val="923278495"/>
        <c:axId val="901653023"/>
      </c:barChart>
      <c:catAx>
        <c:axId val="92327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01653023"/>
        <c:crosses val="autoZero"/>
        <c:auto val="1"/>
        <c:lblAlgn val="ctr"/>
        <c:lblOffset val="100"/>
        <c:noMultiLvlLbl val="0"/>
      </c:catAx>
      <c:valAx>
        <c:axId val="901653023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923278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Citizenship Profiles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0.11050228588990917"/>
          <c:y val="0.23246905687043376"/>
          <c:w val="0.84511067366579173"/>
          <c:h val="0.5151551211354580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citizenship!$B$12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citizenship!$A$13:$A$16</c:f>
              <c:strCache>
                <c:ptCount val="4"/>
                <c:pt idx="0">
                  <c:v>only Brazilian</c:v>
                </c:pt>
                <c:pt idx="1">
                  <c:v>European  Union </c:v>
                </c:pt>
                <c:pt idx="2">
                  <c:v>German</c:v>
                </c:pt>
                <c:pt idx="3">
                  <c:v>German and European  Union </c:v>
                </c:pt>
              </c:strCache>
            </c:strRef>
          </c:cat>
          <c:val>
            <c:numRef>
              <c:f>citizenship!$B$13:$B$16</c:f>
            </c:numRef>
          </c:val>
          <c:extLst>
            <c:ext xmlns:c16="http://schemas.microsoft.com/office/drawing/2014/chart" uri="{C3380CC4-5D6E-409C-BE32-E72D297353CC}">
              <c16:uniqueId val="{00000000-A394-1E45-B646-6BB8976ECAD2}"/>
            </c:ext>
          </c:extLst>
        </c:ser>
        <c:ser>
          <c:idx val="1"/>
          <c:order val="1"/>
          <c:tx>
            <c:strRef>
              <c:f>citizenship!$C$12</c:f>
              <c:strCache>
                <c:ptCount val="1"/>
                <c:pt idx="0">
                  <c:v>pct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citizenship!$A$13:$A$16</c:f>
              <c:strCache>
                <c:ptCount val="4"/>
                <c:pt idx="0">
                  <c:v>only Brazilian</c:v>
                </c:pt>
                <c:pt idx="1">
                  <c:v>European  Union </c:v>
                </c:pt>
                <c:pt idx="2">
                  <c:v>German</c:v>
                </c:pt>
                <c:pt idx="3">
                  <c:v>German and European  Union </c:v>
                </c:pt>
              </c:strCache>
            </c:strRef>
          </c:cat>
          <c:val>
            <c:numRef>
              <c:f>citizenship!$C$13:$C$16</c:f>
              <c:numCache>
                <c:formatCode>0.00%</c:formatCode>
                <c:ptCount val="4"/>
                <c:pt idx="0">
                  <c:v>0.61538461538461542</c:v>
                </c:pt>
                <c:pt idx="1">
                  <c:v>0.21153846153846154</c:v>
                </c:pt>
                <c:pt idx="2">
                  <c:v>0.16666666666666666</c:v>
                </c:pt>
                <c:pt idx="3">
                  <c:v>6.41025641025641E-3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94-1E45-B646-6BB8976EC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674111"/>
        <c:axId val="1196021023"/>
      </c:barChart>
      <c:catAx>
        <c:axId val="119167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96021023"/>
        <c:crosses val="autoZero"/>
        <c:auto val="1"/>
        <c:lblAlgn val="ctr"/>
        <c:lblOffset val="100"/>
        <c:noMultiLvlLbl val="0"/>
      </c:catAx>
      <c:valAx>
        <c:axId val="1196021023"/>
        <c:scaling>
          <c:orientation val="minMax"/>
        </c:scaling>
        <c:delete val="1"/>
        <c:axPos val="l"/>
        <c:numFmt formatCode="0%" sourceLinked="0"/>
        <c:majorTickMark val="none"/>
        <c:minorTickMark val="none"/>
        <c:tickLblPos val="nextTo"/>
        <c:crossAx val="119167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0" i="0" u="none" strike="noStrike" baseline="0">
                <a:effectLst/>
              </a:rPr>
              <a:t>German Proficiency </a:t>
            </a:r>
            <a:endParaRPr lang="en-GB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>
        <c:manualLayout>
          <c:layoutTarget val="inner"/>
          <c:xMode val="edge"/>
          <c:yMode val="edge"/>
          <c:x val="3.0516535505999982E-2"/>
          <c:y val="4.7298708839891457E-2"/>
          <c:w val="0.93896692898800005"/>
          <c:h val="0.91031893556880794"/>
        </c:manualLayout>
      </c:layout>
      <c:bubbleChart>
        <c:varyColors val="0"/>
        <c:ser>
          <c:idx val="0"/>
          <c:order val="0"/>
          <c:spPr>
            <a:blipFill dpi="0" rotWithShape="1">
              <a:blip xmlns:r="http://schemas.openxmlformats.org/officeDocument/2006/relationships" r:embed="rId3">
                <a:alphaModFix amt="70000"/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DDC1209-431C-A24C-ACB3-154D39384C4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9C03-0D4C-AC15-EBCCDC891D4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93C16D3-97F2-F143-AAA9-EBE78D1CFA3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C03-0D4C-AC15-EBCCDC891D4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410EF3B-8FF8-9B4B-8817-D5B0851A29F4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C03-0D4C-AC15-EBCCDC891D4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22F2F0C-B02F-AD4F-84AD-F0CF6773DD8A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C03-0D4C-AC15-EBCCDC891D4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34129F6-68D5-BD45-A7DA-5FC95EED2B65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C03-0D4C-AC15-EBCCDC891D4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CE20B4A-B728-7A41-AAE7-C30A44E6CF9B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C03-0D4C-AC15-EBCCDC891D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german!$A$14:$A$19</c:f>
              <c:numCache>
                <c:formatCode>@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bubbleSize>
            <c:numRef>
              <c:f>german!$B$14:$B$19</c:f>
              <c:numCache>
                <c:formatCode>General</c:formatCode>
                <c:ptCount val="6"/>
                <c:pt idx="0">
                  <c:v>10</c:v>
                </c:pt>
                <c:pt idx="1">
                  <c:v>39</c:v>
                </c:pt>
                <c:pt idx="2">
                  <c:v>48</c:v>
                </c:pt>
                <c:pt idx="3">
                  <c:v>25</c:v>
                </c:pt>
                <c:pt idx="4">
                  <c:v>27</c:v>
                </c:pt>
                <c:pt idx="5">
                  <c:v>7</c:v>
                </c:pt>
              </c:numCache>
            </c:numRef>
          </c:bubbleSize>
          <c:bubble3D val="1"/>
          <c:extLst>
            <c:ext xmlns:c15="http://schemas.microsoft.com/office/drawing/2012/chart" uri="{02D57815-91ED-43cb-92C2-25804820EDAC}">
              <c15:datalabelsRange>
                <c15:f>german!$A$14:$A$19</c15:f>
                <c15:dlblRangeCache>
                  <c:ptCount val="6"/>
                  <c:pt idx="0">
                    <c:v>none</c:v>
                  </c:pt>
                  <c:pt idx="1">
                    <c:v>A1/A2</c:v>
                  </c:pt>
                  <c:pt idx="2">
                    <c:v>B1</c:v>
                  </c:pt>
                  <c:pt idx="3">
                    <c:v>B2</c:v>
                  </c:pt>
                  <c:pt idx="4">
                    <c:v>C1/C2</c:v>
                  </c:pt>
                  <c:pt idx="5">
                    <c:v>fluent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C03-0D4C-AC15-EBCCDC891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566381135"/>
        <c:axId val="1322605247"/>
      </c:bubbleChart>
      <c:valAx>
        <c:axId val="1566381135"/>
        <c:scaling>
          <c:orientation val="minMax"/>
        </c:scaling>
        <c:delete val="1"/>
        <c:axPos val="b"/>
        <c:majorTickMark val="none"/>
        <c:minorTickMark val="none"/>
        <c:tickLblPos val="nextTo"/>
        <c:crossAx val="1322605247"/>
        <c:crosses val="autoZero"/>
        <c:crossBetween val="midCat"/>
      </c:valAx>
      <c:valAx>
        <c:axId val="1322605247"/>
        <c:scaling>
          <c:orientation val="minMax"/>
        </c:scaling>
        <c:delete val="1"/>
        <c:axPos val="l"/>
        <c:numFmt formatCode="@" sourceLinked="1"/>
        <c:majorTickMark val="none"/>
        <c:minorTickMark val="none"/>
        <c:tickLblPos val="nextTo"/>
        <c:crossAx val="156638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 sz="1400">
                <a:effectLst/>
              </a:rPr>
              <a:t>Motivations behind Migration to Germany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reason!$C$1</c:f>
              <c:strCache>
                <c:ptCount val="1"/>
                <c:pt idx="0">
                  <c:v>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reason!$A$2:$A$7</c:f>
              <c:strCache>
                <c:ptCount val="6"/>
                <c:pt idx="0">
                  <c:v>spouse/partner</c:v>
                </c:pt>
                <c:pt idx="1">
                  <c:v>new opportunities</c:v>
                </c:pt>
                <c:pt idx="2">
                  <c:v>job</c:v>
                </c:pt>
                <c:pt idx="3">
                  <c:v>studies</c:v>
                </c:pt>
                <c:pt idx="4">
                  <c:v>other</c:v>
                </c:pt>
                <c:pt idx="5">
                  <c:v>family</c:v>
                </c:pt>
              </c:strCache>
            </c:strRef>
          </c:cat>
          <c:val>
            <c:numRef>
              <c:f>reason!$C$2:$C$7</c:f>
              <c:numCache>
                <c:formatCode>0.00%</c:formatCode>
                <c:ptCount val="6"/>
                <c:pt idx="0">
                  <c:v>0.51282051282051277</c:v>
                </c:pt>
                <c:pt idx="1">
                  <c:v>0.22435897435897437</c:v>
                </c:pt>
                <c:pt idx="2">
                  <c:v>0.12179487179487179</c:v>
                </c:pt>
                <c:pt idx="3">
                  <c:v>8.9743589743589744E-2</c:v>
                </c:pt>
                <c:pt idx="4">
                  <c:v>3.2051282051282048E-2</c:v>
                </c:pt>
                <c:pt idx="5">
                  <c:v>1.9230769230769232E-2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EC-E340-89C9-8B391FCED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4"/>
        <c:axId val="1179864383"/>
        <c:axId val="1180541711"/>
      </c:barChart>
      <c:catAx>
        <c:axId val="1179864383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80541711"/>
        <c:crosses val="autoZero"/>
        <c:auto val="1"/>
        <c:lblAlgn val="ctr"/>
        <c:lblOffset val="100"/>
        <c:noMultiLvlLbl val="0"/>
      </c:catAx>
      <c:valAx>
        <c:axId val="1180541711"/>
        <c:scaling>
          <c:orientation val="minMax"/>
        </c:scaling>
        <c:delete val="1"/>
        <c:axPos val="r"/>
        <c:numFmt formatCode="0%" sourceLinked="0"/>
        <c:majorTickMark val="none"/>
        <c:minorTickMark val="none"/>
        <c:tickLblPos val="nextTo"/>
        <c:crossAx val="1179864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DE" sz="1600" cap="none" baseline="0">
                <a:effectLst/>
              </a:rPr>
              <a:t>Motivations behind Brazilian Women's Migration to Germany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reason!$B$1</c:f>
              <c:strCache>
                <c:ptCount val="1"/>
                <c:pt idx="0">
                  <c:v>frequency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reason!$A$2:$A$7</c:f>
              <c:strCache>
                <c:ptCount val="6"/>
                <c:pt idx="0">
                  <c:v>spouse/partner</c:v>
                </c:pt>
                <c:pt idx="1">
                  <c:v>new opportunities</c:v>
                </c:pt>
                <c:pt idx="2">
                  <c:v>job</c:v>
                </c:pt>
                <c:pt idx="3">
                  <c:v>studies</c:v>
                </c:pt>
                <c:pt idx="4">
                  <c:v>other</c:v>
                </c:pt>
                <c:pt idx="5">
                  <c:v>family</c:v>
                </c:pt>
              </c:strCache>
            </c:strRef>
          </c:cat>
          <c:val>
            <c:numRef>
              <c:f>reason!$B$2:$B$7</c:f>
            </c:numRef>
          </c:val>
          <c:extLst>
            <c:ext xmlns:c16="http://schemas.microsoft.com/office/drawing/2014/chart" uri="{C3380CC4-5D6E-409C-BE32-E72D297353CC}">
              <c16:uniqueId val="{00000000-8C27-D841-8F8C-6CA63552B6F5}"/>
            </c:ext>
          </c:extLst>
        </c:ser>
        <c:ser>
          <c:idx val="1"/>
          <c:order val="1"/>
          <c:tx>
            <c:strRef>
              <c:f>reason!$C$1</c:f>
              <c:strCache>
                <c:ptCount val="1"/>
                <c:pt idx="0">
                  <c:v>pct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8C27-D841-8F8C-6CA63552B6F5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C27-D841-8F8C-6CA63552B6F5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8C27-D841-8F8C-6CA63552B6F5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C27-D841-8F8C-6CA63552B6F5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8C27-D841-8F8C-6CA63552B6F5}"/>
              </c:ext>
            </c:extLst>
          </c:dPt>
          <c:dPt>
            <c:idx val="5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C27-D841-8F8C-6CA63552B6F5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8C27-D841-8F8C-6CA63552B6F5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8C27-D841-8F8C-6CA63552B6F5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8C27-D841-8F8C-6CA63552B6F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8C27-D841-8F8C-6CA63552B6F5}"/>
                </c:ext>
              </c:extLst>
            </c:dLbl>
            <c:dLbl>
              <c:idx val="4"/>
              <c:layout>
                <c:manualLayout>
                  <c:x val="-2.2571541344502594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C27-D841-8F8C-6CA63552B6F5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DE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8C27-D841-8F8C-6CA63552B6F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reason!$A$2:$A$7</c:f>
              <c:strCache>
                <c:ptCount val="6"/>
                <c:pt idx="0">
                  <c:v>spouse/partner</c:v>
                </c:pt>
                <c:pt idx="1">
                  <c:v>new opportunities</c:v>
                </c:pt>
                <c:pt idx="2">
                  <c:v>job</c:v>
                </c:pt>
                <c:pt idx="3">
                  <c:v>studies</c:v>
                </c:pt>
                <c:pt idx="4">
                  <c:v>other</c:v>
                </c:pt>
                <c:pt idx="5">
                  <c:v>family</c:v>
                </c:pt>
              </c:strCache>
            </c:strRef>
          </c:cat>
          <c:val>
            <c:numRef>
              <c:f>reason!$C$2:$C$7</c:f>
              <c:numCache>
                <c:formatCode>0.00%</c:formatCode>
                <c:ptCount val="6"/>
                <c:pt idx="0">
                  <c:v>0.51282051282051277</c:v>
                </c:pt>
                <c:pt idx="1">
                  <c:v>0.22435897435897437</c:v>
                </c:pt>
                <c:pt idx="2">
                  <c:v>0.12179487179487179</c:v>
                </c:pt>
                <c:pt idx="3">
                  <c:v>8.9743589743589744E-2</c:v>
                </c:pt>
                <c:pt idx="4">
                  <c:v>3.2051282051282048E-2</c:v>
                </c:pt>
                <c:pt idx="5">
                  <c:v>1.9230769230769232E-2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27-D841-8F8C-6CA63552B6F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Home Countries Before Settling in Germany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lived_in_other_country!$M$1</c:f>
              <c:strCache>
                <c:ptCount val="1"/>
                <c:pt idx="0">
                  <c:v>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lived_in_other_country!$K$3:$K$11</c:f>
              <c:strCache>
                <c:ptCount val="9"/>
                <c:pt idx="0">
                  <c:v>Portugal</c:v>
                </c:pt>
                <c:pt idx="1">
                  <c:v>US</c:v>
                </c:pt>
                <c:pt idx="2">
                  <c:v>Ireland</c:v>
                </c:pt>
                <c:pt idx="3">
                  <c:v>Italy</c:v>
                </c:pt>
                <c:pt idx="4">
                  <c:v>Canada</c:v>
                </c:pt>
                <c:pt idx="5">
                  <c:v>Argentina</c:v>
                </c:pt>
                <c:pt idx="6">
                  <c:v>Spain</c:v>
                </c:pt>
                <c:pt idx="7">
                  <c:v>New Zealand</c:v>
                </c:pt>
                <c:pt idx="8">
                  <c:v>others</c:v>
                </c:pt>
              </c:strCache>
            </c:strRef>
          </c:cat>
          <c:val>
            <c:numRef>
              <c:f>lived_in_other_country!$M$3:$M$11</c:f>
              <c:numCache>
                <c:formatCode>0%</c:formatCode>
                <c:ptCount val="9"/>
                <c:pt idx="0">
                  <c:v>0.1111111111111111</c:v>
                </c:pt>
                <c:pt idx="1">
                  <c:v>0.1111111111111111</c:v>
                </c:pt>
                <c:pt idx="2">
                  <c:v>6.9444444444444448E-2</c:v>
                </c:pt>
                <c:pt idx="3">
                  <c:v>5.5555555555555552E-2</c:v>
                </c:pt>
                <c:pt idx="4">
                  <c:v>5.5555555555555552E-2</c:v>
                </c:pt>
                <c:pt idx="5">
                  <c:v>4.1666666666666664E-2</c:v>
                </c:pt>
                <c:pt idx="6">
                  <c:v>4.1666666666666664E-2</c:v>
                </c:pt>
                <c:pt idx="7">
                  <c:v>2.7777777777777776E-2</c:v>
                </c:pt>
                <c:pt idx="8">
                  <c:v>0.3611111111111111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C-F44A-92E6-1A797BE1DEA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23"/>
        <c:axId val="1209708367"/>
        <c:axId val="1358160783"/>
      </c:barChart>
      <c:catAx>
        <c:axId val="120970836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358160783"/>
        <c:crosses val="autoZero"/>
        <c:auto val="1"/>
        <c:lblAlgn val="ctr"/>
        <c:lblOffset val="100"/>
        <c:noMultiLvlLbl val="0"/>
      </c:catAx>
      <c:valAx>
        <c:axId val="1358160783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209708367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_xlchart.v5.11</cx:f>
        <cx:nf>_xlchart.v5.10</cx:nf>
      </cx:strDim>
      <cx:numDim type="colorVal">
        <cx:f>_xlchart.v5.14</cx:f>
        <cx:nf>_xlchart.v5.13</cx:n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Residential Distribution</a:t>
            </a:r>
            <a:endParaRPr lang="en-GB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regionMap" uniqueId="{5E633A45-0BC6-5040-B583-38B4F51CC358}">
          <cx:tx>
            <cx:txData>
              <cx:f>_xlchart.v5.13</cx:f>
              <cx:v>Residential Distribution</cx:v>
            </cx:txData>
          </cx:tx>
          <cx:dataPt idx="3"/>
          <cx:dataPt idx="9"/>
          <cx:dataPt idx="10"/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solidFill>
                      <a:sysClr val="windowText" lastClr="000000"/>
                    </a:solidFill>
                  </a:defRPr>
                </a:pPr>
                <a:endParaRPr lang="en-GB" sz="850" b="0" i="0" u="none" strike="noStrike" baseline="0">
                  <a:solidFill>
                    <a:sysClr val="windowText" lastClr="000000"/>
                  </a:solidFill>
                  <a:latin typeface="Arial"/>
                  <a:cs typeface="Arial"/>
                </a:endParaRPr>
              </a:p>
            </cx:txPr>
            <cx:visibility seriesName="0" categoryName="0" value="1"/>
          </cx:dataLabels>
          <cx:dataId val="0"/>
          <cx:layoutPr>
            <cx:regionLabelLayout val="none"/>
            <cx:geography cultureLanguage="en-GB" cultureRegion="DE" attribution="Powered by Bing">
              <cx:geoCache provider="{E9337A44-BEBE-4D9F-B70C-5C5E7DAFC167}">
                <cx:binary>7HvZct22uuaruHx94AAgCJC7dnZVAyTXqNGyLPuGJckrJDgTAMdnO3f9Yv3LU2xlOruS7tqpaiWl
lBaHBeIfvuFn/vk4/+OxOt2bF3NdNfYfj/OPL3Pnun/88IN9zE/1vX1V60fT2vYn9+qxrX9of/pJ
P55++GDuJ91kP1BM2A+P+b1xp/nlv/4Jd8tO7bF9vHe6ba6Gk1muT3aonP2dY7966MX9h1o3kbbO
6EdHfnz5+jGvTnbSGdq2lXUn3bx8cWqcdsvN0p1+fPnd+S9f/PD8rr9YwYsKFumGD3Ctz14RQTDz
GP70Q1++qNom+3w4fBWQgFGPis+HvS9ffX5fw+W/XNp/vdicTH3fLF9O/LU1flzh/YcP5mQtPO7H
//7Bzb57SDh3+/LFYzs07mmbM9jxH19+/V5tW/XpkGqfnjGKP27KD9+H6F//fPYBbNOzT76J4vM9
/aNDvwjie33KTpWBBaHX93PbLOh/Nfl95X5vm/7NUNJXmHiEhdQPP/18F0pCXkEQOeEB+/Kdn2P4
7XL+TPh+4z7PIhfF6PXN3yx4W8jT05dd+7WE/jcjhV9x7BHscQjFd9UGn8KPoD8X46dC/xSpj8v4
ExF6fv2zyGyhTv6ja+q3FvdtM/zunH+3GZJXOCRhIDj+VEDiu/AQ/MoLMPwT0K8F9m14vjag317P
rze+rxd+t/j/9I4m78d7o+//urJgwauQ8YBAi/qU/wA231QHNDBGQkwo/gxG5MtXf6qOz+v5E/Xx
yzs8qxD57j+8Qr5b7xN10HV9Mg8nk6H/H67/fJJwbKeT+UQPvuT2b6HN/0WqIu8/nBr09n//t3Hu
VD8lzx8t5ntm9Xt8E2rcZ9gLvW966Dc1Hr7CTAjik+Bzhw2/fPWXGn++tD9V7r9zs+8q6ceX8u3f
rPKluW/g8R6GvzJ6PlBML/QJ5Z8R8BlAeq98nzLus89q4nmH/nlNfyZsv3qX5/GSf7N4nbfG5de5
bk7o7cm6DrTBX4mtPoCnCHmIff8TtkJovqk78crn1COUfGE2/Pu6+7i6F8+X9yeC+Ic3fBbP879b
/Z2dHsvqU/2h29Z07RMQ/5XC3XsFMoHRgH1mQ98Ld0Ih3oQENCC/ylW/Xd5Tvr24bGF9942+/xNB
/R/d9Flgz27/ZoX6sQgqaK7o8v7JR2nu3V8oDVn4KiSe8BjzvsbtuzplDI5j/EXiP8PHX1vcnwjo
H9zuWSivL/9modze138xPgIAMhZ42Pus4J8pGPwKU4+D2/aF3nzfZT+v508E7Jd3eBaj7d/NN5Mn
U/2lhid95YNzK+iXvvksRN4rBjEiAv+Mk99q/E/L+RMR+sUNngVI/j83YX5bSXwl8tG9u48/Os7f
+J6/f/SLYfrs0t8zrj/t8+7Djy8ZAQvmG/Pm6Safr/ysA8ypPn1F028uOd1b9+NLMBJCBgEkHFNw
0wIfwHEClHs6wsDfYZiEnNIAUwHhb56oF1jhHrhyPg0FGDxAhkCIvHxh2+HzIUyIxwJIG4/71GNf
Hf/Ltlqytvm6GZ//ftEM9WWrG2d/fMn9ly+6T6c9rVRggkVIGPQAuJcPTiCQre7x/hqmCnA2+a90
ztZyRXmtaq+iKlirOa7TsFIpG4djL0Zf0jrb2mDMZWuHm2zKYkanKdETv0mrYZaUZFq1FeVyKZtB
oq4/9Lx/s3RVJ8O+wGez7yI84fSS23bdFH1oY1oElys83pbPKO7TzJOEVEjNziTd2raSN8OqGu7F
3pgPaik6E43cTseCmFC52XHZNOtZQH4KchTVNavUQvklmpcDyvZT0L9Fzk0PqC1u84ChszVERdSM
bD97K4qGymuiPhQXa9Hfe9Q72qqK6CTaOECliXgWFnIul2QWjkWNUYNsu7qIvkmRX9l3SsFe/X7j
ic9DQkLf8wFDOYG0+HbjdVNyv0R+pWAiUkivNFe6yDf1VKwXmcP5jaGlhIDpeDGOKq0Hqvo6V1Me
VknvWLpJAz+VPfi6Cvcrl9MQlwsXW03CI7PNEnXjT2OOU0mzopd27UbZuy7CzlYxFoWRC52nqGlS
b0NyuqpU1HrDhh1Ll+6MpUMoh6ZQ1dTm0gVZGpWNe103/bjXbW2kn2VWssxbE8HOLGdYLvO7wZS9
qrl9WwuayQavex+30l8Xvveefg1VcS784SSywVN9Gtytga0kDgYSWRQmHfIPeBnLXauIG2+qjEEf
4N6ejKZUaJzbaCbdrUUii4p2mGTv++Ob2Ypd7/olGYa8lm4f4nWNaAlb1lePFKpCMj1H2M5XM51l
WE7zgeO+j7jx1TSmb/KWvA+6MTuYOoQasDTusyCT6xzQve1YKKuOFGo0U7kh2XBTt+ubuSmTIuM7
P1/SqCKj3lE/KGTlo+2kBd4Wdva2jqBUViTgiT/zTq2j4XJu2B41tYnQzBvJyeBkyinZsayVyE1X
/sqQNHV9TBELlA29BPbgqi+7d2MzY7mmeo4HdKeLMVDcVrUM+HTu/FHDvdabbNQXVR482gld93n5
iLz8NZuE8lZi5AiBaMUq/Z7Ukj3o1txMdXbJGItJ3l9VxXK5ZmFU9PVPnXF7mq/X3txdLG897cdo
nCJIqdibykmaYdrMAl2vzSoisYaqteJt2/txirs7XgcPog+0KjyIrKPbtKt8aYpujoMP3miHqKjx
IhEqNiVqDizU92O/jHKu13XTrKhMmhnaRpMIr2nkMJet7HTFZdeQXpG62vrMl/3stCRVVp8VRRZ1
GYFayAYts3yat1VdLDKEBfuFxpu6H0U01csQe8P02JD5pOc5k/nK7gRdhoi6ZZHZ8FPqdWI/zOSk
C9+LCtJ5UoflqcX8biGm3LKZ1iq8Ez5Po9mH2pixSAbnUTmYdI0Lb73rB3EalqjpQnNs+97svh0E
fu4Ynzr3Y9stRmf553Ht1z//ddPW8O/HyeDPHz5Ne3/+6+zLmPh3z9qc2ifsss9PeoLfr/eCxXyG
4yfI++6PX+DvbyDsp6nzbxz8n8FvQBgBlPumu/4CgH85+P1CZZ8g7usNPsExOPce8XwYqjBCntAP
+vInOBavAj8UgLkcxpK+gPHXz3Dsv8J+IMJQfIZcuOhnOIYWi0Phhz4FIGX/FhwTDzD/e1gAvk49
ITxYm0fDp6nct7CQBWs9VKht1bK4Y2dRF3Uwod/6aX0YujddOjzSWT/kxrxt8/Wx69cLItrIeCey
cg0VYyolWBW7fq1VlZlWLl4C+YZjP2VCTovOIhdanjjs35QsvCChsUdKCYKm6WUA1BXZOI28CLGo
hvKOazSO29X1QtIyv+Y2b6AXF4m/4kzitgDXX4hk5XTd29y74SatIpSW3aYZURB1AW5jHZ7ZTpit
K7hyzNSbUE/AJorwDvbVRpWfno2duO46WJXvaJLXHVVVmUeub97rQkMPEGyIoIIrNVrGJQoLG/Oq
0tGUZUzZcq3OsOlRYgcPCMhQJ2EwLdtZZIsM/H7auQBKdklfz/6HVIxJD4cjRgBpJs6XxE6BlhD6
WWarc/ts9nOFvaKLQ7LC91B/X/r6w0z0FcuK22uN10CVDfrJDPiB6QN20F9RQeooY1pLbIxL8mqc
YkrKQa2tm+8LQ2KK/XPAGHLjZSKPsXV860rABGvNte+6hLT5+2lYx91QNzxOTWOkNxzLkDf7thq1
Gnpfb7sZua1YWSa5HtAeYClNcMiu01XfNhXKNwGds8PkHz2LhoM3TXczDa3UBXrs5jaLvimzXyEx
/q8lK2ecExwGQGX9Z+SxRgaZdS1bpUd9IGQqo9IOWJUjksB6H4oZvTWot9KlqvHyqzIb3xvfbG1u
d6iCHNALW89W18AswtsOCOU7PGf5tm7H97oP7xuhzTGgmSpww6J+MZ5asVNr2SHl02lnxn2ZYcWX
ikhcpWdB373OmmB4l7H+XRGM+wlX8ZIW7xemIU0CfiC+n1RpeW9nf4yWIbtoCXnNSlQcV95t+1Fn
Mujb8LwY8yWpcVioEmVOEtdV17+/dwTckeeF7jFgfuCggE0Ne/h9oY/T7KVPnEVlI42mxozbUrRX
PRtJUpNglq5lSeCZ6bJp2u2U+qsaMBIy99FNbwqoqKvaWF/mhi4y6tq0TnSar38U4acIfi8PeBhS
HlIw8ELYnWcRNmnZhj2mrbK8MjvgJVmsg1ECaJ9Pq+PA5IWLwz5fZJ63CUn7N8aDwHI07USfbvHo
Wpm1upS1JVuL7FXOiSc7r+qjETMj10U4CfonjX1mFctbHnnh4iAK3EYrr2qlB3+I+hr3inPvqqWZ
TiozBZvKBm/7wtdndmoOHOEproCrRF1DxyTIWaemCbRDzZfr1lS3tVeOssBdFwci2Hdt/ojTlMhm
Roskuj0XXr4NmmE4EPsumFJvP690inG2QpMr9bz5g+D/snCelFeIPbDXqA/s/1nwNaUjqvNOmcBf
Zev8NgoQqKMJu1nWBMdr2Enb1K0sC0fkON7nnDWKBH2hUlIw+fvr+ajyvg+zgCwMQxxwPwTEDL5f
z9BPIzH90qqpJptM90M0NKuX+CgJRD0mJOPArcUYrf2cy5mJDAQLKlRGO/+YNyFVI1myONXp2RLb
uZnjyesfoV03GatlA+CwySzek2ppYo7NdhqpkxjhVIH4tYpXg2ymESlQqlTVS2HOZ5aIcurOydpq
VQXHKlxR8vsPTUFDP8ttAHlGOeC6D++cBU/S+BvpW/FWINcP8NCWgkKyDwKDqFmDFVDKdvKpW+EQ
Nn1OS7Vk+sDTJlTzfNu36WYeu2vdzlzi0CuV6fzXbT000ep3SZYfhqwyytdTq6olL2RYz48hz7sD
a4hqubV/ED7ylC7Pw/dkxsI4DF6QY+Fz0jA0Q7euqFXM4DsOUJ2yro19X/dKlGsRe8VrjgAbCe5D
6Wzz6FaE/mgRYIo8XwS8LiGAXXHBKMPPthMEHsmKXHcgvEi9NTgb5DrRi3SaH1Y7NkCz00ly5+bt
WuAo9zMP/MGvLxBefnreb72Mj1n6bBvALOOCg7SGhho8q6rSJ21ZhhBQUQalDCfCVKkzL7orTE8V
byYd2bnYZbNXK4NErfxgcpEwuty36yqhvwJUNtmUkOB9FToheZ+D7MJga4x5vrFhWUW4YCUkwQNt
QCP0bW1V19s90A3Q8O4IJSZUhuZCkswd/bYoFW0EilxQJ4znqsMGtGWAhbQze+dZs2uAo/BJlLIp
eizpmoOOqfszTbPjGkwXGJYjl7Wl6vf3CjykZz0IXH1gv1wIBsYUlAF7Fi8309Vmg+2VnuhtOxb7
BmhzHCzsQAdTKJObD4UeIu3nNgIOeGnGrj9jazltypBw2adFoLAGmedleX1RCqyg13vdfINwBTqs
r4Kk5KhWw6C3OivtEYuJKSHQcG7a6WHxl7crbqekM0bHAwRWNq29R23jqcBDG8rskOQlkNqGB7mk
zTypoZvO6qXJDlUzAWDoeV/2+swr3N2aAwyuEw7UOpdUNSaMSGGG8zDtb0Vryl029Mtmnr1CNXnt
qdK0Z3XjLlEFPCwf2azQQp4EYsLT0leBsW+0xZ2sXHDGynXD47HCl6KB6zUpNsuI54hPrRcxA9vQ
MeiPBaOv+4qOss27FnaG3uRrWiQCN4kfLHaTCabVyGwoJ3Y5pGu95WMKPNhbgKT0a7rpys6X4knX
s2HGiSd00kA+y9JxeqBTqvql3yx9IDaoa3miSakTU6LjlFojcyiuYm14VCHK1IVe33s2BNeLBE6G
DNKcCvomLBcWV0NA1Wz6VOWu3IXrLJLMZZu5mw7ZypysgXFvuNUffDNejvncKTqIIglCL5NdASCP
Vuj33fTBNLqSAYDxbhjbTQUukgKe+Jb7AKx9dZpzoiOWelZy3KSqXOc36yRGufb4nS2XNyQoAWVr
MEKa8LI3LgpqV0pepINMcX0d2POJ+UGM6fxmWJEaF5EnVac/1MFwbVy/ocv4k1/TZIZadxV+V9cV
WIxDKYfxjdA+lbzsGrm24GK53m7JhDJFRXoEoZfLwHgHg/UovaqYN6YHTjKDQ0ZyBu19Vh24Xarj
WRwGDsLHM7CTpiVXlZ1KKVb3WoQb7o9BNE1FE9niPF0YiqdGK+5PYbKyMovz6SdTjI/godY7zeZt
mk1sG45hnoDK+FCFGd9XAZgyOj2mgp57hnXbIGRrXI8hEAAvbMEFYXFmxBp3aQ2JV5vw4PXoytLi
VCCvvZiC7s1U8yIKS9ZEY0m6OG+LXq02LyHPl2VTeUjZORNJFZY2QcId2m7sEtCgGmzDYJD9Wl2D
mTodg3UrqrFOanhvmOdZFXHdnbq0x4dKVODioQDt0xnJ0lRgxM3YxVmeadnXbD5oGDRJb9Zvu8IG
236KllS05+0S3mdzGIL/isN4SsGYaaimSVAO9zMAOzDABqlsIPa8ShNe9uk5KYJjV9NcIZsWVw3J
Hobu0UdEXwCOHlNf40OAl7OhzyHRs8FPWH7q3GZ1oLlSMxXSZqY6NLlxcb6u4HGydo5yNAC1rPi1
DXQI6mld9gN22y7t9NncD3fABr1tqctNGlK9G9bycpz8LGmaptysMGCL5vSpKxc5KLbGDRGf7RYE
JTpWuSwtfL1XgHOW52ksquohHQq+W0DRAYHIum39ZFdaVuNodJeiW81553KZ1r05OuuvG4vJO9qn
7NzjKzuHJkpzUmx7r61kRhl7a3iZTGi/+GBRjsh1sROBSBYyFPGU+/1Z2dr3vB6Kaysq7yylntuM
9WqiqczqaApyf48zIv2yBxIwelczaVEyzNAwqG966S/LB4+3Z7PXQ4JCEsW5mC/malwPvL4Y1yo9
omDptt0S8C2HWeKmmZp6Vy9VGllTUjlVpotq0lbKZ3dNnc6xHbMgsnXuH9MQPWjM271DU6wbfwec
2r/0XH8x9tBD/W7EKrPQABDqyeuRdH0SdmTr8o5ItGh77lC2aZi3bBu/g7R5EkNjUC5nCLGtBT9W
E62QDwFnYBr6/rQmgavrzdT2Wk6tH17UTS1rPzfgAediv4gnj124fRuycEdcfWNpECZoBQ/BW82m
50FzEGXdbxeXP9K0shcBxyQ2jB7CokxlkJbFLVlLsCNdd9Zm4J+n+JDapooG4bN9HlRnfecth4qm
Zz0MP3YF5BiwDJEmBqzqxrJoNGEI3kNdxYI5p7iZg/1gzK1paidhFnVB86K/mLrpGi6tlYfSOWp5
ipLCpMdsqPx9hkawD8ZMii5oEuzlZtdVlCVjKRIx9VHTFpNkqb/jFM5EtD4NdVmq0elNIwad6Dws
1bCsH9baQYUENdr0Y0WBt08RGpY8qadu3NYBEG/aCbcpuz5UAqYxMIRQvJCTt2R3Fe8Obag3hE/B
cUFE7EQ35BI7HO5//tU2ponAnwX5CCV6BiIDCEAPYsctEz+6RbnBpUnpQFQ4XHrngnpZ3PtLEc0L
wHVQYy3rVMPgJsxmKbwOb3TABjVQ+2bp59uqaqJ8outZM2gh25DWG4eq9kr0FVBv0eQb+D8Ubjqw
+/ZGtEU0tmOztQO0Q6/Iik1aeO/WKch2uAzqmIrlsUa82qRjdbdmmh+mgicDvAd8bLx5sxRre8S0
i9DCvahd1mbvdXrXN7RRQ0HertN737rbqsmZYkF7M5dIS6+hnWz59dIWCsaMkT/UN/mIjCQTraI5
s3fW63lS1oHS6dIrC1aSmDNf+nlRyqqu1TK7d+lsM2m90EBWz5Wks29UC4uXy5RFc+hg/pbTUmHW
XaUGnltzyRdQipnfngVjeCHa8tI+2HC4hn6uZceCDOYW2gOFaUDKwKxFp7yTi2+mBC2RholATCZX
xpznB9c5FTbcyhqEVFTg0kaurPOknXxgfOJUz1copXue8ciRlm+b0a2g4fCmHeeb3mfzRoyg9k3r
99cMBXHYoSzK1+U2NPRdVXRnRgSHzgarRHP7JrOeUWnL3xC03GbrdJPj2WyHAcGQBMm58IDpeOgc
ewhLy8GJyDwYMEwmC2NeYj/hTVNtDUpBoIYcq2lovU2z+P2udrDAuWZH5pY2Biuzi6ox685nkdZR
6DMTFXrV5zUwMrt64NilgNVp3AZsVGSELAt4NKbZGE9YeKqqHVLgQsGYDO+G7HUBg4F44sjEYVi9
C4Tdl53xNrTwwPlqioNdMkiwuphU3XgXWd7ux17HM6gCEepQAtVtVUYM7IE9YW4eixrhCEMyyh65
VJYauj9z7UVZChqN1L9fKgu2qIVh7NpJ+J2iHV55sbPZfMLBw5P1eT3HqwVu0OQl3qVdsxXLLWsb
0Dn+5ULSfcHfX+/y4Mo8AG5WByDFbSjhUeljecmibju/tX5UdZEBWfKhPiu36wGdw/DEvIUxog1i
INdILVbmjyndlFky6oi4KgY93xHVX9kTGu/6CcuK7jPw8Br4PI1wtkf6wp+PnEVlVclqeWTpdG9J
qarhOpwinEzpfZAaGALd9XcwFDIJQktc2xwQPSrmZdMvRRtfusCB2QOmQ1vAwKi77WBvYZdlmFpg
oW/sw1AS6XntWT8qtQyNEqo+091Vh4tGBp15KBxFm6btHhkqAWovRzGcBefeOxeoIOg2JbDNes0U
4GiEe/+pU+0J7Q7+NUbQY/29aN9ivVnB0/aqGszx4Kcw81oZ2OaWtmC+FyFOlmP3EPJIhPOtF/bN
tvObew4zxb6IaXjNbzKYKQI79sEthTm61LWNAl0of7i30ah68NrErouFKnQq4Wp8I4JxMxGJd+N8
YSnYwxzGV8ssiVCPx141Y33JadLPcoTpMZvO2gaeMZckdFsi1n1fXtK6kmxm+2nuNz5NYxa32ByK
aLBoU1cfSkiPmGfjztAIdaPy4Knbdu+XY2LmQ2DZYZwHvalnaBFeA2M9GFVs8a4zQqFwuAlHwIdC
0nfMjZvKSbDPqgdklx32QEpB6pSnrATPhCbpZXBJ39F3GkSjKxeh0s5XbKqOwbDEeYBgwu+UD16h
LeKyiKqqVMGNV8slz+6GIlp8yLL7OrjNH/JU+cUdJCY0+JzpKIfvAZcMvgfufU3OR7qrDuv1AgWD
0+WIPwRH8Wa+Iu/BHOpkPZHzZlEh2G6T1PzY02rfFxL0I0QXtTFMJ49D6kU1kmSV3aK4J+7Wqnjg
IBAyEk3V9XrFXudGR2kWw/sVkoCXCZNHmEZkUTCqCRWXRM+NBIoVL5fZkRWtJDPs9l14n8/5ZngX
wmsI5ADWl2+h1PpJPu0bZEbjwO4dru0E4wgJYtRlcr6er8pOXOTLeIZu1/Plku4WT/IPsprzMj6l
ngcCZVkVugZavh824y7YL9lV3lfV+YhmkKkrSfJZ3w3YU3WHGyjBUs7gOpsD30m3RXGRv2tF/rps
m6icrsqN245UwAyBb9PJux/Ls6CTqY4nQDYkQ6NoIccu7qwyTsp2ukp9cPS4PgTIs/txkS1AzhRR
/UbvbJIm2ebaq3fZJtuk2wwf0L0EWtSLGGbLJcB9Hg13QADIGpm39AN+ej/iLCTw7oAKFbp1hdpV
MBmBF0hZApIXvUXl0bkY9OlOb/DOLKqPvPfT5XLpn2dvFnCeMZI1zA1isoGJ2V147kR12VpgEtM+
HdXJDfWG2GxHcRu1JHKNlwiYyKTHhm5LEpXBZjGx9s4hBxqoSMCHJQE6xsIzupxbAMRdAeJH5Ios
0taQHqo+NlKbyBjZgZSHbabThlV1Lht4F0+5oiuA1GByaDpQahk5bwm81jFuDXDSxr4GKQqZGoDf
3YdnJSivwg9kaoErhQe9oi1ujh6pQI5K7cFMg8jyTR6lHozFJhjxN2CAhJdZmwwaSBQZ927ooraA
UtgDE236LtHZRoMyIvXGzH4cznHh8vOM3I5GlperS9r+TACjWEugTIXiHxtTqiNww4oABEP5ITN7
ZduuU61wvQSt8CD+D3vn0S05jlzhX8Q5JAjQbGnSZ758tswG55UDaACSIAGaX6+brRlppJEW2mtR
ffpUl8mkCUTc+93ouCABLkZVaLGDNDQCSACe0dUv7ZrFEK0z4undzyXOLQpHtkT8OlsHa05cK3Af
3kiyuPrkBs1Pn5CzXX3IsXPeBS6vB36kRmfpNnyJaP+dyR0B27I0X8niH9KyboMcsknuBQmOyuPP
Zd5On9N4G9vPGYPy2v4yDTub2tt1bPwiowmSyhup7y7y50zwX011m+TTguxJvTfyCV01ZN+9iDp+
GhzMiMknSWmqHnekSW+b71RZ9bYp2lnNRTq5KTeGuHwRSu0IB9DhpFjysAOTQAW/s56qsp2Z3AtD
dNkyyG2/OE+2Dy9eztxfSgF66S2WvyVZ3J46pst+WO7L6mw+WkeLLa3qfdyH9W5c8KKJfsGTyMx3
PR9Uz5/HoRdfApkshSXVVzP0zaFR6WlQFkoWVLIzZc2SSymy2pmhmAhayggnoN8PKvcqb8hTETzL
9Xs64MBwSzmQwJajGh8QhZuyygZPHZScyxzR+yDj9xCSXxYX01Q0jRfBEx5fZtrL/WC8UqZQcezU
fHBXf2tqQrJl52+UZvBrfmxuvHgL6JOKzqdUbW9rhLpj6a+5T9lOBkAnxvbMCRqGKO3LVXBXVIr3
WUhvqVFfBz85NKHXZ3QYVAElGqcmjoghMNB7YaZlbupp5iyKJFvbqBgH3eTDFD6RSNNdV4dJlgbq
pPvkMJFaFpJkDe2jPGbs4jgb89GwIKMHHg0nOtfNzmH6JJP7ZmQtM0fZlDUs+ut6ZoTI4TwRE2aT
i/Mg6NSeG3to06W9BlVTrG27FSm991HySQ2636Gv2S5dTZJpC8cpTIYCHvgKsY6j1XoIEWk7XsYx
qQ8ziZN975Hn2kEI8Cf6s1r51zBJMPUNvneImC7U5l63JWUAiYQ++IE766V6T6O5z0eoCjuQXTlX
5D4PfYx5KqLn4WFiGlM0KteLHk7u1pIUr52FVGnrxMst99Eq0i0zWywuc7vepJfc/ckFVzbAD6IN
+4D5D3OX6nrnRXSG8G2ggrXL5xT0QbGmw0ewyquN1bdE2XWn1+ELLsa49zT0HD60pzHWwXEyUQEf
rro0IfSTtenTMliPla/bi0obcw7Se1VTe2mp+M5IPd62dPv0RH+2OpyLqkuTrI443cOUvm0mDvbJ
BD3PjazOOmsh15v2sNqgAsMnotx1H4q6ZKdnFLPUM8co7PEKp3BOdevALKa6y9JQukM4oqvdYrZn
Uk4FjPa1IA4tQNW4J9bYDZ02RgAL/yIXoX23Q0cv1bqVoS+iq7Xtu9dKcQ4aqDvdKoP9SNoqa1P9
58FDHYFVlF2fbDeqagxaDXizzh5qYthp6GXeqWQ5b5bsY1mNdzOtuCHLwnES0fM0pUuxegXQODwK
PtqtRavdks5nTDy/ad3Tu4mbIxH9dIyMbLKmi+E/tDR+UzHt9itwkCVs4lsV8yrnRu40jN4b1eqj
izyB2eTedcZdojaYd6iYPwJLk3IyaQtNtIJWha0M2bRW845aHNepxK3rcA5F1XL0kwlm3kpyPp0r
UU9QgUO7M8P0xkAbsD6uztRNOL+I2Xu063egTCfUdlTbyQAQrfwl3eFzobFZhSxNGz/ew7QrKODD
QmzuRz+AMXVWsqdxHiMYKOgRcGmDMkKIJFzCT6K0PKkGo2BiYkzcktDjaINL4if0CK0ME7Su9j0A
FJw+q7rg4Kx7ab7UdayLh7l9Njy6DmajBdGiLpc1nXbtpLvSYjSEgtj/bOtueDIgz5LA+8VrTKWt
nfGAsW5Xr8lwD6OEgc7z5ixuvfEuhQcpcdouvmp+Lgn/GKfNP6KmjAfK6CeeQLQVdUiLVQ9bDoOd
onmy/IqRjS30mWBmPaSeb9CuOwb7BJO8Dlt9Rrmq8mmM1x9RZ+qTrKcV/miNmYrPhw4UzZgyfUgb
iVM5UcmLnCKLxmRWxUAwyUDCgzbeJ+yePiATEkBGkfawhBLuSk3cddSQZDcb5ynm1h1AuUI34ZDN
mi9PvpW5MsOHA/0Cga2eCuPVQIVp8NsToYRH0q05W6Aa21rf24pPeRVVV63D8Tlxai4t1MeibdRJ
en30vrWkqOv+0oONfN6S2s9DiIFqG8djZGO8KqqlZTPIPHbwWFZwuRmfMGCisJ3WqpMvCmLdzled
ymFIZjaZxmIdzVIYV08XK0101PJj8ea3eYC54PDFp2q+qaQFHqXWzzXtTCkiAm+CdLsIx/V1bSGz
e5N3lHjaA7mcvTc6rhggVpy9Oo3XAsoFxv/V8l0wsazaIgt9QbZPqw+Xy69C8zRboy8LfBLOeAu7
+4W2K+DbkD2Ol7kO81XG8a2ZcLgOIfAc154bD00iZwErbdoEu2jqf63zpSNjspcWYoPxdoOEJRS0
LK9j/yc+yHHEFWZteFHOhRdo/bhA0jtVqzjFPJmepUvU0RF8uYBKcuqVJtB8Vnuy3PuSeFEuhlhA
Uxl+JOo5Iej0aDK9EouOwBefsPlVsciVXjw+Pzkeo5IneL49YedcE3IZlHfkkB2KZcaTFhDvSIiK
9gTVz+fToeYTPU1TNJdrZ09mGktew+MMSDwd4MFBM+oBy86yCU9yCQK87qQ+8Hh2cNEWSHuAeXZG
VjBYlVcE9mIau/MEUAICwWoI2LITIvEOnmtu8zrOxWChvHjJckgT8nXhBk4WBe6dVCzJnSMdUN7p
snCnX4IYJSYc5rEwZPsqS92mhxYWERFwE0PrpQfCehw3InwXosaw7l/XuhK4XF6Qp9WIjwMcu+lq
SJEp+8MDH/2RgGdXu2g7YRg8SQ3/jA7BuiPJ+gSzqMpVYrrd3IfdiVT4jQH0xudQ58bX87PUjV9K
CrXer9SfSTePst4VYlrNedJ0zthsIL5d2i1+TYyIMhSkbyyU3/7ygv8Ob/7dOP9/tPSvFUb/TIaS
GOngf7LN/wUs/Z8iZ//DH/CPnAcLALVBKoySAOLig074d7A0+hvCj48EHUv8MAlDH1zCP3Ie/mPN
BGIgCZIeFIokKLG/g6WPDRRRCgQUvyNNaBiz/0vOI4iiB8PzX+gIigQmMNYoTkCKBI+0yT/jLv7D
55BsjiFRTR/LwGBTwj0NyLbmra5pvqbetKuo9x6Y9ZJ08k0OhGcmioFohhC02BTicTZNn/vW/5Rx
AAUGclTLeVvCQXwO00fio4HVPA4pJgMDu6AKodf1IBySRWDynRf8LaQpJvljQat14jKAl6S6IuUA
bcbYO8GMKlDRkyyO1RtpWjCDW5rpNdb7cIuDggcR5FBD/EIlZ1+n7CzHQ+cwUpOo2w6RSTSOd9ef
Ny3HzFTrDTdFZFZ18HiYSWC9DE3pZHrrWx7nfg3BatX8IYqO1yaAVeYtywB+Jsg6nhZJHQIznKfT
pLad8rw/Md9gzClMuH68nhsIlmst9VOLARfGNnhP4tusB+R4Dpeuz+kYbpkEgbmt9h45/9571dex
i5tcDcFTPXhtiT1NuxCf4xh36nlt+C3d1Lmv3ZMKRY9cTBrmFPPnqeX0vJlmzBe5OWAC+oow0C8P
81+2LCt+pShHiXJX2f5DIRmYP0IbBFsVtFBeCVRp3m1pvYO/fsAQDi1seF/COd33dhS5ZNOrt82v
2gl4qj0VOY/YZxw3XelFoUQ6IbwPLZrBfnRNgVL0MxoVzoSu6UHAT29zm6xF2ESlrp8Mr1rI/XAB
4tm3+WJbDf1nEIj+nKCsHvhC4KYOHoiYNV5yAvEUQRINOAl/W83dhx283/ZPOC77EL/03DokikKs
J8Ojt59XaAHRvJz8dv6zoe2NSQSeP/bNO6puhB968B5tOtflLKor2renqiLfGKBEr3JvI4NuJ44s
6e6xVaxMpvYytIChbDjCZ0PNrQmbciWjfdALNIiDd44FN2+YxaFlXRif66LrMCuwEeqh5l5ea+Bw
wwjXWw5UZvD0Ix5B4kumBlrMcDBOQR/iUIi2uLKQ/vix8+yfvmFALWDnzFX1VdVDgKSJQ59NXmG+
P4WLqSHVIdkESKiUQvNs8WC99Oy4qlmCs9ZZXLOmbDnmdTKQ+Di7qzXVJdY2PNVhfACY+1NM38f2
EZ3A1xf+KgqgtTZvvUBmabVg4BlamoMmOZhevSnZnelYqYz17Yfd9EdPwkwJFuwGQ58CSDNlk8gj
nRBzWBBHMv5ACjM2n20STudZvFjMwHHqc3gAyZnN4lSlUXRxOdrmPKi3/uA19ZlHAraBnMN8od17
Kxd7Gqz/rWUpvbrxh9+mN9ay+uKopGWC5FX+V4AI3uxFz/wx7oGXxSi4wdQdf1Ures45WLYcQ0rg
7N0PFM0nDrfW4MNmVVU9pRsYqu7hE0V2eYvFZvKBLs3Oq1jGXVqquOv3xOgAJj6mOxVq7HTzZKG5
8TKoCLthlNc+9t+3FIq2J6G0DWmfx4kvy1aHX6dYDJkhEq+n+IrR/21NIT7XTQxxyLGLp4YfnT99
wum59q9hbQs+MKhbE/mDWwB9DYkor/cfIv2fpIc2Yzv2e97sRz8BiBasPzer+zrCBCFyicuqo28g
c27Qs9NbKmLwDRx1scI/aEPwb90jUwV6CkbxS1KZ5RW4Pdzxh0UHkRxiDWrlqmyWSN5mQQ+gpa47
jVqcxlnPIK1wKOqiGZ6mFAQnRvpuR2YLu6shx56I7c4FezZMHwO/30oR6KGkjh6B4JATSdCpj36y
7hHo0aWCT5Jy8S2ugqms0OeXCCN9lVGMrt1b8mpR+chRmREfmnHTVshJTp/TKipYZCz6eBXnJL37
jqfIL7Db0KafNQSGfUf4zdChPc5rAi1ut6joHg8UBpGP5BTTQXOauoMXNAPesTp+WrQr0zqmwLzh
/kT1BxKb/RGj0pdZou8D7nElfkUzMgxh2WPYVrZKd8pB0SaaX+JtIdl36bVr6XPS7xHawtdspi/D
loA78deytpEr3GLek461kJbtF9G3QCYUCBnwfPicPqrBA2CPFLkRCQl9eNDN3G97MLYcQbx226dR
9eHoKrOQmAiDhHseDW6X3oKjHjcM/j1SWirZxyFMQc7Bl9KI7wa0l++dMCB6fBw3DEtvzknXfUnd
L64ijERegcu+lUMEb0tEX9YeMbNNSF6EdG4Olbf+to0RZZDWUOzIvaGzuQwaEmbloHg/5FXoQNEB
obwvrJ1QsUaKrFxgwOpO9qxEO0C7SMweXwEU5AwDxkGkoRJqm4VmQvSUln5oxYl6v5c+bn6kGHxB
PdsyGWxVhLoyJ8TeEEHxW5RKtfxIKxjmYYRTYasgXTeIfxV+8KsZFDtZL4Ql0if7bnFZa+Lwmk6q
qCCPwHZw6YEqjYsbtAOYodbuJY8QYOvIbRsPEVHhga0UZkOir/40l9pfC9lBBuzCGBm1KlgPSQJx
qAoZNBth8F5rVcgweueyhc4eyDJJ/WVPPcpPU7qBp/pLE5jheZCF7rcVHqSLZ1XanlUwouAouQ6c
ixqgnzj9sfZpdav2gzA/vJXgQUsQSEE4QhQDQnj7mKjuJsCqu7U/uYSedA1fJK5WVwhEeDNhhh+t
JFBygw4nISZGi5Qep8du1JBJkKusfFgUxL36kux64JpwROPz0oOpH8X2x9MxO7PwO1w8dqH20NRi
Ovsu+jZMQVwsNX9pk/rdJgOOPoNyxzm9yEkco1nEpwpeVuYMWzDkYdhZ4zfgatVRNj0ox7gqFRqz
HFx4egJt/qe2SGwK2yEaamTZtUbcrfk6Icr4hHqQjTLO2g1Y1PyIsS42AKqHnGIaHFoOlt88pmsk
hs+EzIdB9d55QF667Mn0E8DuvAOTdndK/7RthXRsPEfHtocvNOIssxGeh3Go3hG/3G5hi6Aqife0
F+HJR/g1GZW5VKHdrwFuZD+A7YKtipSv4998FYKNbACTSMvrI86RO1YCHBRvHMRB5++6NDzNYa3z
RMnhqbf1k3YNCqqnwH2KZMppoOFdckjUrl/qXegANIXtC9YA6Os6aXfkBjV8xMvew7HbeYFA7thv
mnLGoMxmOOdDkjETbr/9xR6kRWopktvz2kPbfZA0SB0CJWnDbwvek3IZGxh4EkBJsi68SEz0Grle
nEjXpwcUyaPWNt6hDX4Zl6QuZkiQwFG2exV0M0wl2B3Ozh7Q/vtSLa5gEnhWm3tioNkW6I94RI6W
WwLqDzR79tfAPzRzi1h09FH/hn1w5Un6xzehO6O7PflbNd2sB+BqaOfw6LcATeYQNjJ3aIgJzgw3
tqzQM9vgwwAarStYtXJj694SXNSlm5A+C2e0tN624lwK8pkijlxTVk5igkuGN6AKLhsJ2oNUgG6Y
K40Ib2xFhGuJG1PWaBmKpT3aYFbXALZahXRyocKluaQVjGoHZbpDxDlLvOq5ThnsKAbCTKCxUbbv
78Pq9XfdN3ijWvGrfbgiMGDEUo2vo69hEFTQKJYe+WUvtOVKk0PXwxGp1mE3RmrJoafM5UBhwkcr
KSIYBZmsU1ggowChA3don/j2ew19q/AmADxnHJvDLkmq9oX1XoBpaZmzcZpTRK/bCtK4/d0T686L
JLjTnQpvqxmf6qUpbYOv61YHDYbO90TMz55vD8kaA/Ft4nsVRW8928/cmnx50CuYQq+tpa/TAotO
ePZS19OZbaEtks1HTxN5f5p2e620O/lg8fJkhOpSNZPLfIWDKGyD4zDri+AClpshR4HgR5Z2nffi
MXmQTcOKpecTuNEAqhvyuBMRbwk4omMP7V2QOSnXLdpyqkdAgms5eSo8guZ89RDnHYS7c676vE5S
NCkT6lgkXpkG+FAz1hdBA/rWgyI91WO+gobFczWzXYfXro177zFBtGDszN62ShTb6uOZ0yrNWI3n
eZLbLyegjLsp/hNsMMRt+2pxWfEd2c2K5RyYocsAmTXZ1uAI1S66wOqp3M5qH7mhBZWpAd6mPDj0
VeptGelsklFEtFzAaGabbijRqZU06F+9ZJv3pm13VMDINR7SA23nd7BSwQ1h3cch6iqTV8lwiWrk
lBMAt7kOXhVMLiQnQ5fNy7kPSIFs/Dc00AF67frTswNCznPRxliPgL7/fW5oGStgyY/MWt1vPzxv
eZRrzIazaU/RiNpRCNyQPMGshyy6z6rPGfQqbaqTHM33aahh5HljVFZt8xNxnwTd37hDPbylE9Rz
eBG2+/aXKgiu7V4l7WfaBugYJ7qL7LbbDHqbOhh/qGU4icZeRgr7cxndtQkVRwczvG4eLanXzShc
7otoGpGtNf9TbcuhkWuQJQQPixo+sAED437/ZcYEwAkcPhlQsG3LBTOX2NF5DPKw+QlnpHT9ZfNe
fbMNBYGd2kj3ES/NSz9DIwv5aXMczZ/tMOXFH2oUmLhgN8ePTz2003uEk0T163P10zo08WQF1ZB6
3Ue/wLcf6LtnJ5utnUFL7s/7IHUILm5uH9TATnBMdoVGKm8JYAMQ/QK4ei5gqJw8TBADPaZc7gTu
buEnoQeAdPsIlAGe2XwF7axDjPYwHFdI2/3g4Cr0gG874sOTEjQLoQbmOqH1rl9QxyBbZcpvwbZp
9u5J6MPNNGbpBEF3mGvgKNMGsNBHQsqH3IhAAH1RRo0Arbb5SrH6AmQoXvpJ9LRI4v6+pB6U08F+
9tL7gu0Xw453iw+1PvwVxW+mBwqXWNyl9NcQlAyWpVbMz4ZKPByTcsCzmGkKzouOh4Hrp4bPv2Zq
LoJsqOIhTm/Pa7A+wgkMo4zkmxKQCJboY7P2Lay9Ff2tfosDBV6aPwkcb1Hs/wjln1iM4I4MWkGp
5K2JUryy9KtpBCi5+jYDb+q4ew/Bb2zzEoHdx+u0zGZEE5D+9AzCArVpwsy0HIiFQupBJIj+onLF
EIkwdFbPSFgeU7fM+2RFVDea3jAH7LYKaV3UffhRL1KMY95IiTlXI3DrG/Uj8UYMBBr5AcKCH16V
LnnjO6CbK75pOtNfQdWDfwmjvOW1gbJEbBkns8KjBK6Wd3PRYxdMpr0XqeH2Y6FQh6kHtT4IcKS1
5OxVSud87W4NIhGFor3O51Xtfb8CcpjWJdIj6YmTashQUaD0RBvIfAwveROiiqxpfxRt981uR5gs
ALDn5fs6I/Ka6p/YhrjDcJ4zFfHziC8Dr133p8QOJ4RaJlCLQMlCCC9e3WBGrPp7BSVon3p9lVUe
lLMeL1WINRpr1IpzJMcr17ra4THFGVNhgwSAVVyWsYcnEbyP0WwPK1SS3A/sdqJ+dDTT9BoqEN0p
X1f4K+dgpfPbhoyuiCZsmuA2ypcW4jhXt3bCITwFH1PgR9ce03MCkO01Yv0JxukCXx9LaDo2+Zly
yO5S7R+w4KLLqJ5JqTnuWBB4Eq7KA0pO7p3bMF9ZvEdBO2HvSXp1gUQlmeUvJELRBCOpfNxo92eZ
lyZD2utPq+1wTIcCYfO19CjywNvCYESw8ApylSCwyGkp5aHCkorvOgy/e1IDmAX4DdUTLeUjuDpH
fMx8QLgB5lIW18d+w+wy4ygKwWmma1yhRHBgqLzHDA3lUGpn99pTOOGw2oL4/TXCNIKgd6vzkEqo
Tz5C1JrBYofMc+td9wAK/LrU4ll0IdqbAOZBtP2y1hwEo7C0Y6TecU5hi3/akS8TU99iY7/GMf/o
/C1HaOY5YC0SMgl/q99J2H4Dg5HjoTwNRmN4cTufgFGFX45UD8WyjwjYztzWb1iPcQBpgjHA7Zq5
Ltd0269VvEs6njvLH+7/FV0trDp5WEPU68HLm8Y9o/6daM8/qJnfJ19960f5axqbF0S9zh0CJ0h0
5VHnXz2ufsZtdNlapI2kLqwX3ekU/2pH8xoybKfZnnTcHhkrklTd/U08qcXeFrD/ED+tzfwO6SPS
21vS1G9ejUwjRBHShb+Fh/TTAsK72wcyeGKdOYaJRIQBGhr88BOW6zx5Mz23qjt71O36wEfKgB0Z
704z9vHg7hdMJXcotgJHG8aZQ4sFIog35mzWqO/pB3aDZGBIT8LZHZ4YBPSvjRtOGnaUTNAqBPWb
UcuYEzffwNod2xEH2hLS7zrREBnaEYxTGcX6m1vVzy3gH8zznx73RYZf1w1wl3IDtGdzsw04qbae
/LId+XBEH3xR8ptv9Umr6knV2LwwVjtPrRn1XBEsFAdwdzwwCCsN/7Q23Y1G77fe5hC17hT09Oy+
dhARjR3f4Qzvmo0hl/fZ+V5eCR+YGs/Hdi4i/MkCXxSJs+NiPrDb6nGunZpOHrpJ7xXEfwk8cBLN
Dvr8IfLhmU6IsjfIW8z1jgvwr6MCk4ifg+BaxaywW3yfET/rCEWGBRLegEDtVPoRhe0foTE31wY0
S1bNwMVaew0fInu6Zj0/m2i52yC6B6yIRbhLkGhd6VQSFt9H4R99C9VboM5VyfXxY2yBt9bJgQ/2
JgZ52JroAj/k3j6g9FXvBYt/2Sn4MkSPgya4rnAhcfTfBL7hPLFL0/APQvCJfYzrofzlwfjsuX+Z
WfqRVHjCjXte6XAkQ/1CSHRHsOwwq+T6aA/q9EixU0fR4arBfvep/2SDKYMRdXCMIe3JkMPp9snC
LiOijXgRyhVdu2lQhpMQ3kc6v8u1eYEx9CUFNc3bZxjqx8Xhp5ruzJrobRLYx5FUSNyj9OnQO2Fv
Rktwofsjehfg3t3eG+jJ48mh/S376NBH/n4JzDVl9rXHH8JFchs2KFtivlEbHdFP3CRRH0yG2Lkx
xkDhmY/dGg2upUITnAW2waFbLB/dBJ570isScdtXQQnkUOhPzrKXOBBP9ST0xakU7YTvTpsHWCQx
N+1hh1jq26uo1wrXNAT1MY+glh/hk5j5xbTJu4r8H4hdIGroDydjG5CE1F4D270QLB+A0S0OCVsV
FvckT8FQf7JwQIX2pjvly7OPCeDxaadCYFXHXE3llAqkSYe46GTU3lRQy7ypvR9Go3lOkxJnXYqO
DhOjAY+2dTvB1vc5TqYjYHrejFuOrBd2UhFMEbYVOPKimiK7wa6Rh6a5WrofSx29mXeUHV64OFl2
lVYX34Lk8axDoF0spUnZkGFpFcsFYmGZatpD3U67xw9o5rd6SAjCW9g2tDVNs1PAwzPbkmeM4Une
Ncv30ZxZasUuErxEpgST5Uiw5gxRhnGBfI/4bIi5g7XlPGGhVOwN8J9GPGS82fmr3Dd1dWeb90cD
lu8gHBfoZup8XLEtS8byrJJvk/aqoxljDKhKQcEQWzFiggZBk17rNpTl4OFOY77bkWiecj/SSLtj
JwY4UF8/b9RhS0qSbBiRavgSUgOlE4gwQzlFPEZ14c5F3Y5v023tQHJr8MsbHb902EWHRQEEv84D
JhCfyQII0uBL/r+p/b//f3Z+//Wf/lp3RB5rr5Hl/o/k/L/Y2v9t+/5/+V3/7mUH4d8SLBJIsZfO
RzIcrvE/vGyY0nGKdbDwuPG/pwj9BAtB/tPLZlGI9RFRiE2/BL/lH052/DcSM6BW2HQHkAULc/4v
TjbWz/6Lkw19HVttEJPHJqeERo/VKj//c2dhvcByTI18aMyhOawJfTYLvMGkQrRxq0XpwdrIORL7
2AhCrs4DkAkk5MXtKBpYUGWwrdCN+qHSJWUbmCVvxODPU4EBUybFsPKLlCzKZQDXt9LtvZ+Q+8Zk
NCBR6TTWYZjnbYPhxFy6A+ubXrFK5ugC3e5GSNyQKxwaKjinHsX+nwY28fSisSPuZaQJ2E+SZFj7
4Qp97Grv1AQVO45c2of3h0OtBTq1uQ/jYfTS0JctIy0yIqPcw87IQq9GRqkaz4H96iIkDlxHSVm5
FFHkfoMqFYKtoRgQW3S/Iw4T/W8cnddy40gSRb8IEUDBv5IAnUh50+oXREuthi24QsF9/RzMw+xO
7Mb0SCRQlXnz3pOkF0nlZz+qBQSlCI/UKwMBM/U7FBj9z5sM5+gXjLDxqqtwIcBk3E2tca27tyBR
6uWpFcSKm6mt4znM0eAU5tqA5INJePts48beBbpHmSDsa86oPjQCJHs992Im5SlzJk6DmoiNmrxf
Iq+MWA046Qo/5liuzxX/Wjq++c5ZrcfZcNqXel/dJtsunvyEnie1mcsaQn3Y5phiDvJUXGKJymZ5
0E3+2BQ+6i8JFVIXHfNox8iPykI5b5DiCv209SjYFJjUVn2ij0lNLzsJUzOnhlGUtq1m6iFP2h9I
SobzRyGXrzljrjBJnURGXUx8tXtl+3/6xY77mZjkXGLAXcb1EmQ1Bk/Uw4O6rGHZoVSTj6qgD6Tj
vPPsIMFZ0Ih4qY3vcpqvydDMDykMlFvQWHtoK18KT1NkWNM+qyofL26x0zAiZFutu0FyB+rCaPcD
0OdEcOAbaxK1UsezSDLugPxBB8h2QZl3ke846NOinXeqV+Bt9Hnt0QdKhpe7Ncvu8rxENO5/lZk9
H5QR/tVeJx/mdpAkKdryyPMPmS+oWyyBlx4jk07KAN+C/RNWwbNcsIJWZX2n75hpN7upXJ7oCqxb
yuCFcmB+EgBsdunYfWW4odw5mS6r+eO5C5vF8HBsLC/qxJlHHNnzo0PW2PU6yVACQ7p6noLJdfcl
su1cgQqtUaHcFcaktN1DMC7q5FLopA7ab2bXbsR45zst+OxD3mRKxWpEO/E8WqewPFh82pfctclr
pX3saP6YvNIhJlADGWquv+XSnUKcqrvWkuLoan1pBW+5ANdDEpj4k0H4+ZgMq7PvapXvux6hjdp2
OuX6aerzO6U4T8LFYsITuzguTp0ajh3ztSOTrRctSZpkECai6owkQVq0bL2jnuW5L+chWkSAIj1j
cjHbqYmqzM7jdAq30c1ISNbBrWZNf6Vf4GncEudNbKkWl/Lqx2PJkzaL7L3SCfYYr+mhzbjyEvgh
PnLTJcCEFXhXTEozdjbiHhwL9mbzBakIoEWBh221RBPJDMKbIUlWOt/JEDK59v5ycuNwC8xXMhvG
vnIZnJey9E4BY3Qjt2j4Kr6ZpOlfSg6YI6Nt8xysn6Y1e/RZ9ZfHryZwjcQM8ZE0GBqQn1wYySsy
8aP3mtVLdgfJaNOGyW32Vhkny9lusuRaGKS+SW3SHtnLYWJAsxd4muMcmz8qWLLN3Ia/IaDRVqLs
KjoogBGPfVhedF69iuacZ+mntMkC1aNPKQeiIKhNM+oNg2KvjbLcqaKi9VVchKSj835R8H2q96Qc
dkXW2r96m78xeHBlOF4BWOSnphlYhsdJ0fB6rulwLuce0WimNfdN143zpf2zYNHZ5e2kCZR6JH9R
nrJp/Z1l/0judnTCOUkkJgJ8kGP+uCjjUZKC2HVmV++7sDCI+RqfAfaQoMHA7bW62xcVF4gIzeXa
Z9uofS1I75g0FW6BxaPKn5VlXpOa+snr3V9DsfgPfL+cg8hI6DhIRW75y5xq61BMn9WgvKe2aqrI
zhhlGw0jiBkHpWbUEE2j+bGKhdSihV3FGaG/ugaNZvVseFlyLDIEXGCcLyY99T4wq98gCJHx0vG1
yx6y18QpfqQfqKdZudchAejm5tbBHzsRC02t2/Qrj1OFEz7dHLqkwMkbIU5ROSPuVw3dn7dSVqez
I/fBICg8nepjdLGQzUe0Rxk5lXOeMl+dccnzbrToLSE1bF4GpMzc8mVuKsrNjt6kSEoRS51+Z+AB
dsYo9bHxf7sGE7pMMdHyrlKvxi4Tor8oTNJxWjyYbv3geKXAZV79dcLWftK5eZpmjEPLkv9pt0ej
02LHjQ74QpvuZwaiuLOhQ4Q4UnVR9AfbTe+5Ks994jCUwDCF3+VXZvVEFRububKTPbiM/KQHjC/0
gz8+g4JIM2ePOjzMVa+8q3LNe44pyTSbCajg5+rRAi3Rg8AwPjIEG3yD57ZLyCgxxWORDcnr0DmV
swWuol/3PSGMoZwY79szjNScuVszOqeadMXZK5obnmF5QGYgx2d411InKCLMVaO18Y92an7XPd6r
kFAAHnC4L7lv78CHfAyblNMH/O+cFX+sxnwQFjmxbFRHqE0ELOo/tbOM5wEb077qVqxbzBzaISrq
Ni6VmmI8Sf1BgrEjNEEOjS1aB8uf1RZ8znjMF3F0OrzUjie+F03qeZpBiMnF90/C47irR/HmYm4+
ObxK17wil+xvz6i5iFOjmz/C+FcNtElSYXWpltHGAFwFEexLFY8ieB7M4oaqwr0KYcGZV8xO209Z
aVc+GRoPsH1tc2GDCKyxLo4FZUQ3RiREeBe8hQIR59/QkPhkKkKao+ri1p4uaYVyCgvUv3udCll/
9WODX44wIgBjTCgQICLOrDROL01b/apt66UsCZk1zTFND5Qj6WrjBQMbDL0ld8TJrYw/qXqbTVgj
AEiWFnuWWgIrkgQCZJUyyuDURoV+zPMEy2TvcgdIl6ikF+II45g3yzvPFOZ+LCCAGvPeTf3k2TIB
7EKUXhZvOHUzT/BSh9mj6MrXuuD57yy8MLU7HQdFF6ypScIMgqO2xHISvdNT9abfg03/axfylKbd
Q12ZGyciuVKn/S4maceeam92On2OPUGLMK3O2BI0dAVq095N9/PId8oM82DmHnXnEMlu/dDOcpqQ
IjDADf+0s36FBQ4ARbXpTjgMpz8JlIrjXE5lPCPucI15sbbBH6L4XY02i3GOPBDXwIg6ZS+9Nk9B
W5FlM5NIMjndGV1of0CRQrhkXK1n+661vTRaTO84Qej1q08ZZlRXNaYSYypueAuP0iT07avk091e
iUpY9xym9bHMmfC1bioupRgeRy2xVvbecx2mwXMZNG9OLroz8aG9EOYjwO4g0m5A3hN8CJYo6qRd
11NoT21+4pDFfFnay7Ml0vGw5CaO0eZRBio8FwK9ZXXc5MLI1gib7Ii6G8nFxos5Y4fNDXVKKyYq
2ilCZCPjsyxnE2TlydMSSR08y9XrNz8sh4kMlhJOpvyn0waNHaAEumzT3Reqgl7gEsP1AcW+WKo+
NtBG+0fsyGIH6TWNF2s4TPw1MzGIfGN9nRzna7aMBxioO8/qCY/pc2J3IKknTJ8ux7ylhn8pREaz
+FGc1qa6r0tiqj31oNDOsWL0wHTrWlrTia7k0cHu1HavbpFmu81jWSlYJKDJvWK5gzj426c4oUL7
E1oOAvG7Pfo4Yal9xvosRGWizjFyAWX0vOTZDfwc8di+ihavXQmJrvctzpBjWI/jzinLc1J7T1Q6
+VNHXYWGZ11UMnzQlGA4wPRHK7UDHUTBMSWX0Q7Xu1Fal5rBi+Eh61LQN8cpU7/7giRuqRf/UNoA
yaliJveyxS5iu/JkZKvCeFUELBMFLlYmAdO9ZCUQyE/aNGt6DnmnR5FFky7NPah2ft6k+ch7SEeL
eM6Eda2Lo1nnj5VD9L9dyNMO5t+sgXGprJTccVBiJlnTU21ZkR6xwyTuJxNymHa6SXajm71NwBq8
nERkCllBd36zN5wfs3S/TKAZO9jvDEkKe8bMOO8wWN/ofHC/AaaJkROepJtfCxBY8eoEisnGR1Um
b7wZFcA18zP3gy9Hu1EpxC+HTxYwRpRJg2lZUryhSd1PjO1jM39UlP5MfJsT4Yfp6C37NP2gt1z6
7rdel0+GZU+kQSpswn0UDE53KYN0AFLDZVqiO635+l6FzocsBewcn1EjxnEOUheohX3x+w59NkGj
Wh0LwyENMOnbvTTpiWuL2Z0lsPf6XH7Abw9em/dHXNjWrq9bJDehdxQK5sUQidgZFjqsNt5xO7fu
gQh0CrbMfGXkeGks7BZeSkLbFNk/PAdLBIzzfREhoTKiagGwhtaWGIZSmOtZe5V0dxfu3IMjFG6+
mmkaSTovqin6sKHj8wjDfdhWfzplfFpQ4GI5OBuyK5Y2zw7nHK7HjzLMvn2Dz5X7+n7xOwpfzYho
BkcEEAokfIkJZG5wWBuGYv6SH6X9InyhTrTgL3ZZkOKS+AqyzeBu89X4KYMzDIXtvl4pdKQyz2jE
kA+GP/l44+r2xs0ymCTpuW3m36Jgll0W8MIyJo51b1xLcD0YXH8beFZPGapnPNqJQcM36J0GVtg4
3nMn0e4qSv32FDp+ENN18uGV08lP75JMtVARgMMsg4/dGWG9qvPnoGwsEBv+y1I55cnLQXIsPszP
TuUl7AYgDAupvqScsw/H6VmC0FXgRJBiYpCb7Bqo1lugIbp2S2lEnJomnRI83HUbnOXk8wuJRa/D
is68+KncxvwCUMoeHFtN4QfZEbpMuaUug11VkyhuE8VNb4yPznjK3AzAl8zXu+Sc+7hm7TEhfT7G
PmF9WmBYeYYYzwr7t5GDynOr/Hcnhh9sXDaUJeT9yeExzT76uaeKU3B0WOlBEMJJ6sit/J8G9Ba0
fMd2j21CgrtD1dABA/bQxlK1IWyGsAV4ywIKwvT6qWzGCxhcfeyGBtuojkoXYI3jWdWd2cmetDuP
kVGTBjKgy5z02vyrrH6+ZJ4XpQHtwoKzLp4z59MpsAesFp9zlbwjN1t7X3PTTCSYdll1w6vS8tQD
jqOGOw0MYiDnVfoQ1IN/SRZ18OUUnqFu30qtvmcM25ALPLoIa+JzF96xI6qK/o6XyLcOCV8OQ2Tx
kZeTCaCwsCOcZUy5/gZ9h/9icrKDIr9Nt1EM5x48xmL42dVru1/GvNE2CDlEEAGeg84JXru2jhKX
cJ/svxaXs7XeDKFJkctYKSado8/lBs2RU4UwQWmcu01DqofphpaNnhGAAXRRWaY+oEEdr1VeHEbH
eFa1GXWc7JdqwlpfbW1n2P8NU8Q+0p6/bTs7gsJS9LveX+LoCeFHfi1dpE9dkb5XuDOgLG2H2cxF
JX3iW2rWv41EcxBZ58VbjutscAwk79k63HRTHYPRv2tKVCVnSPd5W763DL4GWfHtaL5CO/sILEx5
oNyu0+/FKGh/3bo5ZqBH2r7MdgwiFEU2RPSZQ8oPmbopPzhjc/tCMzinA+FqBysgoYSFS9QIYS/2
Rhn3XZCQeOEDSSZ9yLdZBOBH6j0OxUUUxS5pcBa3WMDXjZhOdeoN+Mbe1Cpju6QTdtv6vHRb79Aj
kYocQjksO2Ch62X2yDOuEx7oclU43eg5QtM/4roO99ncAgJwWgrfBEuR1eO9Q/1jOYY8mQsDyJaK
dEwAe60pz34JhS5aifhCdIp9bFBVaJEbILMfM1ztcTRT8M3j+j752b/Bcz7QR46DK36HeNJpCj3o
0SOvz0jEwIHvz30i/1YgHAIP4c6flmk/ddvgfkIOFdl3o50fztQOKZEvzS9G8WD+jyFirmG7QBHx
I+mpearrs8T8sAOZDK1j1Q6Fo/sscn6TjJBqnYzHLnNYo5P8GAvgjb6q/Z0r0kNv6GCfieFSLwGF
TkqVY6JbVDbcHWbCzuZYhg2JQ5WXHT0AsL2hfC+eZ/08WV12DK3u1Tby+kKrB/IPOGjfunzSCRD1
xdF3Y04yGgm7xOmAWSzPjQdvhhfrIyIBDCNBA5pFY4EuBmONAfz5h2nxQx41HsxhUoRPkCcnJcHk
IPMY4fNcrxHs52cDs9B5zj/7OsuuKS49b6NszpIlJx35kdVayFkbH2H54XWvQDr4963Ok29NiCzk
7hu3Octp/kjWBH9LvzRnwjMYgexzTnoZIE//i54SpMhI+mjo+rcOfgIUBKr1bLgRn/6yFfNfKI7x
OpgwbybsNQX5AIa7fs9ikOZU+XaDcfiEJt7Rjw9vHd1Y607gtnQPuXEVUZovh3Ju8zvh2z7SwaFi
bnUwSHzuDFMgrQcgraA6yp1fJwSr3eXMbUd57ZEuHkJ90WY7nBRPYcSYnfS40Qd70gJxY7VWjFR3
FCU5BoV1nk5sYr0MDs+hemqDwb1LWoIow+Dsq9Bnb9Hg6DiZMLSJDIqjZwDRGd38PjCHl4IhgIGf
lxAqFqbRGl+CDqaRCCBTDFl5zm8Q+q4ZeSLXpsEnB4VBypU7hZSXqAdHeHiN4DgB/6muVUV1aOCK
3Bn++sHyFQsZOXen5gx1eajvcE9fsXYxEQbTAHUPVejmOPJbJj88Vvi2jRTWsYZMIAmA7cap/Fd3
Hu+S7F8TN4utFS2ur6Q4tUB9E0Yy52RMwzvKgvXYE0eC3lc7bza7ZopK3roswT6GZHZtclY/BCNE
IJkcikE+ZHjfGqame66ycdfiQt2NEsfWtOKWaGqagFydcyao5lJ3OyMg3IYfINuPnk3aL38pB9I9
S758K1d+9xhQI/jW7UlM7R1jTVz8x64hh5wawdeSuP5B5n+ddP3Jxvwt3RTAfIpUIsyD1+FrmoZD
6nVgHhhCHAwbQWo12xDT5HbVZCPUS6v8GqEiwGVMu6O38kCB+321oDGHq/ubIQdXPGVopKz5z7wQ
iZphczYhw3MrGcwHozPx9g+YuMY5o9shzx/1rbgrsu4yetVwZgjDBpn2Ye1cdQkb/gAnxH1jJ+Z9
ng0MTMcpOZVqvs/xSh4KfzZjaqeucd+AlyfRar2WOri1I6bBRuAL5zInLe48pzUPnVMW3bEX5etq
56ikUlXnHIiJmTnBYyWWg9/YaHP9+CbR2Ooaa+JQ5yqWpP9fpGs8urM/X/ox/Zgk6hICEXDJ52Dq
f3dwYajzBGu0FvewdHKbRpzywTxqYs5lGJy8ur8RrL+a0rkINd6va3hnVPV58wcJq7uhHr1hJbxo
4KBL19xJTiJs1KdS8HggsGq8JBI4alC5MVoo1QwM9VuGdEorxyTavQYpm06Fc3F8NxZK3ZRsH6Xw
X6vQuzMogip8Ha0yHoIq+cslVu4633oou/aRBUthccuTZ0IySJJnoLyXbvZencbYLcN4n7PXDLXz
M539jzQmnXHIGi47JkxMjeDiRmkHPsBrrrrR99J0I9Mu4qCpj13gRnYPpxhcXl8eFtvZOXbIUoct
2W8ei+FmMcES7Hno8GPgfXOKeT8xh+xajFZVf9OYabY/VGOlUAfHIoDC/+vVeFMz/yCcJlKvjsXR
45OcZwZXmeqrFOnD9iGXnfuc8rEMzc8w5JHZQ+ENgO7b+skseK81GkcOSU0NyafMe3ANzsWU85tn
097OIbTP/ow37X5Z+Mk7roVi4bnUMZrcgWjrdamL55IVCXktGACC9HLD28RojU0BCErrQ2H8ajlm
G9+9ioQE17i+jjjAc61fHNwdPd+I8tJTWybx0P4Eic2ehfYaLuqrIgWUBwVYKv+QB+ZDUAe3JkhP
i9FcS4iR+b9ggXyNHWYSyx/J9V20wT1DEi14wZbhfj4ts3n0ePoCk6cnZdnXkLOIi3pgZcsLzi9M
VLEqWFDVg38xxUeQGORSyvtRid+Gcyu96W3R431C3UoPPe0Ch0+tIx8RdCBvNlHbdG7W3MT1mt/J
lccXdrbgN9eVekqH5HfuQXrgE0XnfJwD61h3pMPC8ZAu4bvpjm9KZg9phU1u6G5U1y9oQ9v5JUbz
aM7ZQ4NfjwnYVXg9ZCHeiN76UO3qUkE9TNl3l1iw6/U9VYZM83MyA/319JNmICcn0pr+MF8hRT4x
aiuxd9HupJWaESGGXxydcDrFsbOnr9L443hY5tLR/ys78WEr59yDz4HEUPHk1+9bJKkuAszhWE29
mnFA117H1X2GdMPDUN9tvqt5KKGZ+wfPw+UVNptJlJ+offW6r36e3vgWH1Mu8gSPmPWoHWu/WQjn
EQrsRCyB92GgqiieHeS5iWiRlkys8EO1VHmQop6xMO7N/kWxOmhw/MdgpdAgvFlwWRUhyoSzeueZ
A6N3spPlzXeD8ben52tz+ikLi/rebCDdGiafgWH9WmzrQfv8kA3GUZ9Pdput+2nziAQKO4hAbxae
Gn4rh1M0VOPJHcf7uRzva2yRGoF1+4th3XUlDWavyfs8wRKvn203e7CEOPRLfobpeS/t4csm9hMu
DsUeHsBRx5lXv5Nh+aNNcuhexScY1g9La5PBqR+TVUNtQuXlYQqyLTpUYpZsS0LDALh90K9FyGbD
Kg/uczHep4R5pKu+WKzw0Rj56/+Ttn66qaTGUsdhGCIEbWa0maDhWGCvwQMkOMpguiKlymq870J9
UnxBZQv+rGpJez6WJlAob9we9O3Wz0L9InH0VnZ/TjnTcDldELl2XHAHww1OOKm8cxOOcWauwL51
DsIS1wM0vQ/faZ+WkAaV1v9XqGbUJMoHOtX5zQ2pSAuF/s3AIF+yBzkk0JDK9ppPN9uiZ4eDnnER
tGPkBxJGh1+fROD6jHJwJVNliPsekEzlesYRLzxnbDkwVtYmfLwNnmcCZ4zTub9L2/yz6YkUOJu/
2u69LUT5LxnSnj99JZFkwfRygCVPTUC6pJ2fZDX9IgzFKoN0s32WySd183JRa/HepkyWcBtE3lRy
mw7cDSVxEc/H8c7Q72It7T1iB/4Rfjkg2KQYTWf4thr33dcivDQZxHIf56/fQGAtUkqkaUCln8zF
unYLJaOgF9ozZQftxPNcW/5XLdlAGFRpcXYs40b6eRsZsLDm2WrWz7HzjLuwKf92jZ3ujX5emOfj
yhrbjqF3Gn66w3oaw5TqQyLLGcq9PftOhgl7pPGABfOVjhVFYbIMR+GXrOaoaxBbWXo/m8FdZTPt
3O6FIlu9O5r7XdKGx5aMRs97LjBba0P+BduZn2R4Y1R4KdIwf2I6yHuVtT9JCTvVL6pTw7qunTPX
9uOIh8ET44WJP6icF0c2OEpd3Z6nKYxqL3/Jmr558FLwcY2WkbZ//NXL7qv6X1GCLSwU49WhL36M
xMCtI80xcpw0fzEds0IQKrKzlxX7BX9MOg8dHrjibRTywbbobNXgUnKX1kexltmxL4hG1BNYONP2
yd+u0D2boPYeg+AB6xMBQ2oducqFyrBrLop4Aww0IG1hegnH6jgbfFtOWjHqQhEgeOGbj0h/x7kH
exg6xXpfm3vcbdYWUPw7iWK5zEzY09ArozFUj/S7RVyokq6Def4RR619U6DxeorROOv68UwktItm
k4kCwkxYeCcD8u/VxYKMtMzJmcIXB9vzQWaa/Rwuap9N6F5KHB7mXBWntTO+MOTK7J+zbmekZCFC
ngCEFFNg7p3tKFd+8eGuOJRlzy5DGcS+h0KS5Wt7WJ3cP/qoRLbNqzAvRr0torhYtcX2UwudnIUc
J2+aPkuI+rtpJUwzDYAfw26p2DvAbK7PR0y1y8RMnO2j8xJbfhke2lEyMCqedbtsMXvvKWR6C4qy
6U7Mrky8WPddy5Y29PEH127EtXDXF08PC6VPkF0yHb7UExvNFNT73ZSTgnEQMcJGDtTkBR5Hrzj5
El8mQ1MPaDD0rSRFrOkWyvRxnXqIQewiK9DhDpA2wTq36hrgVoh8IGOAiT85V17MlTLbM1Y2l3jw
94vEfMm7urmK+aAP1uJ6tzB8LMARFwOjvR7IuxyXYa8byPJksxmqyPKdchXklhwevRy5Kp8XtpEZ
lKlsKzDn+WmRNTw1v3hZEw9uncs/JgZf3Zl4lHkwEOlDKHyIv0SiPDgbBUHqf4F0u5PhCH3ULYEK
XYj8oZsYj3ehSSRz+VVoEFE5I0T09LPuC0HJcUxyQNImul5Xh7Hi0wRJOl/prxcUOF7lRl1JL1tR
PkjW7ZJSbEY4E/5is7TFN3dtme8tg+rFKcN8j+Fk3CN3sKKFy23QJDNWjE0D3QBTbZ+SuibzHj7O
vvnbG0ZSoY6nWNsb0MaRhAUJOsVyDih6V/ibPF3t3m7Z8Jtf3CIs+SVThvTbgL2ExdQ3z8NGyt0i
wRXW7/u0enX8YmAlhhuCmjDSw2yNx3KZWU2YoCcgJqG6J8NrW/EgGmbN1t66ebBNOmtz3QAWxAqF
THl5B25YN3d/EEy/+fLlXuAZPKrJvLFNoDuV0voREwgrxpbfRpXElomVYM1M42KhQToaF4cZ1mVU
OGkIzdbi/TMEKe310KxEcnJh/SjO2j0ikH3Kwk29x9627TA2p/EJnOWwz1B3x3C6Jg1nb5f7RexW
QHFrBX/KSmhqK/YnEe7xYeUksI5hVUWWza4dVfbvAyP8PV5D/OKLss9d2MO6Nn+arrZhBHNo+BP7
HXnhorZCTvOT9pftkygofWAITYnPqFwu9UqTFdawO4KmsjFKMh3rsHxzbPEfKYbJZhxvomLsVOUk
u6rOfPeoh6QgojuCfty149FNJ+OIJILphjVqRFo2/xWb51pEEuU132HLc5GQQFskVjneQzVZHLAZ
mTk1D/cKo9turZyRGwerVS8D47G60c83e7LcIqq85NixNfDcoH2vcCfPdfgJIIh/nXPPRCyPPWmj
3YmJoWhiEKyxfskMnrKT5adgoonWKe1bwxuYOkkRyZGCYQ0xnQxzvicmNV5UwAVrlXPF0APVKu+C
A106hjSrgjCeFclhcFFrKz5sUXcgyxz7UWZZe04y56eE5GjOv5Nglmjl9aG3k3UzD742cv0m0Lm6
GVsm1vq0TJ8a0n6K/RnJtYxEaszHtA2cfa7GJtLtd9PMPV/C8IVjdAVdOK87L0XSpCDBQJanw0fi
PlkG3qTWMnpgoGczYfYnvOTHdxGfPWbNAwkJvna2UGAtpF3x/rl+h5Fd/EtG0cesm2Evy8mk06Zv
rk6wGBROJyhOK8sv8NgUV5pzbDhsYdy1TZ3ErYtnp66Kf57RZDt8M/qCCkBZyj89QdNk7xMChF+e
1DI8m5PWV9JyYLu5Y6KpaLtrjVPPT6ZnVnRzPiDOE/2EEpv4UKJxXrHMT8SmSajP42+q5VUnVood
yn3VJMHjsTb7yJdw8zOriRKtCBok80drAHcT/IG2ZnFztvp8d9ZaHQeH53/0LQJBo6gOSW0kEa11
yL6afZhhoswe89J/dW2E2Y4Y6Aqct8jh4Y28wcTp7f87CqPkLFmHZ6/ImJ2EpMswlLwvHtLeai+/
V4iOh6IE9ZImzU9Rv5oBSoEy2ytu5w2AwZM4AMZLjWVP1Mt7821l7o01v/aTNu/RzIlukirZW739
Gc5BlG0/kqLtIfjES0bMzwJWEQ8FWXmLHQu7KZxOSd2d24We1yy/vdH+FyD6IpjnhxXjK7PLr3Rh
64QycbjOxesy0qGDLY2m3JsiMcGrHsLXaaUBlN1d7tUXjJCImjbahKN53AaLcOREI4XhdGPC0DUd
FnybFJzyPIwvoyuepOK9Z5qRsUfu/wVHmwoFfLX25SWxBFwNUH62+7tlXxdk6DxqNwGs4W7fCTO8
D2tastJoRq6RkWnywvk32tWJNRwdFmQ2l9gF72ubhr+Kcu0O2QiL76mbtzj70IJsN7AOcHSemJ/t
a+0pdtTs8sykEyDSaxnpp4nrZsDc2kMroEbvabNW79Ww0bAZg5A+pL0p7NG+H8I/wgEwA728OjN8
v3NzbR1Lc/5jBuu/rkXbJSgvA/oNf6MoKNvEsgLcj39DgZ5lfZRzc03z4VcDZuAcWARUPRaSnEeZ
5XuFnH1gWtulyatX8IzDw3R2W9zBCIYpKj3i3dbG5BiI04/Ke0f5NG7kRZ6Yse1aY1muJI2BQrNU
S35pVvqwEsrFx/jC6Lq6a2T5TAXHtaD6L7U4oEPT8qETdGwVmLXDrNtrIGUba5bTLdAyd9i/xK0q
08fG1M8ddDKmwaO647+wbk3muUmPbcFjR1y1jsSyMEMY6CSAzuQ24g8FRGbx3dmG+PS1SfxTsqjA
wl648TzwJglkHfUxNdkLL9K6z4fgfZjShXHV7MPiYQlHnydlBO+SlVQtBkKo5dO5/OIJ77n1VsHL
TDA/nNLDorxvUG5eYesdejVE6pIYp+9Mb6vLqphQE5EyalZi+vOM+88BiB+wpmymC8DfNG3i2+YD
FgVjeTd/MkuZnJec8pe5PKYEWOyeJccoqZqrL7P7wWnOsAzYFIAo7udlHPjMYhlmJKbP9MYBPqEI
tRipOs6L8+OlrA6jjxx8Xlt75Tjl4L39H9OS3HfeEjyDa0lPo8SGbcY8VN4VbuZ/7J3JcuvKma3f
5c7hQN8ManAJdiIpihKpdoLQVpPogUSXAJ6+Phw7qhyuuHGr5jVxOOyz95HYJP7811rf4qGS0nPJ
hnaryFJJB+ImUxZkVh08TrTkWqcI2dTu8s/CBeFldoW3K7T+25bWsDNb9VmIUQutWymQcQpGnvs+
cfEpb+PGWHgjclfWdKyJioidXWdh4DZ4lGX8LTIcPKKE9zVDDo/rF2mYPz0uPR9mkhtDxDRFxLK3
HZ9bk7Vg1nR3Xt/SECdlvrcXeP7s3BCcWZVOUJXyGSHRN97neYPV18MMrb1SK3akahg6gv/Q5rGz
Y9QTtovFrTLus7IAhK83d1w29FNtujiKIQRJfpwKJQgBCjB8zbeTZ9o9G50XxxnO6ULvNizjJejI
NFFUdr981sVODpBDlglq9JJyISOvwUEna+w6M5czdem4AqI8oQslFte4yMJCukSCte4t1rx2P6ab
x96kmoBdKraEgg2qFcQbmyYfDDkJ1rB+L9cZEEWuhrpzsoMR+VHgcKRPa29G4BTSfjz6JS5i0WS3
qA0uFPmJDVJxiAVEhYaV0gXh8WFPBpxN9Wfb+fzxDtghK2+4hLxVcBc6hkbq4mlUPSg7izAizewN
k1eBzfxKNOCeDfafppUOXh/sCejagO8b/4wexbZ7mH6rgUUMS13oIqa1Gzxsoi32RMN3y6cKciJU
gEexLNFNybVP1ziRCuXc8hYLE2EeHlcBr1QbuZe6ST8ZtbB8Q+D9NQjm/pn7fBdbwQPtYIk2rlk+
TLtoTAlhkJpbno4BWe7W6sx1RpVhLZwGVeBD9ka/79PnIkUt8RibFHJ2VXgWoWAEgN4tcXh9tgnB
7tyAbtto02uOvUJmWhTaspT0h2lwaIKVaEOfOMI6i5JfiUiZLSqg5WcXFBA2YwyYO5CbFQCFNZn+
V7tqpnvLKxD4M9s4VvbIX+XNeGoNBn7C+Su8pTD6Rho5q1qhQ/uKibykgJF2UL4vEeNZx7fUX9RW
gq5ES+ddz5TLLbl/pKX0nZz4RSWIrnIJVkNq0KE9N7i6Vgy75mPsJXHYoabUD23hv9nuXJyDlJtM
DatvDQ5jm1J9M6TGRxfR/oCLCtel2+rraa7fZyen2Li1N4nhbdJ+IeyBURnT4lBERHndvOd5HBvf
tUQ0LnPjoxE/eEsl57GwQg+uLInbgdYnpEGPxLLLunCd+CjaSGbq7DFfA4DbVy2Juszl3pez0Qp8
eQfRTTviv9zFmC+uVB3z8/oMQh7VQQln35qCxWeJHGrYOJnglZ6jNh75Upig7nhwtrI/xfkZ78DZ
Lex47TZUneoDBP5R9MiJs9ikDpo7s40Tzg7838gNuDZqFzCTFUZsg6Uk4BaeHjzN4t7aQD7golOW
GGO4atnTfOf0/pZqQdwpFWTDEvOL5pkmdaAzaN3uALb/wcc9ivvqpY2b2zptgPpRQX6mFPYbpsca
usWEAWZI8UxSijXiozMdEzR0shso82bhRXA5sb/pi/oD9f0JEAGZjOHNtDwgDtOM3hzsySPms7up
B/2n0fnaYwNJdK5FHpqTzn5/QZNI7GJrTyKT4FCHyJLRKB94zr0RZ69zR8oMB9ve6IdrVHiXrjFf
WdewixYEXxPMTWbkYDVP9Yd2uqo+vWV14tGQND6XEauVTkysphH7KhkcCeFx4xGp9dh6+Rf61s3A
RWnk9QmXIcAso+JQQj0tG2nvuvI6+Y157anNC3lWN48c3xXTiIRcbZiPLnIS5xO809hpri701/Qu
msqLaPESYtq1zHu3a5Gl3gcC8UH9blEAzm/vFWvdzPYpBjEAY8IA5+yeDMebT5acHjH+ckdojbvG
eHasOszM1N8wrdZgIpAAfKnoZUtYOHkdTSjKc8KkuSPA95xG9iu8ypnGISraxuY0evKmphkgj3eL
CaXfxY1NRdAaD/yqsuL0DbzPO/SoX5oosTKmjHjCjHYuCRLeYLGzJm/c9VN/jhkv2BqpJ9uuPgiR
HYpAyGcfszeOURdeJ4rWfrmKVaK++mN2013N+Ps2XGXjp6hYlbvFueqBTRYDd/aIH0Yf+g9/ZBLy
K1BkPZqyy8VbxOy6cYpMudgVS4wnmUkLBA1hi8DWH3JquDL/OBUNYWr7Y6It9wgg4I0SkAnfuvGn
BRqjyYpy2uQrcwrkw9hOH7VcXydBxAqBvfBG92MT234WQRQd69PI9bBXM6sshycMq6H0qUswhXd6
vcO4H9BirJdn1W57rT3oA/19msZPHDcljU4iQue3aPgrnKshbVp33PrZsRsWkDWGOd81FMiqDKMn
+fOqTA7SYhWNjIG9Fp9RH5sfTTtgRtfBYGiUMB6NRXCBI+6ca1/bRgm7/Hmg7DZNz3HWRkc3yV7S
djykRaa437GeglZ36JPkBjbW2HD4/dHjcjsOy36noFd7TwJJ2wc5sk3vjNWDLw9THNCS43JlkWlm
Y2dVoF4rDEe0cRphaYP+d8dfov/3KQLvZnCyVRMB/odO/KjAqYdcn7s1GtGPIeoTbjQL3yt4Cav6
rLAghz4UoE21fD68rv40O+PLi0z1QTHZKujhIhs1X9BiQIvuofdWtfj1s/Kaz/LYNHGHzDVQQTkG
L0Gc/Ikc4naWwdwajJRzlXq6lLkgEXQJkNImXViUIkUAZjHhNwMMeOMQACMcNUz/LpGyqWdsHoaU
kgpfv28teICdi09zbLiVTC7BUR54J4buq7ITHE7xZyAK5zxnBb4d1hiEMneenD+THNszZSxPnWug
BdEAcFAZKGf8Cvd6JY86O+qYeQ6ehv73OvD/hYrfpvrn3/7P5zcmgHXS/heouG/YjhNQNf//zl9f
P8eqnLT/W8afeffPPPH/+LP/kcI2PMdhQKOnnti1Tc7570RxQ/+b45HB5v8J+AcY+v4zhW39Tbct
1wmISJu6o3uEp/+Rw3aAjTuOqUMpdxB0/kcpbINV4b/yxPlxDYPUEewMm7+SJPg/p7BF2rSVZrK6
Y94F5W/Zj02T85Hv2l2ZeLg/99h/52su7+YiT17ngZSH3mAc4RYh1p2Sd3KabkFPxbGl79M03XLT
wT84L5v+ihxK9DxP1e8gnWxtTUtOOB9uc+HKJSZ2jyDFLYckpJ6qt8kjFZiX0uGOml3oG5kAQUN9
c9aBXl70Vv5OOGrDzjyR0LmNmn/SDTM0h+qi0x7hFZhpYy0bWNs4F1OrWHIYPji0gOUyNnFvJJ5a
0E9B5+97Fz8Xhf2q15jo7IKpv0mbC0YkhrCGYSsw94ObHWo20PRPQ5fgxs18xcFJ56+7h2IcY5Li
iTYbwL8olM2RajQUaB83puNjiyTtds0CHaO9X1xadvDwEblzOG77aJgUy4/9K6jTaxXDWsFLrLOa
5i8ReCrCDmkzZCEYdvo7wKgz+xB/7YjsKS1pzaredY0pZYpdIpiCZ5bMvzLTPbt5TDOrelbl4O9y
pYEJHz98b3hM1MD600TdS+kkU/VlqLR7TYhm01KRjfP3uET1nMU0LrkaJcWEZtATxSk8TGN61L91
QWmQtuJE0opzU4+Hfsi2bTRThkJrqrLsgxj5ufUJNuXU1tRC+XdsuOBpCkIAhtHy4JLz2utoMHYN
HHVx+e52UGwxjxRiKZSgM5RaDAdAEj25rSUeTKthLcBbC6CRsHodPwBezLZBQP9kqSkU77l8gS3z
qxVU1uAENmkhoqXVWw+WJLfa7uvCOUmdtSaWqhmSZjYxkJU7UuohbvOtchsfdkDPraV078jD7hPW
G36mX11Sk7pzLTMeP8nwwmLXIpK1qSf6p6LlSVXIg67b8JuQWUN0jTthSoaJlOyafW+Ax07py3Lb
ZyDcCCc2ZL6+41nZ0II+Jjbt2bhBkpQPg+in5yVqlmhQVwWZ70028vwZeOKkdbX2qSqHBdP/qNZ9
Wjw5/KE7Tx95bg0E2i1Yb4lQ1zgBmCSxLxjMoXF90ft8jy6ubSZLfiCSf811cN/lrUfNVOcTvnTh
APjFyRth5enuF5ufbcvgRV3klea6P1PqUpahiw/kgJtq2+2QLUFKC/twGk+HWKfq0QbSTCvAybPP
Ca1oReyxIXO2cHXPLFl/J51lvnTYxvjeO+1KNxun+54rkUejwapPwH9bzlMRUQXTTOVz2ums14lm
zy0lIWQuV3HMF4ptsz3wmtlEL6v+zYHaZPC7cn+HoeoDXVbZKymhdNv4kLGclCsnSTGVE19EDKYs
1Uq+TQ3HJqhxutOceyTo2Vq+m0o/FNBLcXZpybGZ2I268qgmuqIqyUGm5dmNT/UmQPxIazyfmRFA
qspLf19Y4haN9Okiu8SDY9x5GmPoaHjgNZ03mwq1sKhMufM6jhCZIjJ5bnfMnGudGmfetgxvUgSl
004hOFQs7cvx1TDjz0y3aMaMe7AHEANB8KxnXb6XaqE1zLuuCWD0EqWyW66CzQydjnWmy/hyBBr7
osfLW9EFJ+aNq8/Btwkm/CBF690qrHeB7nwxoiRRv9EduH2SZjLPFWfDh5BO0s9dpzks4KI5OITO
HOmWJ6cbvwbHnTnbYUH0hTZear+56aMljobq/SNFfuexkdOFYTa7lxb4JpeEV5AxgTy5on4RMXsa
tNgj9e4Ho9l4aSu5qfJjuYWxs9s4WA3TiD+kC35KFsWO/Y0Uo20RaagLyv4K/M8/hZM5G5xPSxsN
S+6C2RarbhTcWSraRBpGAN2iy7kHEIjdSwGaB8Bv1ORL/DH9YluMdSw4EaNCOoJRHOz9UTxTHRGO
M+gux3SulQ1yiu3Hc8Xgj2A6sZtMlbdN3cdhaH57Dyuwcspnqn1XlaT/fblTiAaPl1/A9YS75Dvt
r5w1Cp8agMkgNGYbFngAF8fHn5UtSRhBUr6EYYqnIfq2m/mTzJZdxE+Wsu/dhmPZEe4m7huyIQXS
f6EeXeVFd1SigQMoSxG6A+2blEU8Wlhy1ilch5Bqadx4WLGaoCFYiTugSkznOASLpZAsIwtUeskN
VtrEQUizBPOvMhAZ5zym9aIhL0U/AOr3LD909KKNMw3NOm7Mx6zErss7QPInx4axkL0obXouvDg7
qRg0n2aa/bp2bT5Smv2GpfW1SH2Ic/0juRmPpPzc75zyBVOEwRcRvlDgcx6XY7YufABsAiabjJ6n
oGecTqt2nZUQKUe2thPnJFROy+a2FLQbVZC0J4p0TC3AUHLyWV7gs1TmzxjgEUsmRo008MOcN/04
xbGxGBbpTkqJmJnR1zTU50zrdvZEcN7W+ayoaeL25hf7MvN2NYTnfWXkWBjysx6w9zNTrupFfHRr
Eq0R4XvpLdFUj73ZZI1fFU43ymnj6i4tSX4RbsJsQI1Eze0xhDRc7atgNtlM4cNPuAMlvnofR9JP
Gp2TrMcCGgNis922gfmnpz9l3Rec/ZaXbbzg6LqNyde+kFdlEgsMsMpiM3YPSUVfdi+Lq21QgW13
UG0TD21bg1jd0qYlu1fK2T+NDuMkrr0WDfcVkfKZ5r+joMR8nZRQd5cT1cKswUnO9cbeTVTpJRlh
P5XJdks2DmDNwoFdTlYeaNvZaHYI1fPWt5AjEjG9QdQ/mY648eZ8Sh0rjSDGXtTpq5xZiIjgUovp
MiIP4w4gd4qFXow7Vyfo5HkMV1C44ccz5Zgpmms3ztU5cIsf2+v5jEqBAzWriq0/PsPi5StdqjAr
eT4n3LHMOQDOSIpeevYPBUwhXwGH9UP8oU/gHBQcBdFrz76PJj2ZoNA0vgrmXD/4INj9KL+pXxyQ
aP00JEwuZXotM0HDpTke0/6gkVnRpmHjUuT+mAXXAddbarE7AdYPQqaCimPVFwg+/BcR3EMe+B49
vliR2W706jvtZiKkeOWLmsQBnSum/fmXdatNCGbgWaGD1BEgN8TFj3r8ByPAQmAc0gL0g1O9qrCd
6+34SOlKt7E6KCtZhq+N1pk/JeiHS5oNL0R6IB9xciqXaTXxWXqK/Dvi2Ui4KiXSp8ek8cgNYwd5
mYX7ZHfLjn6i6ptVlnDx4dt3+MZ43g0QXCRUCmxcEMuk1cAMonesj34g2uyCSf0py5ESca4itCib
m94YidVpEQjL5eDF1nGw62KfukTJaxpDGFLLZTFeJ4Y8OSr51eKsIcPgPyUBxd4SqOaq/8Co8Kol
/WYehHhy5hTaeGrdwUNciisY06Ma0qzvPPvSp7ouqS49G+bWL9lCaupV9Ol3FSD9EnDxASUHl1wn
F+0ZLEuDqFnnpkMvdQ0HMQ9WXRs9Rkm5T2jKCfMcL+bUc9xD3G5Xg1sf//qHYmW4YTJwhFhFtyVW
l+675rEsMIiXwUfhsDUROXlGnZD9SuqIVEN1FAkTi4dHRXl0H+qlfy2i6R77P2S4gsLcxvIYBHoY
+UoabOimnaz9i+pJrNg9qJ4sW7tcQIQtngTuOjwm7D0Rgkx3OKuhYKAeeOOr8pWeG/D83fhB28u8
HpmnzZh2FJ5hD/PyK8oATQtPBWEerg4dpSAJBeDNACir8zUKtUUAq0CyIURH4+BJihsV7XID29lO
d1Vm0kEs2w8eXTZ9vNW5x1tFkA7GQtSUcptH5m1gcqAXFpcyCpgv2wfl8uQzHNSqeCYC4XVlumkC
uZta71Jp8D2hblFC4FWbpKbeCT8efrdln7t4mCqdpFV/KZKz9P3+ZLEDJtoeMM1NBFJa0XYbzySt
KclybjrqKUKt/fFjMKN2cBjNh2JCBkzJArIFTqghd8fFmr8wUEDW6jX9IySRh7jjUkVyYpXrxpZy
umcQPQX3u9AsEx88t5y2XF2o5Fv0EA8dntE838p6Opi9uHQ4TElyW08G6e3Axf0DP+8xCOYfv+kT
1kp0unPnm426Xxe4skLidCdPyLO7SKPtuPFI/gPO5AGbJS5lxCYLo+WC1GPrkPVbrcSLq5lXnYB0
qMWE1wXBewBtm2CJq/X5QGyPpqlhMu+m4X2czI9eIxIZWmWHFlzQQy0hl2u8LuwrFS0RgHwpBcED
5/TpzjYJ1lRYCGZ5x7P9IjLEl6Qge4C6aks2oRfA5E/LStVd0INZvLdjvja2eOBjtzfyw5C3dw63
+jj6mQlGSYlUDvLT1V/pBk3qHiQS5tPnfrQf+FuuppccdGp1JA8qoc0WybPFre1Xp3bMvzSyJaGW
EnaK7P6hdqK3GO/TZgJvG+LAr0KV2c+LNZRqRvjp1oQjELwiCGNyxWNXPbdVAgkqswGYMETEpUrW
jtF/IrpoW24x+ymt3FNU9IdYVfaO+iZ75efjcOFrzq8LvVMU0c4vi2pLsecfSlB4vSOKdjEFcasb
NXcbDZgHCPAsrJYSWC2NKeqHK2ixyzSajTqNosa4dKp7agE41v19C3E4NGvjldZeJh/DRbgy2lNe
JUs0wXnqaY5ymSbDRIMLlWL+3LHzgFYD2EapMtsLGj0P1cRMk+iOu6U+7NLj4tmoGlIrD5fh4HNs
V0ubQzvkmG9wWKAyYGVfwlZVcEr97NGTmJyE4X2ORCHwPn2lmXlxRmDYOoz/lSzyKgSpXZymhvyd
H527TjN3c1E+SEEPcYvF95Tg51wpHvp8rqaIwhLjvh0h480u0auWFP+q0HHjGDJqSCjT7jxhEGx0
Lgu1Jc59VOah0hRF5PzPqC/ujnQiH0PfzDdWEL2kuAxVxrEXTfaFq/YcOo62H2rxVCaBWAfsGRyz
fC983+IDgwOa7H56p3E0QJhzNHYJ3v0A+mKrYicAGzO+gZVRocmeoISzc2C8btam1pnYJA3qIOmZ
tPHqNEnJtQsWsqzrtaST81XTRNhkzncc452e0npAnFJHz23dtTaJbjMECAqlTTWqTfQwr3neKXY6
hxivfqVpCDiFA42poqXA8lpn3QB5X/tDEKGGkdCHyBm1JlgQzU93PcCyfWRnf1LpvngFE6dTxENo
iG6CAFK3ZwksNe7xc9slJSZesIunsnhoZ335OETQxObko+lwL2fe8DJQ1TEKka8G1EoUBZK3yq8y
3AU1r49HAkhZMx/ph3ixOEK0hlZeKxrvleQZwIUmB+piQBKHIq6s8sZ6w9y4iQDxIDQqyGNz1/U+
8hnmtnjqsc0p+/jXe8azK+B0HZ7i4dWYg0MdDyAaSL5A7M5v40hjKvgVUhBJCKQjOhbkr2TxLABb
YJ0vn8rasI+EXqxz1KnXWRdsfeaGjHmPyT4SJ2nhEXGIzZwb68pSYqADg+t6zvSrctIh+RBfhih6
oyRe7bzZVteRyZfLW5ccR1+3916q5avRTVBfgYlvYIw/tvZz4pRvc3+LUUVOBr/rEJeU+oq3WmfA
5PtKwZnXg/Dtx9AFdsqvROh+Fxf6fTUFT9qYQhPSofz0mizR7KjZ7X2Sod5YH1TpCKpySTgwwa29
QX8LVPOr9+aZniSxbytCtpkCbaTzOvZN1u8tVJVI+rBzPeMgnM6jYLoE5CJA/+i1/uS7X0XbX/1O
ZrspwkBJNe2w59axAAkZGcf0in6JtjdruzoZcfNoOPuyWiF219wTHTqyDfDEWyorqJy9C0pmzSSY
AAafNBgMoWbwH9Te1UvgDfWOC1VrRY+VnX/5QdbBT4S11NjkugMHHlgh3ylF2soCkQPYfbtDOfIG
j1MnH/K9q6O6dM20G9V8VQKpjs2fedLJT8XBj2V6G4pr9HVWaCRpUKs9MRRhnkJtalnNwL6FRYMZ
I85x3bNqvvCghSq9PJyj6GpP/t5jD7ymjTzklCR2Bkccai3qI/Rt0SiYyWypGhz7ID7xPxIVo5MQ
1y8WW6lb7r6oAmDXcbB2pvmnseUuSJv+WrvlMwlXTOhtsfPsOjgg+WMYJlCZxBB44WsTw2/gJOnt
0lwwY4/GyGVeflHuk1uXJ2zmSNyLJnCpYOz/VN1YrlOlRZvH+cFiIPGVka2FPt8aUrOrHordusuR
wbjiww0dQqUrtDFeV5MKnpUJd2dVL2ZSD4riWqSCvhaTdIWq2ZxGyJubvsM32iSMZ2PUfyilSIvT
4szdWz81WPRYB8NH4GqChN9uuTDcRTmrSnwyi6ubtrxa6CfJiruFDuK2Bq5DDcIgRZZOMUN9MRZN
M2lxquKGnuy9OSPg04lyGWyS9clcPLCufWsWI7IYc1ITFcN1pacw7hKsOkO7hFw61qxJPILek+RX
Ur3cuNzvsoJ5KhKDdwdKhFa4xIRrJKkqcMcZRJm1der2EY3k0+IMXS9vOpvdU9Hkz42yqm3Q2V9E
h3+iIrmlU3TP6FUzQ4qd6RbABBeIHk3ALM0lF7mhwgQ3Ku1uFtOe6TqcY/GVGhWN0MLGaeqyao+Q
AXYZjPTe8m44fJjZkfw8e7EZ1B47GYUaPPRhJprQ4Ktt1PoLEDKe4RwuusPjwktIKOoBavaUvgJ2
YVBgD61pg75xtWZH+mO5VWOC0mdY8fpDYXdXi16cxXJvc2dVLie5o60iV//IZPVVlvpv104/HZaE
OzPmfpsoFaIBvjcCxkkz7qrUPsJO7Hea5jxFtXPrJo60/i1DZ8fRVPfjZ0QB0E7lvKxD9d54mKSc
Bjei1+WE1sqq2wSzexmKJV5MIjtJS3ddee5z4nLpX7oVxYg6kYza94CS7av05jnTK75+B7MYObsg
Nd76Tj7ndQLftuYt9xXkmeIpK/1zGsBsIVsaiqi9IFDcSuV/Qti6Vlr02jpWsfYljYyW1u7mktPK
6LubKsWRaGuwk0T5OYHZa/uEikL+RdvYbdmHCNg0ZaLgtWdfk2biBOXq5hg3hBifEWV+rjvmnTlh
OnZ8duh17YRtg7dR6DiOh9E6BzJ6M3BbNv0IMc92dlh/JUTI9IvauPVkjCcLUBZFcayfRnsu9qQn
N7nph52LBQH2K3Q5Pt2FZdV0JgxMI0FH58/yknlUaRl40tYJu6IwKtCTZHCf6OOD3+pYEKdoYwqc
hjwdidfo3lc0VYAw2TkGxK6AvJkrZLA/ttNy98TNEiaV98cm95PMvb4fK77cjS/oXkyjK81nwCNS
RrgiGb5b19gNlXqdKj70lu69ZUwv624avysr5cmOGyoBA96XeYefecBYAuAdb4Pce15PlUrZ3WmK
JzJ1S0x6lt2A6gLNM40s3GVMsLMWEVY9fsl+YI7wTcrXaLk4FdUkVoLGUXbTXB2HTGMuYU9e58Ep
82swMJ19B5q4jFjzUPaNoc6sXzq2o7Fb7Vsb4pFmIDJ1A0BCRVHDFDHacjw2bk1CvspOBc48eB/q
Lb7ng/oQ9T5yd0S91dJpS2hjhbk/zNs5WyfYF9vK+LaUQ9vRmJySmoF4atTBW2Zo9k7fRuMu2w/S
89MxmaI/GM8rrEbz0zAiMySlhv/XmeODzmlXi7o7IAaHZmAVBK4waCTr2XRvtqqumoffz5v6V2Mw
cLcXs0s2x15LAPMLmbHcBViu5xjDue42HhdPjCQean4yOsTY2Fhw0OnPSBFADVgz1WpPTxZVmybP
n5SDhyOFP6QB30Ax28J5r6dPeCOPHhyfQYD/bSNcf5mwj4ar7S09P5kK04RGgJr3stnUiuwYlQ16
RHhIT3eAW9ma5I46I/EMQ36HPxrDcHeJ6tZfyLqvCrDRqu01lqq+y1OgaiWfSh4/WV1y5Uico51O
eyZC/rXTzNEwc9P3SjXdd9iScmN+k/WM1mXBUeyursGqBoQ+I7HVY65ky/u/mPf/Fub9L5sBkvz/
z2bwX/0F/KF/+Aucv+ErgA/swRGlExwB/x/2AuNvPh1JduCBnjNdMAj/aS8w/uYSQsPK5ph2oLO1
/Wd7geHhOtAx2xmW73rm/wTzbhq2/i8GA9MwPBu/ghGAmcf/+y8Gg0JLwSAi+dK3B95O50JJLhsT
H+PBXA7JFrWCkXPoT675PtpSDyeDuA3Dtb3Ny/mhKxcKc6B9dZycskgZ/At2hkWfU+cxLJA41jEo
9mgchRze9HuMfsDGliRUwZIoXlb7RJj7EH7bUWuyh27OacpWwJcAkeLACzDJp8tOte2fNFTMlSPz
DUSlGFhFqZFDJjADvIOvPhWeCJNQKezhGX4vScWGykOMGktSsfjS8DatZNk9anar4Xgl61gV1Fa6
mU2U5AFZBDYcCQCWjkyPnb8jfV8g6RlBmPyZivm7yrE0S2NisvWhUyd2EuChGO8YJ3aVmm8et1JU
x+7OjkxnlQ+iIpEUIRUyHjUNGc+ui9jw6Z/AG3ikBXBpcCUeQTfDhWOHBEI95eqLntRbMKbHengS
9bTV0YX2QzZS7FchADSDQaSZEWWy23yX5WSKPUqPdqnb0YtBbhJRt70H1VrtPF390YJW7JJ4PlhU
DVEFYuNvqmxtY7j+NzBJ5kLbum/yVNulwfhtGVZxnYSzFkgh6P9Uetg2OCbu6eYLSuqEVKs6RhyR
RSPP/Ni/o5uKwYyasCbPD4zjV25UX4CzMMINmJ48U3xzI3sefN+5S0ztgMN3BT+4gKT/48I4MIPq
1abXXIujF8Iw362mfViTakMtoofTbY/IkD1B33Z5IQ1yzx21lrGPxxO2lwxBT8RhXQI7puVDYPxn
YSQmxs56mw5UpPWCaulqiTMPdnE05jgczdGFv0JfnISMaIr7kR6uULFGjBJan62JR6s3FRBCOIGZ
aoCYPbnwF8OaT+rQ3eZ02MZxFhwgOe20JP4ld/6UL4kOhVVu60fUQ6d++9NoLG4iIbdKs54T2R14
Jp4QAvGv4AcgLLAITvN3Pp29hmSrkWN2mAuDQjq92Ai3fuWLtBzrP2KBVI6gMFaF4FIY4+JbG76E
2LXNnZp0ukc8ownI0RuN/dyNPVvbslrXpAq6Ibovg/JnblP2x737PUFgjep03BWOdT/32aW2mnpr
xdqO7T37fryiq8YCcdxVzqkecUpg4j3ZAwwgQ/Kjo4cPnaQ0oYuZTHtW8QVflRCjxlYfvE0zdd+5
Vr8UUb3PsN/d3FEcrAfdvBuDb0+SohijGzhbnNEptSXKeOJB/tZH0KhqXgMIywfuyfTV5Kt0svRV
WuqMPso6kwf0QOmgmLJLVAF3OOx9ucNPPn6WXcxvrpM00yAi9d0uMaYve+qirUvKnDjgS2c6ZzOa
XZRkIoZ8G9gO5TNtNfvRS8UpaZAfpgXP18y8yG7HgVG0D1msflHYLNZ7yECR6p4ca5NrzE1FOrx2
Dd9vF16JiuNb7OOemPhPOr4wccyUHbESws+Jro5TlVOxGBeFwSoCVoiqCauiYdfW6pvRXYIj8UPg
cjfkXU0hsautYXNn0J2WISf1uS0j/RLl2cRe08OdyhH9IskAGHs6OpX1pE+YrhQMrzombUl/KEHV
on2NiLnEmCs1/MAJDZ30fqttmpChbaPiKkdrXtsN6W0F39IYsb26Tv1iZV5B1oVG+LziOi41D+/q
H7PBYmHXHDYaXIUw78cdeMyJZCe123hF13Y9oowLt2enMBqbCF4vELfmUprwGzpLj8LGLV6hTNuQ
EQRAaAdl1QA6SiL2O4eTvW8BZa/UotuaNYH5DrA81yRct802ZfJnqzc8eOC91hNLphVDfQ4qUefj
X5qfbDWYQosGXlLgkfV1fQkAdsCUwpk/eBpmJS39puOPdrElrdDWxdEacLPOxD1yDyAolAvyhS1I
78481oXPlNUl/CgKi6jo5dHWWdPktGvi+PCBdUkdky/N0bzpXxPQp9nm5S9T0wh7QiAsEFaOxa0I
8YoePMSbjk0/yeWLPRuUvhYOxP3W/lW2SUIzl/wpd29WwV0/kitsYs0IF68WGKoejufKPBRsX8Jp
UPwxioEpEFs5NqSzump7yEzTlsDHQUTsYXiUr6c8PfgGU6BnZQ8cB+sscEgRVDM2fI9PJSA3wyPc
Cv50n9KU9u/sncly40qapd+l9ijD6AAWteFMiZREkQpK2sAiJAVmOOCY8fT1+a20MstNW/e+F5mL
GzcjJRLw4fznfMfjDqg844595cuDsE2QI1y2ZBjfY1CMKMG/eiOCGYSNg0E2EaSWQVKKGVDZobUl
mcAsr2Z+3Yc0vEi/OyVst6lBSTQAsse0cp+E4lkJoRpiiaLNqsbHN/dfEw0aVc7zN38zIQ/WyuYC
PE0eJQPgPJXj6P4OwtIxs1WTGvdmad7l0v+KMucxUOnfLLTvjP+Rd2z5S4TNeGxkbmFmIyc7WeWG
mNWVk7Zc+0mEAwnzP9wy/OUG+XL9CPX+cYrCMw4m7h3CfOClS9fdkPG6yKLdxVl7B7t9cZT9PMED
J6DyK3JBH0UsxgB0sKzhiwj2jPG2oJ/DfYBKBdfsS3jZAyUovOq+f8oSXjy6ofd90F0HYHtVwS6+
DDne9lZ9kI401jNzm33AxH/FRAwx3MxuqYwus2h+p9wwwO8zNBccMVdxQikfwIILdQUkgRLknLSa
4BAluYvJeHmnvws8pAy+BogYnLMGFDoqR4eOCU17V21kIcq67/idCiJxrElRw60lsondU61qXYpC
BRt9hUWzAYk5HGABMua4R7C/HgL5V8E7XQMMMssFV1BWvWF8N5h6e5g9xc0KjfeuKx7qgfChwrei
s/cJIx2RHIISSINsz7YyxSHv9VCwmM4lj8zQ3AbK/0grupSs5c0Xwv68liDEc/eC/VQ8UHXH/Thu
cXJjg4lsaoobciR50P90MyHjLgtf7QxSsFOURwIhCPJlt19i3vDRKOEAqp8gjpmRTt1W+e4eSd5Z
t63Z7Mqcx02CuHb68hC2QtFCjeUqgTikW6YZwS4Xf2bow5Mqtvb42wOftjUN+WgVjK1CTKQrOWcf
Mu8uQyTBh/Fd7YzIPaDCoIjO8wM4x3jjUIfNsuOS8lEuHFPgAvGsrpb52uTFp1epQ9dyUS/zDaRF
h+U4wjNjDOuQ5thtkHL2UBKSrebwr3rLD48ErH/5cNCxMWB7zaqR5bDlcBctNBUHwzGnVPQmTeBX
Ja7AprpELZh9y2p+ixp4sqxI1XieWnsphZeVtObVaC9fdvI9gHc/5FQ7xAATEnyymRi2dYZlv+Qi
EHEDMKxXFfmHjCsWJw3BsW+iIiEwT2Tmjp4WcRmOfueVPUASqXQrG1dwdy5elvZST8m6EP7Zq8qX
Pida39mrhkzkijvAPun9fZiYDWKrOCwmGeqZA1cVpe9Z3ULJhFcQugXMYd8n+ukcKZ/77C2IDMrC
tAWIMFJI6GDQaqvLUPjmE7m/ickwhxUrI7RWGDPusNnc5ZQl4FU49RGepjGATOJins0n/9GJJfo+
HSYhoNUV3fRnr1a51qUeUHG4LtQUj0qyJ9ieiKqpfYbjZQ/VoVtDtcHEOW1qhDV3iPe5C1PYa5tf
QyoU7ly2M3OdL2wQVHkqXq7kwcFrwSgP2jYNrRAgaHeJCvGVV9YpavKT0EMJ7Dk8frn/Ctkdxq/T
CKQ/l5bGLP+NpZLdGJ8JVAdwyzQXLBvFqccdI+9ItOOAzLUtGD5QpkOOVcoQ4BmKulXxj9jklE5H
8F38Xlxyx/wSeyQcrkT9o0q4B+Hu5qxkj9dy8ndREnxCptgtRvQWZP2GsV+JOQSzkl89xVKPNkNq
KU0fW5OEWRnXzYZm33Zfu+MF7A6NOSPD0tJejnXP6MtoiaHTcx7scwrCLRdPKBoj0NREY7OIkIVP
Nd/0jkIs0LKzT/bIWDYjxUzr0lgYiMA5Ttxz7/Fi2z5kmqLGAlpZbx3shtU49XzMASdF8nF+HBD2
6uTWkoJkqWk2/NJsK+5o+Ac2MhEo9JWQK+E48ulnytiWKY7EpqSMZIl3mNkDfKl8GJyJ9CUNLW0E
ATsZ1s3pMR1YY/rMjIWNyuovaRh2pPKxsro+GBcyru/QMnAJgbrBPk3dJOyEDG5X5MW/05qBC+LV
pxkLyE7xRljjjOwUj8B/0+jlp/WAO02OuKV8uqQnlwEhWjsrGR+IbNQlPsQb3S/uxmovC2aBoyse
lpx5b1vjDm+wpw8mbwCb8YFtfsDb5e9qCmMJ0NAeyq6xUTB1zd4nm5UW3zaPMp2DXFrbMsbwy2uw
ZM74GMdZsS3l+JBOADrS2To0NRUY/KvbumCbhIE/R5hV8tFyMYaoY0kAnMTnNmVQckoBe0nQqDBh
04pMfFYKLOn2eDQzEMdLhfyGHWgkhXNISorWl2M7x+HOSpJ33x5hcvgOkhnMutUXcmYPI2miETaF
62Q9jsWCwV58Uj2zjQb/FvVEenNAUww9ufMbacM8n2SPHf6FJJgeB+7wWAuXR6+HsmYU4xPOcait
Rn8tU6DKWaNuQNS/OGchv9ZVuzNGgsgMWmhuYzNfh34BdKulUj0KEgoMEv91Ns3nqIZ4ANXZcY8Y
jB9bO6PViOWoCBJF3/CEXXympjxHe/SK12bGAJGW/VpS3bYJmGTZThY/ytpZtpDm7wOcbKuYIKkv
SBh1POYnKZINoLnfdlUc4MImeBJpw13Cjznpr5HA+Wb78qG32y8XP3jdLGcOaZ18WVBWiymLVj2+
Fn7c7Caz4UnQ0YtFJ8GExc46dRfso3sgL0xyov7cTx4+S0sdmXxJfWSF8KeOWBjWrozlw1KLs1cC
qQTnek4FrJ2cMatNGW7qN3yEBegabz/a4fykquJ1Ykfdxz2Am4TuoRWdVCTZnkdvyOHxcIXY5D0S
UbqAJE5N2mlkx7sS6S8FQ/IqBEWukb8oR22GJSxnklNPXxFOR48gw0CjnjsRROBYjclzAIMM7wHX
QDTcZw3s7p7DLHnr6TpiypI5O0ZpbNScMUK1kzDnjeqWFPaP8SSL6rsSPPF1Wey9pKu2kiOUxBoJ
zpdoJUpxXsU4yenAYj7PsCwZVg3dzswDj5F16UfoW8p+bWgjGKeHKvqd+TFE/pqhTPgdZeKzk7Ox
8cblxa7gmLo+aBNog3gPq+ScB9R/ty52jUbAB4z7nyh0380mAyF/kT8y9j+o13ka7F+OCJhaDHI3
JO5uKpM3sw8PfZspSjIAPzsTnJKO768k/tjnmTwIz77LiCMhsByMg1lE3D07l3bPBL/Y0swCkY9p
1lRwsstvShsoa8xYGz8Vn4lfsL2U/aqdeJ0CP/1tjOS28yL97pbAx5yUuKRsEv8htOpbn5jTS2MC
Jh21RV3gVRfatC5wr1e0BlbecIi8RWxsbXAPcLo3k79vSaWgq3VbpH6aMr8qnPHUqd+imYfJ16Z5
7XIKcNFb2k6f4qv3JQb7CG6IxNXtaet9HUVUq1fBrTPnvRpgrNPhnuPW77RtP8S/X2gjf1IYn4xR
7twfVpO2+itt+o8HOvokOYCMdEnVPoo+Ar49Wzb+oaHZgzVJ1oF6D0t34H6CvbqjIupIAjKap+QR
9fRq6QhCocMIjr/kO87Y21F4VETkN9IBJLAqeo+6qn6s5ngrXTt9jLrWI2DO3uRh5KdhLKycMxh5
cDd+BhIwxnWPeT9OmJGZNcdIOIetjlOU/sKfE/iSecmNE/KCTfYCnA5m1v59JpPhkc3IyGiEHIYz
RZct85t+Zwc9CwfRJHIduCnSja+THhoCrKMfHHPp9IoPGZmQ0P+YQ5bcBh1zRcfSXzBSZ+ihu4o0
SUaqJOBaF59liIMo1aGTPJlByvc4MHUgZSKZkpFQienmECkZV5vsCteRqyLL0pQ4+A3ny5D2m1sW
JzyI9ZauYip+dBDGJBFDWvSL/vRPtknESjIzwHleCjI0OMOeUn7Xxu+uiw7ZgGY6Bzp2I0xIVuRw
4hpSzaJ+csCs4AMAQTHZxEnNQY+/fptSioKBziCKMr6JjtohSeJn1tGfWoeAMh0Hwo8otpxEtgtJ
oUgnhupDTFIB+SGWXMZIDB7TOZjXfJjVutPUtholwYtRxX1AFdjZ+3T4VZJS4hI6szIGxnRNyDBR
eHPwyTSZ2UIEfC7o9vAF9/d4DZFh3zvxzAAuXwi3YYTuBuc05Ac/xR1BgzF5P+oGocg/ROSqbPJV
Hjkrhb5AtQ1KE8PqfDcW2XPNNJx1EFlHB7XaJX3OuLcOGR33YFTlutCxLgUe1CTLNpH3gieKdsXC
HJEEM3UkrDeYRjozEYPaAQeLz9WctTXCZ4A/kClzdLhMkTLrSJsZzvBAQO5pcaDui8TaLuTSIs1z
CnqUrDlDXdVm1AJq6KagKtAh16bIt0U66NaTeGPy/BLqCFw5eT8JmTifbNxMRo7mNQDiVbAfSM95
pOgy0nR18aViwnWTjtktOnAXucWHE++sKMHCzImHE9vTlGLSxaVsZwGXGTg1FIgSXOKNWo3cKFdB
ByWYoJ8O/CGIXFia6aASIYcrIV/yCRE6a6qrFfFuuiH7TFMyEPd1nHDWp3VbRww9HTYMSR0mOn7I
/M9gTSCSKHU4sSel6I3WIXU4BOCjg6tav8iGXTD3FGFFz7p75q0j8ViQfBQ6Aolv4Rhm441eN4od
dEwyWjxwvwQnhY5QLmQp8Yq8tMAoZT/frNSHTZrLzyCVwSaO9FACZniv1blxMkCuBvzX5EDMLSZT
Y/OCk2pCbd9r1l2Eoj4x0U9n4W9qczwuS3QHAIPTZTRWojUizvMlM2Hjbk3NU9Q4EO6bgsIBwHet
97vW8ku8lPeaQxrtDfm+V8ZXtBRAQrJsT9s4RXM+nhs1hK9JnhN/2y05EDRfsnImrUt1qj/s6wFI
ld19WCX/oB4RJ+PpViTRUbrdxe7rezegx6R2CWQsfMik9eyHzVvYYLStRpytBmSVJlZPXN4OjuuG
K+HJQxiU1yIYuGiz9sqdw9IP3Kyneogqiw5fiT/CWJ+VZoZ4xFhs/zGyp78e49UV8sGpTNsPo6vu
peTqQvCMXkCufTVQRcMbRkIgvHY0lX8s1rjq/LimBae6SoUYNsznCV3V6H16vKX7208XVGpz4+bq
NRvl3YuDh56LIS0L098xqo85hIFVxWh3Drw/vTHXu0nV+LE5CCF8JWAnnlTH3amL/LewUohBAsPA
NFaHMZr/jllLPY8+vdf8gF2PZzcryg0IOaYXKTtvoD5EzB+Bvf2uIYaOrl5lVAoqayp+GkmZg6OK
Y2WU0ZZH9lrk3ZfT1BbcBo/cizSfTPa81zxa3BeoeCkEUkYWLKDY8ot6N6gZb199atmLxjB7H6Nl
P07Ve9yoe+XhLM5t+vuwffVW+WH4+M7CqeIzQ/GfITY57nh00uoy2tPaH4Iz1l+g7JA18beACbgU
Q/CQYwTdus4mTCiZUlP4ILzhOQ/nYzljsclKdnjkuNxuKLXdGkn2PWv/tTZLLSA+N1MwMKhoxq3l
4pJrjsj/r55N442reCikokBhPIeoJFAv87sqBP5zd+aHlgF9XuNzGWZwO30+3CrYZYl5ak0IIvrf
neajNMUjXKFLOqvL0IkzqJlzCpRmhTcOMJ21E25AEV7qbSoba3rQuR8wBU+Wi8EiTlOUj+xK39f3
2A7HBcLzwUyzPz5/hKGl2ky98cR862S1/l+spRXeP1rOYsHXObTtldJagp9m9GXZ/YdZmK91GLyI
qbi2SXVnVLXpWiZXg/sbj8ZbTpzznzco6vNvQ2rqGD2+E+8oZ26dC6aWdmEowlwmi2sApWJ+tksQ
8UqdzJbfzhnOdYxE1vEG9bHzMEkcyrQF27HTrmfWe3w7cPqMtvoBl3Yz1WxBg75x5MYCFUCwp5WU
tZfIC756xDXQgniTdhjHP5QknFlF96KkclOMn1PG65WVyIQQPE1H1wHF20UFDymmrlXlzM8cuU/s
iQ96oXE8BEIhyI7Z0ZlGFG7QIx8gixkJxmd7SDipJrsZMFUz879SCg2Fsug0pirGm/AHRfiTVPrS
e8bOLcNbJb1vNxAvibRfzTo49rz1Hf0gq8Hs74k/kQGDirexMb4YXbbQaZF/LWmT7gCkUU/ypwL8
EoqZ9IPRcGSAmkIEZL4V8mnIcU0mPXAYiftAEyEHqoBAD3meb2zwtHykhXed0K+R0sd9j9i38Vyf
MALnTkCqX0mFCw4f8yo0o28Fsxc/IPsHauuaPM9eJtIlTlZBGaOjoiDV5JQ8NSbFMqtWTb/LyPjO
yvEhJEfe5iCyyuCwGN5DbPhHa8n2ik4WyFH7iW5xKja/AjHsLI+BdT3yerYY600CCCOMkhZXcu6H
56WaiWIQpvajG6EhhVJZ76GWH14Z4mwKxbLmEnrbFM54jxB3Hf+lspyf2eYLKroCBVMaF+rgGbmE
zY3Z+nGw1nkLpXKo+NOogQHqkD8gcfBZ1IhHE3ldMY14Gw0EKFYjkQr2Q5zfIAB3S2G/zV9NxXgu
4/9cK5QvrO/JtnAB1ffTLg2bL8OyP+IsOffAomNl7yaOR23JhM023pqJRFfg59d5gglMnvxs9rjM
fPuHbrOXEFZjWRhfwhI7ojn0mCb3KLwFYfbszEhGAKfKoj5Uw8J8Nb5TCOpnTGKolsVne9cJCCz/
j7n6nvDWF1Ls8pRihWJX+dWhVuHaYo6E9LYJpQHz4aUhNhvK7BgvE+09uibJztkdsaeSoIoZwlPq
djRtZmwa8jvwq3fmI7aGm5rys5OGmAlRVmwHh1CgqVeqLq/xE/EHKiDpueKCA2rQw/+sOudxDulX
RtyJimXbLjyTsdUclpZmnMR7tqvggRqdn1bN0I1QYFc4Ck4pbPAOXzHI6S+jx06P1PRVVByHJJO8
bIGt12bTd9LrkvTF+WUrbi9OPv8KR+uB1AmXkwUYGzBE9tL5u0vtv35tBmsNjfOj6GdKqPmoBSmb
+EIb72XJtPVQMNZj2I7Xi1cSw/E7Yetl28hnDGw3bwweqTPdSGNizMj/3dQgeIOT1fEoWzeU2etO
un8tDzRQzlmsD3AjqPk9D30yrx1IRN0wJAO6hlq4NgPsartDgqTka2PpXqIhhLtm0VTkUFk06e4i
mGk+flVQWNCBuoOlO45skW4i3XpUevNR6B6kWTcizbobKUv9bp0ZHjMM3ZzU9zu8sD5+XzqVjASs
hm5Zyqhb8iXydjgMaKyaaWybuG25HobDHZKJ+QBPDZYew34gzrD0TTS3EPtCGHHTxQRou53iZp6d
sQTCJUg4qha+/cTyfXdU8m17aCXCIZVWNhzyWXg23jSmJ3yuqwVYgFG2VxmJtRGW5AGXN8eT59Au
UFojZ3kCgdZwtpqS3Thau6B1nziTTlunZG3L+IpWnh+2oHbrr2qemf+s8p2PUr2uBUZfBLihyTee
iWO9aNzq9P8da/93jjXb80z7/+RYu5FUT6s4/f3vprV//e/+ZVqz/xMjtuPiWxNMtgPzf6E4IaY1
P8Q0ZTteKBAFsKZVUnXJf/2HZ/2nEE7g+K5jayuZ/W9QHNu0gemEsJAdz/LE/5trzQH1AyFy5m59
/P6v//BNy9NQHOHzg/Dz4ZT7dywOsJQuYiaerTOaOOgCZwhnjFsqYsQxFsEh7GwAK9lKkOlCUubS
izrnE+MJUXizGZlj0BqlfvjCBBx6/ZBR2cEY64342KHQVR6CdpGRcij7CaT+DvEVoAF/CTb0wMex
XvsnyFcvrhrPpMq2sihu8+TcC6/9QxiMWs/hKdfFIrphpNccxRpc5CRAI7Yz2cca0Ktqz6brbW1j
OBAGeVmoLWFheU59RvJRTn7InH+novqVUnRi5oydZ8qOSG/1mfrTy/6ppRjFpiDFpSilr15nPg2X
+hQ+fzoSqU5aIOjzH0nNykzdigAzHlG/ImV0dkGOjtSymNSz2NS0BLF8KaltCahvmTOgb6WsHhux
PONEeB81eMyi8sVOmWg2ugWmpQ6mN75tMT3CZD/ocg2Ze0csPwUz2/JrYLYCg+LWUy/TUTNjqWtE
6Qyw2NeGEhoESVwgzGhguUqE5XREIN7BhTjEi7cFtLyhwRVqLjJYfPknpt1/CYOmBr6gNPhtq+qf
KKXdVI+pJohgI5upzGlNMK90TcwhfzWVOmVTnzKBWoMuRzY0fECn+jNRwkPOmkEatTw29TwFGIix
jL4Z17JHdn8apU3hzh5H2M61hvfRItY9pkT7GzpoiQwUFzTNU6FbgWyQqLk/XsqmPVMNdkSgxmL8
BDd2PVCDWL8EqeNhKXTuFp+sBZZioIKoUv37MtFuM5j4Lsov6a3MdriKAt/ekB7aNHvOUwaVofFL
UXBUUhUwUnhkmf6LQwGScLJXo40+yWddGB1uHYqS9MOUlfmjN9fgIMQ5nUBsIxL9ahkGBt54mZuW
r4TypamHBSvGt4jJma5m6vIn4JQsxPY9VOqoqHDqqHJyqHSCxgvnNuLrogdUl7oxLvIgGQCP3EPP
JuvTUQ9ljt8pZVEFpVED5VE1JVI+ZVIO/ozmdaJgyi35nZLorIMYogx2TVzsSgqpCPT8sWEMtYv3
mHg/YWVsgzw9FLrHyklecDpcye0w8V9uFnVXWtqT7JWp8Y6m/5zwm48OzfOGfx5dHY2CK0R5lqgJ
ilj1qaBUq6NcK2PO3WBdbHrqr3jUQT/SkBYcPEq5Fsq59CdKlPLchvHn3ObbPog/TczssO351OgY
MV1glQz9INMbfHlZ470uugxsTp9Ls/2TUhLWdpyV7Xxr/rKtmuFnQCaMq/DobR0Kxsx9P/HvUmHU
UT4WUkKWWsPhnz+lnEzPd+CFWlSWJSRSquzchSajY3frNsGhSTXLjsoy2AyMC2rqz4JR8sf8oEjo
+i/V1Unase5Rm7bwxdkYTQemy7wUxsYY/TsSwEcyitvUDU8OWPWaIjaDpl1H0LdkPibRq1OkZ31D
r17SaHlmPJdjTve/uz581jMkzWyfJMWLvXcLquqFWqCzyw9Y2e6DxnUuwmMxxBRKdVxQnkdGbtTJ
+Sj4miXUUTNHiRxmRJBjUXyI+DI4kT121NKlQ/0gfQahXXvOi+lC5cRxXsBx6jo7PmQbDCPeCCDG
waGj9i7h6QuoXBdBfhTzLhIAbVmSmIW0cf0pqM6LYVUmXFIGkd4hzcyUidN+oNv22n9693QDH6No
Oq6mt4EU3ToJFoaMtPVlHtgqnKLQCmjya+38JmXT7F0cWAzExWtC7R8aVbZuhoA8b4WzMn3jISWi
O/lvAjuhbg7MAK7saAZDMaFVMJVsIXFZW09xXL4izVO81QBkB1MaTxQAjbqfkGbeBwBwj4BrNdIR
bxe5cShDBjevxANuKQPNUdaL3MxfEED8tXqB0doxkPupSLRZWl0mN/PAEVJ6BG37Ak1KUqwYJjQs
GiP04BlVfRPp/kX8g+UO4ATZgYq3Cd59i4i2q+hNZKxDP2H85lDnyHRnijBVUGj5p9Z9j1TWJESQ
E9Y84EP1YTDbcKPXr4mqSOAo+IKq9JqVNqMTNKuMQ8iK3EKDJ7pdT7pzkoKNQXdQ9rqNEnQKfgiX
nVCy25DFpVq1ls+2jXFTBcOlotZypsL2JKwETpPRl+cl3rS6A7PRbZiBBVGYpEv4WJaFdyzacIdT
zz6YukczhI0GDPSW6aAMJOe/fcquLzre61Jwb4BYRM4o+nHYrJK4OoMQWdNnaeEk2Va1cQJY+uiD
b6Xdk17zZE0vPKWfkW7/rNG20VOLU6ibQR2bg7VPWaiiMxTFERdN+lRgINhYFTR6XS96bpP8SAlj
wlyAnKAS0zULUD4WWFPbqg0xeg5XiL8gfy2c8wPLo+3qh64FCSU987306CfCTY1TDwB8b2Eb5AqT
cpcx9KWG3Zfbir7oQKTglOJurCKCHh7eUl5mNSwU0S/vOgOo0F9Qh7l3O4Yet7XWxXiR+nI16muW
4SR/m+1wCPQFbArcv3E+f8/6akb9J/etht2PW1s2mL8sfY2buc+hNrJYiOU711e9VF/6AF8fRm6B
8cB1UPbFV6IviFn3yLXiBAOe9UlfIcFs/vSWwEHpPTtthIO0Pih96aTciV60FF5ysTOAT6N8rbPA
tFeFvrCqingPHAPusaG+0Dr6ajvqSy5+/O+WW6+t+ht8z0dCuG9TDyfEwa44ZyD5l23A3wVpa9OL
8lpFZKXAPZ0nO8eRMm7n7oXaCZxChKW5hVslptWyPsDgaRWDfe7qIR6HwP+imIaATrcBlH4PuNkH
3PBVfnO89I42fe5Hkl5usKXEexOiCxjhDS7HPZHGhkDIDq77V4SKIFATxOL9mIo9A1K7wLtOyqi6
ph7RqM5IfrVy2jJ9ALPtAFokQJwm56XwPpq5+yrNma4e53kehoR3VrzkWuyYm0Jumr9D774hJwGO
S3Q+VLyUfXMQBj4aqYUT+T8KytGwPlREwU/kywpyOmJLpmWX3mKjMTjNNbdayzJuk7zmWqhpPO7d
S2D+FGg4kf+nVv09tj0cTwhcKweZ/4IR+tCg/+A3JtaGIhSgDM0oRGYSnHWOfSDvueg7dOUhYdXz
um7VsvJZ62RUfTEvBQMg99WUcKfNWX3D46zVKUDvZmFdkgaTFC5xmBLfMLN+W1rW8ht0Gg8tSC/T
sZa+Ki2CLahhuZbFjNH4MGzsBVOb/KQoZzS3FuhCHWYxRDUXda2P6Rmr0dtmLbxlKHAKJS7MbRIm
WpxrtExXa8GuS1JGTu1C9Hl+qmyT0S7xdKq7/E2kBT8/7K5dYf9x08usBcEZZTDSEqGFVhho0ZC7
DUt8PN17LSiWRblvvfDYKfd1DIKXxfC/PRRIO072JYokyMVDriXKUIuV/XQCS0OZnuxOE2rmNDDz
Qt30lQFx6t3vYNdUWv4s0UE99FDlULjB2rJv7eDhn6kGymmiJVQjDB+AHucixPdvbSpiHZtuGMn2
qOUziWnVU+9OTaiEc+mHQKWNWLOSTjAcAdy4zrWU6xnT86zFXS+5WVrsDVF9KUP+6bUMvGhBmHwx
pcOAuLVUPKAZu9iMuU60exoJzm3XXSjOOvUBGz1qc65l5xn9eZLpoQZUv24yjglOIlalGQJXSHcG
2nWXo0VpMXv08jea0X9PjDqGhDRjW99TxjBFGPEuo92iigNw+Jq0TN6jl7sjhv5hYmJgjDw1SRX9
7ZiIdQ0NoajtVcAHCOPjj+NY1mFCkcfB/Y194Mo+SQ8QLaw92j2R6A+pxXw/4VdDuzxTYAPXJnib
E6CCBRMAvwxol26BrjUXOokeQ3EkCnU3g1HnHKxTjVMGzBOaJ6OFgRlDnnKi0EMHjPUs1fy7gR5I
cMGsmE9A28kJEGnVv6le3RluuHVtRnjGZY3grqIG42i2mose7IxbfIfeNqfP2yMzyhfKfYpzEj7A
o7Cn54b5SRUaNj/HJtODFXqTH+iBvygmLgOTF0Tn42CLcxyOgDuKS9ZgI2ZS0zKxYVCLIQO/8a5j
mrMw1Qkk48IFq0zCvGdi7uNWFJ425Tts1XXYqhOGy1vWNDta5S6ZHhxl9YEfi/o290XdICzgm38C
4sKoye2tzeQNXzYBBanHUQFcgWPNhKpnUuXokRVdHHjJc3ma7OIbNgMjBOZbOXMumNFIXqC8Ny0z
sDnmm041FAmE0X50rb+WD/NaD84CPUJrmaU5o4mWaT0BWUjWs92xIhXqadADuIVJnES6LvRobmJG
1zGrIxqOZdFjHqWneEzzCH1uAqZ72Dt++y3G8pm5X8n8r2YO2In6Co2eHYjTWJy3H2Q4OrZ9bmKW
le29jt+4GZyNLUBXL5isCyaOeqoh9AjSYBaZM5NcmE0uekhp5Lw4tS3RJEBcuUwykUYQFuhOdree
wjlVJ/W148DH4ZxTj0IYF+2TbxnPUg9Jp5L9xbHkW878VL9BRsJAtWWyyoDgXjNpTSYoutVyAyV/
tfUotoNU0jCbNZnRpnpYa9T0vph6gGv1MOryl5a5riKOTGyFd1QvNEiyjEmYAiPu7hs9FiYOcIcb
hYLq2b9bJsexKojBEhMBGPck53sAEGnFxxftWj12jmArcD65Y9o5ptB0GM9ausSKiaceWg8Z9ysr
OiUsm+tZD7bZrRhx62F3vxDhiwHpxwlOwVCPxIeg/KwtE2NENd466Z/GXNINdZo165ZTy1+eo5dk
6ryNGKYdJtpuyl9yjTmebY8N2e7ePZuQrk1HdFaM5yk0mksDJdmeATT2GpwcUKhZTGBWoKtZHa5Y
08XGBmvZsM1D0jpbTLW3Oq0xQ4FANVNIUswKSKbA57kn6XF6xe7ajYcSovOEpbjyuXF1kXIvFZyS
Eh1s1ZPsLTsi1r4O+ybddWbbnfs+XFPU8t7zoAY6HsziChLMoBQviQkPO6SI4x74FMvSNtIBY17W
ZgPqKli1FHvgd+JEaPvlvQ+o3yFn8+LDfQfPc3SbTyBL41PhE2aeqf7E41xHz0fSRcWGNUhtl9nQ
037mNzoRTTLaNL3HQOBKHHVoOiA9HS/jJabKW4doGntXGliOq4mnziUCvuWfJDqI3YyHhhZR/E+Y
AYX9RggR3rAObxs6xj1w4GuNyqdUnYh3RNa716HvJnfDdcTrI7oe66SOhjsRPLoABxnn9qtJejzD
8U+UnNtVSaVstW50zNwibx5JlTw0hteRFMH45LvTq59RVADf4g9V1Y9RdbN1fF2RYw90oH0h2d4k
MWs327ii9InhsvVNF8dzqePwLkzENKojVgqi8kQu9gbZeaZkz+mZt/69r7n1DiTs/+EO5Azk5hjT
ig7hdzqOT1iQ4TKu4k5H9fvqLbHrX0Sv6g36e73GZuuT7TcFR+OGtH+mY//KgS5KBTD5A1LtSHvE
H+P01CqUkEGDA2yNEHA1TIBE0R8xY/cibsFbpJEDdTEwHJcW7R+uOjq5cnTuCl4Lr1mioQWDxhdA
DoT8wvLlyuSjh3AANYZLaum9Lxp+sATdvYOGUEFFmDUewWBQt6Xf70oD4EJgFYhCg0h0oJibwUf4
BylhADgFcqHgjKQ0dyAxI6BeYBls2ZxkE321Tc46pdEN5MPAOLbymDoD23MImVA/izquo8EPQiMg
NPun5JmkC75h5unhJEs1MsLN8OlyzP8ooUl4UCXo3ysPZmADM+Q6s11gT6RM0g2r+MJ306xKjacY
0vEwJfW59uIPH1e6a3oYpyGkr0dIueuC8JYRW93WKhePBXV5U8zOuCdat7Y6wEDFeAQrY8GbbLsA
x2MBRiPhOW8rfN+tjxFNadhGobEbEzGBQoM4TKarLmSOUCM6TJ9pFL/8O76im4TiMUHzkEbz4swp
NW9wPlAzn7pcclocj25NklgDQUhlvnmT814g2EZxcHPXBj3WQL9uIzQR2h6/4xkHk9CgEcFNTc7u
W6YRJIpbOM+pua1N98WrUziXPZcGzAA5PzAQkzQpPyYiv4bGmzAhA/N2bWNvbfb9ez+/kwy4xZpq
ye1u7zqMzIgGamiKUMUHDNCRGldibBqsQtXgj4S0kvORR/X8aeaWsUJkFODNwbK4GtASBcNVN9SH
1rzx6mhgu8SECtMFQ7y5haazbmpwLzPcl1wDYAJIMJZGwhBDQnumn7s2pl8Tu2T23+ydx3IdyZZl
f6Wtxh1lHh4eqsx6crUEcAFCkJMwgCK09NBf3yuY1tZM5qtMe/MaJI0pmLg3hPvxc/ZeO1wsFgtG
xuk3Ye2+egtgprQqWFt2v1mim0TcvnWRSvd+alr4xsZpZ/QUSob2P3rYNQKGzRzaxjHx2vPkAZni
ma+xc4/yaP2E35jGLvHh31oNQ1X4OCGJoXbifi3IMdwVTfbcZfVFGT6xX6B1LO3hvtE3BXMHcjGA
O04n3oLjsRcwjxGC6EkzopNrjDFNYBdbW3Uha+LIKJg3aFggP96C+6kW8E+wIICAT4YnvShdurl8
c2R6T+wG2xbkIC76BNPi0CqQQux2H/QdS9zy5AoV5KsMY0KGic3QYkESLeiWBVGkYRV5BL/g2qkD
eDnOsV2ARs2CNrK9o5F6TAvtTFxSMByEdlOuw0MigorR74JIMhZYEt13C1SqRuQAYHvjLVClesEr
MQpB0AaObdUv8KURClMDaFi0AKIibW77BdSkF2QTAeif9DCk2Fz0yro+ogMMtgOKr03aNh/DpBzc
gSCgbN/4FCUi+rTPvdbEyt5f3WL+rhwLQQtoI9PF81oiY0wC1yNKusYt1pbfhyVrVYZA/qKA9A5q
BQ7YFKJLxmsbfTMzUIEOtNW1FkR5jGP1SAY4zX92xr5tkMrOm5zAeUBkRbWvq5bcklq4B4ayVF8c
jORU3CWZZe/wFJa8iznUO2BtG8BXhMJStRWJfZ2XQLcpt7Y9hM1N5Jftg5ZInHUJaJHpToVtBJU3
QlFsSlu/5sSWIAjYIf4FmTKV9H4ipLV2z6M+5q9IIYgUSHCmNyNt44XTQNs/OVrw9FZRGDvwk1FB
JqL/koz9yaDnhdrmY4iQjqFZJCCHoVcBpe1c2UCxeBpz9iO2cc7YJKwjweZITVbMoiLHl+Rm4jq7
TUQir6kOBDbvvd4M1kZrD9tmCLdcJvsAVI9xM5ntGMETaLVLrCb+GOTCgfmQhd8HyyP82T7bI4mJ
eVnd9619XxtfWg9oazpgbSkzd4vSC8mkiVkgbNH1xaQEZ9a1WyhDXYIJQBtYLyHz0QE92aLZk/FA
/5EujSmMc1QBguzQe6bGskOgZ1yHjRvuAplGl9kQX3TkocFJsruSOT9vDis6mi5G+QkC+ALPgJeE
5PyQBVcErr/uJSwHLIgnAvTkoaw94t+m8WZ06lWXzj7Mk0OjTHtvoUArp+pr48WnRgaveWpyJdWz
CpgUeL2N+K47gsIbV1JV115wRqwDvAvWj6Jy33vKtPa5mYvuFE4WxanPlu9NH31eo+hdHDF1UR9a
RG0rozFIIDcJkevi8JvI+9vIHkSLc10tnV/xys6nV3aAFwC1wVlJWgLI1KHujU37GMaofWMzwshW
38h74E1Z9oRCQgGo2i8W4eNrAhfvGzKI8Pqax0IR0EHW3n0bz3e6cijgSqYYtoc/H1SPeZw6vNR+
07XrojxbHiC2glMNW5ypT1Kquy5K/CUiIFkZOHHQd/lXajkCApKlojPSM1HNVPEVKcuZV9FG8/TG
UkVwYPR8cGr91XZxX/s5bf44uYxWGZ0N965OQTDEwoJp6I7lsTUoHpD5bg3cKkdrGLZJlp3liOC+
Kb/xtDhBuueUANGKCFdOGdehrR/6lK53xjHV4oXLU58WudrNAlfkKF/tYiDsl4TDdSRp/SJJene8
ntQQg001TQeeztD9lnsSpHLTrInlwrfhR+EuKthU2oYTkF2TPlBN9Tawlg+CHW3XlA0OZmsmu7Dn
8JtN8ylxu/SqS0LZWkYzcA7LFyYJ9p0owaYEWb9xRSAuWQy0Y/SvuUtXwEf3teox/Q0NNZVwgOAB
bjoH5A4D5BUNLfiBFhB2pJaGXrNIlbsKKlHpjXu0irtyip0jzfTgXBvtMVtIykIM1H2mccMN/cJQ
6FtWhzFBI8UnBiDvY1VVNO1vJO3Sapf1ZyDiEBa97m5iScO3X22r/lpnCLTTetjZDBl3BGnoq69o
DeW4sV8b43ud5hAQDeVSBuOEaUvjbJkVkZmkRAgcdBsm/Q9hkDMOSS1jZw5y4zlEN+n4WTKSWivA
FnSdOVHbrTTWcPh7yrKXpEyBxGC564R3n6V4YWa6FphakMsYkX4mLP7am87V0yUjWSzlThyzTEK5
aDGjHsvJekzrU4Hd5Dp6cgeTH3uBsoCBDuNrbeRqZTcMSUBuqZiEXpx+ACXNA4eVhAbMuctAxbL3
QtM4IzFQgpzo0o+RjffWF0miS/thuP4HRaBx6tr4WQl4ulWrDmYZ3Vi7KPLtzOD9J1APdNVW6PKj
8/sltPaWiqF5HAjuYex7CkT1gj8qO4LQeZ5UhgPXtdmj89c6cD85ptiI0sJyXnCGyFIoHJ3cT3bY
PDiD8SwNyOSdVeYX35eLUaR7KqzsXrqL79aZXNK0oJF6Y78dOzJwW4PhU+DgHsArB1ostegp2sjp
xanrI/8aLfZhjhU64QWUd6iZY0yKcbyLg48k798Yd6iHearuSz2Gr3E5IzYFprFVarIelIFiPCVi
4cD3vBp2870aJ/bjpkxu2TieuuJOdEF8aI38mxnx3Mp4B9FoRcjEXjJIg+nhnJcxLud4uWqr4EyV
E95NBV0h5NvojJ0WSA8SU1PqD06zBAcRJg8tkmjtK2EP8bbzw51q54MI/c8dm/3OaYYFuo1Mryqt
cA3h9VtXOwYk5/nzjRZRtR0maApDHxEISd45WyENwdD+WKabPkg7CNrYfCuAGchGJ/PStwk6QnAx
zBkx8owuj04RxffW2PonhM0v+Le+9hkZZlZC0ZPTatuKqbpbPIknXBXM/5xuTbFOv3VIH+MO5Av2
NA6pyUvfFdOpXGJhcqJvC4dSGtHfW1z2t56UGXjZzRG+UIrhnQeCt7NhKW5+cMglkTgvOGHytiAJ
/mwMzXnuAmtbgcS4i5j1spOWhOCNib1JbcfY1w7TYhDYd0xxkPl72MyWqQ5D2fxRjkwRvdCJTtJM
UcQP1z5lFr+YLqMpug+UQ0snAdns52S3jM/L+XVtWwC3szaBJGxmZ9iyN0IYX/FRhcf/UYX9ogr7
WnbU29Pj95Ab8qu6y0ek9d8jzPbfm/y9mH7/A/+AL7P/03NsR9J7Ar1LOSN+EYKBPHOUSXCaifn3
J6Ps/6WjKfc/pbscZiz7pwxM/lv5aHKBk/1JBkYTh4A0BVbNtT3b4jP8mo42u0FeWe3MQV+1Oz/I
ZLTrHYRFRtX12J4YyJIDpjdZN1XX2ceTTgoUgyHYCA+hKY4WB4Q6kSTC+plzZUGNDxABo4tpmPVK
+JwUf/6tS9I2na6BGWeo7+daVZt2cNotYPU/HtCv43+F38uHPz75/yq6/KGMi1b/n/+wUOr9/oVc
4UscjraNmE4t//7r+yOjcv5r83+7g04TY1k5lxLQACpDlA+/2MzuyawhzYVz2zy56XmSht74bdBf
AiJvLgGzFkA3BHJ4mP5jzhCJDvtPoiyn+6DWlxZcDsOBQBGsgpignXt3LcGHXKyw8S5oAL0Lymxm
nbSfdqYTDtc8JsAhkPk+6ov54Zfn6198zUUJ+NvXZC6OiMrypev4wlqgdL98zVbpisIxKZmjtznZ
DCK9ZBVEJoPYh4NHJ7HLiGvIE3ltHDfbovCfz8JQFOdxYh2iCRn7JIivkmV5V09duPP6STwK7EnX
XjtXmHaLb3tAWWYYlJpQ4I+F7OgBeURberE2z25qzTs387LN33810/zrV4PPRxGCdg8XrrV89V++
Wi/KrK4nA5mrz4wJLfmxV0n2MpQluxbK5KqdfOQJdNm8Cf+qTYp1lUfp+u8/Bu/RX66wK6WtfKmE
adnub28GSrmx7QR8rgGz177FQ7NSU9aezYG+D0lrl8CX+YXJfHGZBIoRDZUyiiuX6+Y++fYN9oh/
+hnx8PN3o82I6OfvQgdwmdnTEO+NrrmYTVxveqeqV50e5n3OAvVPX+VfXFEeQCWhv9jKcuRv70Q1
VMPcGxoglbCaA/IFfthIbOwQu0DCa9M+u2Pj7kflwlv2ggkXXE59S5ngnAyNmbOqSHiFY1f7VGEl
zRueaseTb/kUBXdisC1GSRo9hzH9oUL+b19n+S8+uqscBxO97fjw6pe79MvDgPXAnWRlpusOhdaW
wUJ/bq1HncXm6effdLLlnyz/GBR4c2hKPR3i5Rv9/18w5NnnKUFJXcNc2v1cgpj0b5d9ulAV1Fud
/sPr+a+eYdZ1llPQkHxu+7dnuOpay5tSK8eOxQHYgLWX25zi+mRMt2FPVbkYyfLG9I+4SdTeUT+E
kf7DUmj+DqY0wWa6BGzijuLxVe5va8Q4i87JrAVzVwVkHtXhV9tLTXKKYEB2RItf/BCUMI2nCItI
/OBG0LL+/iUy/7pMKWYWloTcySpFff/n29dP0BnGtCH1J8vQKJqttTF0Vl5jykf4EcGZacqHk1iA
4n0jPMc4+pA33LDPWKsxrp7GIhqvjh2sZR32ZzEsKYeQB9PrP3zOv16qJSALTq3rONJ23OUx/OUx
KyxOdhIA2zoyOl5Ow3KvjSmJVdTLM8IstHZ7f6PAkF+i/Kkpzej095/g55X480bMc8KPttGjoVL6
fUF3DboPtZTElDYHU4XxE030daTESwrP6bOTMJLQNbPTsuPwhThn60wG/CibfqGXmxdXp8UuXTA8
QeGLS+sxhkNlvuRbQtjzWRNWM1MDcBfOI0Y0d0tEgzpKTP87295xbC3fwGiC/Z0qFDN+aD0zgyVR
MS1fZQqdXxB1dycbF1LViMbz56KBy0ef//4yyL/eCFdIdm9p8vR6chHH/3oj4DeEZQtnmo4RzCWX
vDGB5vYu0gS9W257pY3VH+0u48Sk9XZyBKqJwno2zek8Z012cgkaX8k87HcsWeFVtNYpjUf3CFNL
QIeP/P3ff2Cfz/Pn2+YKmJ4+m5WCQ/v7550n+Cgj2yOOFzbLthbxnqit8NJYNVTCxH8bWvCqXMa7
rOl//P3P/ouEX/Cz+ZGMXFjdcRP8+VqR46kS5v1MVuLO31vA+/HrWYSCaFBcn/jIy6kpHf7pnf4X
X9mk8HB80+RBFfZvtwjHM9ISzGH8WJJD9TskSm8XVsvk1Y9RljkNPP8CkYKa/G3WLYRl5STnOCPe
oQF9aOU6P6V2vGQ/WYelzH3S555+z7+/d7iQtmxFkUohQd7xn69PW+iwHSuuT+RK8TEsimQ6crXs
nGd0zvmutFFljbm+JUbLqZAz1Lox+n3X1yieRUNzROY2WtR4/qicOsWR3OT3ILcMlA9B+yTmEUkA
cLp/+666kg43Xg/X++tSVJsc/jAb5VwnkWHZZsgIUwidD13LRiLdnTMQKX//M/9a7DhCQVimQmC5
lvz2z5cKVsaczFxCOk0mi7X5uau79pTK8Ub3bRPjaFnnLt1yJ8CplUGFVXF+CjxB7pxHUEXhZQ+t
SJ4mHX7AEsbaCrhuzoM3K0VO3NaMuYN43SQpzJMAwCYy8H94D5eQ6T+/iOwvrrswn1lF+Qa/UZhL
7hwMhYXBkMT9J58Qmkkhb2OAinoEjG7ZjMQgJo5/NvCybM3ZeZ+haeC8cLrbINyntjLLt9YY5T6F
8YHdntSJfBZnBZftLIkVORnor1OjEmfOS082LeNHIqIXCktTXi1OeDAxIty+dfGA3QvX/pSqhwJ2
CT3CJd7Eyl7shKFryBjwUs10G+lc3xuqK9alwCbYt66+r9ztH2VY3IJYCiXOIcrO9DYEEi27P7nX
QIzz9u9v/1/NQLwmju8u3iPJXOf3Q5NVpn47Idohva0mDiQx3C1Sa3/JqPM3IPK2ZSoYqM3NZqo0
0ZyV5e8KpT4HTjmdmpQescXskL4LEwfMd5uJFYktOz40TeptFSQuT8TqmFT54tALPOZ4d6wEHXkH
G6Qy7c3uahKuzHEPHIaYiDLjBEMO3arPQ5yh8H7mOfJudTfWO8/q4n94eEz/L8dgNBieEESUL7sw
KPE/P//9GKOotDBOx4x/V0bpmA9lEJ0TNKSvNs0rpjuh+ZSjI15X7Ty8NVn0fdCj3M4x7RqRxbVE
3uLBXKZC2TpAHe4qr5ju6MoX28QMI2bCNvPEhnblEjY7N/X00JmnyPX0wbBDfYscfpEaeYcq6T+n
Rqkubl2SKFJ86GZ4Ay+yAHW13IwNKUgGTbqik8nz4DNo6luv3uStsyGQu9szbDc/tQZC2Y5bsg1D
vDrKMvWRyW35lCXhE24dc4MLxiCsTgBihHNH7GYVnmBCZtDVSOg0IBGDw0EayqDKXP5gN8AArZJM
IMUeVn1XmSeUZBpWrF8c8hYb9RS0i0Glm0Fmok1F8jkQmJD5y7my3w4uxF0cvWRnVxmoQU9+xEXi
39uoJHwps2sA/yZvnOBQm+yltjX6u1aFX0oV/ZA9kLzRgzKpM18TLwOLjDRs/49qMsPNgXODgU9r
GCYHEtO8awQrT4P1M8rS6W1Uh5+bZG3RcJ1cco0CnDF3A5aoMQBUwxZS3iGNAiGSDh9YodDLOfDY
u8jqzqhDzMvPX8bCMS+5Lx6nzI0+8+FOgNQW4S5uII7j8BwQiP1sOtRlH5zL9t1J5R2Bp/aBgAxK
A8P232ki+vjQ6YVXjdVsZr2TFS/nNlx2qa7L6cnX7tWixryLdUzfUZJPaLHmAxw5NVRxZ7OiOUnA
SPEQYRh6wDj04ZaDi4eWceg0KPJy4/IbIzW8I70AWwPV8zY3XydcPTyfRJm0xXyVMlxGogGjIY/G
QFLW0Y34eBrLcUr+qi82kcap2gyo/d1FARhDmL7iZt/UguPeSluL9LBeYM2V3pS5gpSSNvVnwRKS
JiNQqsZ+midmFYwNjX2DzkZGQj47GhQimI56M0eI3W1r1kdIoAVKONfZVhqGe+MmYifkMuErI0Y9
igTaMgTfFhe0lf9+8XOp1P68dygefs+TLp0wHzuR9/Pf/1L9J2zsrd9EHupJzseTp254v6u9Fxu7
bk44KXoRYyPyJzMrltcedP2ENuWx36kx5GGca7lpFWHrORlgqC1Rh8FknYmM3PZV5C3q1ksU2Rg/
EL1gocoeqpY4OhvG8mbw8OabYXObZ/pqdu/vuPHYNujcEnCW7bQyvtsVPn4z3hqOgUOkTM+s1o+F
tL1HrQiy8ZCikS7ab4ojUF7IxLF91EHU4Z2Q5N5mTDHn/qUxYI4Xc3vubEnrXuhoz5EDG0Nylwex
PpvdW++wkPdgtbZx7/O4VbO1rlH4DzT1oRziQ/eH56JhOG9V0XddWTvGRsR801vYiNCttww4fjAX
UYSuFvdI+5QGK+f7xnnAEFLUz16g9dOtwuIFMapaor9jkHOodWl4mxv2tRw3SDGtPFqFRCK8hwJu
EAdVZ9MLZO0iSA+RGsgQLAiM04PzJlmutxp1xioBGmAmxRFnDgKhcDyDiX4YDVU9we27DpaV3AhO
dtehZemNIfWrJXpG35NDJn1j4NnPd10ZP5SJiy/ELPEuBOgXDWXEew1yrS9zAvG6m3bAIaFiB4Ta
BB1BYyYWJCkY+ifUC2GFXc7080Pntv3W8MfXJJ8+RhRbCISwORmoI7i11OfuezMRUTYSwD6mmFMm
gp09wnpW2WhbO31C4FCfpTTuRoZO6xD/JHs3cTNFKfECGF+hsl6CthzvQzObrl5pIuWYPjRDHeRY
6EWzjHe2Q9HigPqkL0gpk8abLjHQbhTvbcCRfzLmYFPl3XbEnnPUGOw6bxEdprSj6CbQ/eVAvNKN
9k4VmOlGqF1aLwyCKDrHcQrNtnlLIwvBp0H6q1Pn92NFgWTlQOB4/rtNgrBj3clTE5onAr0RefnW
dz/zHvMJwXyWFufu7LHS4j2ZbiWpDKil+R+0xXiTrQ00ua8/ooq4ijEYTrP47thTsYnlIsNGDQMn
mkc8z9RrHRYMgjs8Rgo9ueTZOw5goNJ8MzKI3ojC1jBtCFzPEZPQ5tQHO46pdHrWUAv0CnEyX8OE
a+/zJq8k3uV14TnEcwofLhRX+4TEB0IZnC3V8b+JMzSj02iARRqLr/lUH/yQGWpl5nJvd92pkrzl
ko7WzpiRZhtZj8uqnRe5Act53aRqi6NvOMTUnU18hsiZbvzJzLfd1taRxC3T7usZaxb2jaeOEnQb
RUtEyDFH5cCJvHL23ZgfkcEBRJUEzcUjgZwCpcImi8jbDAefiqBDqKQJR4et9C13QfR1K3Ad8FvZ
p/Aduds+5UkbZfSSdYh3XKdkK7Lt/MQxYdpkwiaZPSFEIxk02Nne2DYO5LTJF09WIXBqJRDWZzy5
mzzC4mnkw6dIYdPw61XjfGN4Ya59T3yqWZGAulHVpHnqHLyUwiJG4tJn3BkkpE8kNyb7JHXF0Zs/
C3N0dlZSfJCRupEVrnCA1iOFDcbUBtikpzTcq975FAFpP+Ng3zixiZe6IX4+mI7IGALyqeqdj+4I
jaY17QahgYerZGG8YmrLRQD/3Wy/+fSuqzzHDVcs8NriofHTE8qpTxKpZBR+zhHCroreBVLJrBDD
oEDmB0+f3LYohr6W0OfdJj6Q47gBNtmq7CVAvJlElfXWWPzG4MHNAZkKtDYYxtuv7bJSlLyecwjS
dCTZGzkg2izmGHirqvepIi6WMSUhxq3zxdYdIJEBG0n0I0rSGnFEjPJGO0vocR8/TNp4yJslJkpg
Ga19tGwuDBvPrw9eWakHpyLZI8nYQKQvpksTLRlzc3Kio40umlBt9oX4UZviEhD0snUa+61NJvee
+8s6OI/wSpiTuHb6JobC3JEVn7XauVUwPDdWRPon5SkUqXgJKfbizUDZgG4cIbSZ0XfqgYWAyUWh
+mg4UbBPIvrKs5E+CSQcHAWyLwRVEczIfIUTU/SJPsb3nEr4hrbkgmr7oO3Y3Ll9LbfgELNV2RA7
4GfoLsK8xAtbNM3KpNdNL4riK8NHs3FmfJnhqHLoUHLeaJW99vaN5EVyOkQO718dUWnpY8Mom9KV
7BM/GjdxSsne2OnTWGbO2q3RPiQBebZ5F36NrCV6tM+7fel+AepIxoTuN7Zzob4Fm8zs96SJSyfd
7F7Yxb2i0tuoLvum/Mq6dbE4DCOHw2mK36vl0aiZsbOjg5ghR/1zhOCEWhQ2stlduoSEBssO79gq
j02gFiEDmrQhfIvMBi51aQ3bQkX3tiquuTPYF9/13ml02ZuuS5tNPQ5YebRz0ba4Y5nKH/UQrBBZ
3uOLwxYqm0uVG68REfO0aY8VQzr+M3eHphsgm68OUDgPKWiYdYPonjgwYwOJGDlFTLek7NWhIB/w
yKzpamZ2vnNgzmxSw7mkXVDiuiaGbS5dUhDFV/InyEXjpD9a0RL05mJ3KpPXdqrJOfb456wV72Yp
7qXpj6Tb6H1k43BtindsO/0R7Uq3zuqZ+IkVIhzcgWhYUq2HbWB2zS4H6LdVc5xsJOxx0x31fRiV
2GSzSe5VTba2cuTXqcMMhyRdrvPJdQ/SYbkrevls531/ULxKJO6WeDuWZxR68qHsyndp/Mja3iNZ
kgzPBRC/Jf0HIXID7LKX3iOtjetsBuyr5FCoEQo8QmOCuDs7R7TG2c66VLG0PrPjkcvRJ5QRNbpq
F9COAlgaUgoidkf91hX8WcZb28oaTmFm5Dv6Vu7505DkxUfTl08FfTDwUJ3HxNVdkq3rcBsuFKm3
wjKfgIhiSoa3hOhxJNLMOjS9c4TO+D1W8oDg5T3UzyOC611kHaZqYnmbcOTmSIPzLETEzaqNBfYh
joNNG3GuQ0uP+YoB4zYKWeZFenYEWtoelUVjjGs7dINHkrRA3WGMmpz2UI88wVMB8kPCZUKBGWxr
E2NfYQ/7Vns+GXjjvR+l5boz5XSQDQGkkRl+bS0HcHWSH6An3xeZQPPqBRfqtC/JgHrT0dXVCsn0
bTqTqUR2DJu62/QltWmDfHzsuae6HXaofKg7Sb2r59dOTYehQhxlju2PTs0fAIrhW1Ntgv9H6ftO
PFa6HxGV0VFpt2xjzrazhofCMBR2f5x/lXvv18A07CF6IsUF1262diDBEapXGSuj9oFOuAKXioGw
ZrTOlYWkcRLOfpi3iZt9zkkKhthIyoIxJPDp5D4Xbnd1dfAZHLC7z6R5x2Ja7ImRRHBsh5KOWvvQ
dxBTdeM8Fn7oPaZe+axiCXiVukNK8TAQ/LLpbG/TNF5xFnRfzmCLGgrtoYoPLLIkMqfW9GhKmtxT
LAaMgQ+5p/0jYku6bsoOTihODfRs+8S0NvlktU8klBHTbGhsBDZMEJX4yDWNz2mKl6g0D06XE2ja
z9mFnJFglbKY5MyvELrmPzo6vaRV83bAsKjvEo16LiJeAh+NWz5xbtuXbbVrHgizRzeEG347me1u
4K9RNPkGLdSnQamPEROVlQCCMhsUXd0xIDB2rYd8iSOTVCXtDzj8jki+a1Zroe+K1OZYQz0oO7XP
GlhuEsW0ORw4lTwolORV/QmcP0ogBU2Js3UhghXujjPc2y9MU5YK7R34DpSuF6t3b1NK7dMX8F4Y
BACopYK3jMcJP7CFOcgjgRdQNv2F0pzvKlv6e7/ocbam6TEonBuVTnyrqavIdzNPOmhfOZSk2FF2
BkcpsJAIWscBD6Dlz+c+N3EHJpzXkClT0Jf7IdJfGri1PEdANVILrCxVzGDDVsgsGMtQGCydGFgg
MM5om6cqwNk2BTOWFj4pIdnh0eed7mW0GbpUrD0b48UUlK9xQ0jTJB8jaV6KZC+K+CEjLQ+aLWmi
rfgWldat1BDpUg87gjLpfBTolDtmPezRn1F/qDWyzwCsSvQ89Djp6OOosCLJrnaRXavvIrU/hBib
xWZiwSTFwA0XbBX4xZWTT7Hyar/GHx/fUCReEhH321ktOIniNUuDZ94MInUc8Tl2vQ/VIYCS8k1x
ZaFskxFiYIMNkmcnDOjFABQQ8QNBYSsmp+UhKtSwd+hJhq+cLaem/tLN0+e4qm5tu8AMm4Y+hqpP
qQfikINRfEyJI5vj+YWId7TC8lpXOGwLcPMspHa4VdbJbWoTJoJbo+o3j3jaOMoSHZELzsSFqTW7
5X0ck1RTZUbEWCxu9nO9ZPAVFSkcsltRKIgTQANinEyTPrfxopEf2DtU2eGx68Unwt5PpTkQLRkS
JCBkBC01IJytnF8m6fcrRLt7T/qPlZXvJ3Nh6EbVBVG5d2LP3Smp6RchdgU2HTqbgqLPgU0get9n
wpS918CgyXMBQtyS32tYcJkWgke6D0r1mvrRV9fgurJf300utH7qESJaQ44eJBWtjNSHYY/bpzMM
Zmd+vM+tJ9oi+sAR/MlKk2OX4xtzoqXxZXFr3JAYeJEhUy1mCp1ci2MUx4+Tbt/j/srW7fT4HlQQ
hBhMxy8yWUAHS2suKvHHNgaYyGIzG9EXw8jrQyRh//ZWYHDga8k11chElfNY55JjHKV+hfbfBeZc
jVy8dDi44TmINOKDMEJciz9gdk1znRXxo4f/kt64CxZeofOPmVtPbsYqqVGZ2iwyhIQTF5uO0atS
DS5wMrF2Sytm6wRFs7Kz+ep1SIvrKSX0V1qCk5JN4p0L3Tb2IMHmtA1r1HcllKbUkcNBgskknS7G
VSFn9iIPs90EzBCjcsBSFCzTVqN/UAuCJhKbMY/nc3AERKVPVh8wZO+3rsX2GPmeXBuyP2rwMQaD
Scid8Zdatt/JM7Wgu4j7blA8ptEr0nKqOI0Bjdk6xhkoThs7c7+XJDsZjzPzwH0VSJwudDU6D6SU
b8UEj3j9qvWBi3qDW67GrLulZX+KSqfb14S/DFOHBJFQFeUgFBQ1mYlpxWMEs9wBH2gFBzwwPzKz
GelsOpsQLPhq0hFDiUh9JrgI863Jdc6Cl5rh7Rooo4IAiJ0hyq7K5EFxQgWfekmCQ+BG+i7EdK9o
3ROoop2bD/7R6oZr2umvIxk9SZU4nCIwx1mddPZ1rB9UMK4AaZq7gJuzwoDwGqcwl8gMsTbdgC3f
+eY1NewpPDo7jaKZ00bSHpvcgBjkRhd0NG/gYHxyK+Jq49nho1cr71NdAXrBw+Pmzcdks7YWMbr+
IInzrcYQs6QjHMpx5DjTQBRIDYLI6SEV7XCN8px+htcRf0WXZWg8Dqg9yvFkwSA+6kJsalb2ExmH
9CWWY6fffPNDmn2dG3yxCKDoM4IgoTh/K/QS/8tUCP5YeKuT8CUbSQcTalnMRjaq3E0xaI3dFwM+
iimxATjTfh4NloHgJZrba1dmOERcSGF0lVQbruMqfamK+tzmGXen4xZih/VMNC30si/DF1RUHH/t
otxHRrklhSeibWySSlVXRMSzSMEDKTbaJSvUqz7oGRxBD9BHcYGTInxjEzXwdjLlIgmx9kBS2VyQ
AM8QhP0V99aj3mNRXNAreKkYsBIrykGv6jCIzOj7svRZz4QILJEedgWZqF7ODg0tUvSzOzM3YIkM
8wlSKsmNAykm6azlrubMwbAPQCQLVjRWxjZSZIqUwQzPe3Hi0/3LoFUcBOpgfECLbB8B+Rzy7EMF
p6/cIdi3DPJ+TTgGZghV3ynQ3XSYAwUF39jPL4Mb/Wgd9Up/ZI/i+YsvsV4p32lXVs/r05tES3g2
A4s4/5aF/d5zaNy5wzSsgeJjxAZLpCWEMqBdrKnMsjBxrZEPynvBiTWbhL+ybMmRp37phvJWFCh9
eDx8XwDQmbGI5YX9KGO+SaTh+gT9voY2GxfBd4KTgbRk2HVtQmVwknjrSLanYvIodEKqHEHfIrNw
7GFCgL6LE2cbtXS7lvtRK+yomj76OHaPg1lHe9+sP1mAS04c9cJzP2XbprKXOWwbkIDanXuGMBta
2OnazCxaELFx74zXWEKZ6TPwFgkpPUOH4ZFh2Ly1JwqYYQLLbVg8mO2gj6Wx4N10zriFNo/xf9k7
j+bGlTa8/iJUITXClgHMFEVlbVDSBOTQaORf7wNdu+zy2jvPhp+omTvfDEU2Gm8/zzn+fSznDYj9
O3rP+jAmHw36qHNUqq3ToqAai5AFggj3bHDck2lvfvbmyOduIn6JE/fRNejsckY8V6I6FLQFwjnE
Tt5M1QEsMY0bizJrznei5p17yhRZPEeprWxeZAOuYKB6CQ8D1CsacIQAnF9gEGjp9utD2oBngUuT
RIAdyrHa5y5yNkWGXxCEklb7IrkbQx+mjv/fUEP/SYv/SYsJOP2TFi+Ys3/S4n/S4n/S4n/SYvOf
tPiftPiftPiftPiftJiRyT9p8f8jabEADdEDBTmq+je2vE1lAzTIlXj1XE4RS1ef4EQIOuaQQtWC
kM0IkWQZ6kERlgVFYTVskr4nyaEaUsrChvjZPDr2CNs6hGVL9wwz9AOVfEazuDq3qvqa2tTg1IeR
dr4IPJ1eOwoXa3ljHxyDQVrP5BtNrXWZNBSmgslInXuU2bxnM/mlMuNuDFXLQBd9hw0YO4akuuP0
+E8co+PQnOG9LSlGgtzdKiwUgVOmX/eiWKzBrnWvJ23thIupGbRmr3cv85ASg3jVJchiuKQGJHUg
q4jekm2l8FxB+TokXXg2Q2ZmFqdHjWfvF/vyqoZkmUgFUtgjr5mQTpyL7rOwCFxOnM6sZNt+RwNx
JGJhZLd+uz0joaZ17SvJ3lWi0rMTD8e6BH7WmK3YxnnymqX6V+RnMNk148+QoQ4VAwqt2Yv+tho6
FCMlEEeCF/N6B3NxmkKgQ9X7ZKR/dJg7DUSxFchu0u05RfCESUR+l3p6zMZUMT1iLO3rTlB5hBRm
v2TAsrhj9a786Nzy0cYq4PQptXnJ8QHsWQ5R7XDbGy8zECxHEjyFxL4TPYkKI/I5rjGJ4C0WGLMY
cmqD5h8dgvx7Bo5q2qrQxneg2U84FfN1UkWbXnSvXZq/y2yIN5wbPNcZwACJtpo+mIlKUzGxHcp1
7LjRTqQfFsSKwHOyT3ckUgJ7bxVV46vuwbggQrAIonG9FyDUUWjhIRVGw5+BjKTiJJ7ibJ6tazPf
N1byS5Q3TKscjoCs3LSCKFxnpch4cyLPW2owI9ZOY1z5sZvia5BvZFoJKIdQ8TRQDKuSIIFZ4DFM
8TnUg2YtH5G/wP/eKcRTY0q7W9QzpXezeZfJ/mmUA9QPq+835IjUqtQUP0f1qI91ALCLnJqW5Ruv
WlSwLuePBHoOyrN2eqLQui9oC3OaPnyS/nrunj3+MpcRWyQZY/ejs8x619XTUffEzhh/e5UtTqSM
vuVsd7vSr+RGn61rVFjeduhdb6UpIgx9Q41/atp1O/3y6bgyU+cH1zOUHD2rBljZBm7s6rgXJRLs
GgRV5aBbxlOGPkEfv404XE48pq9Bd5z1TLySBC1s7hyQQmrWePl8Jvap6m9T/1jpDcCx0A1X9Pd+
Ga181fPvxIERbjl9h6Z9IsIAhmFCKQ0mnIxdSmSgIv6ddPMKcla5DOKSk+GG+Y4aKgUeaYG44Iea
igqLVTY4W9+qD5FvfmtGmx2V7s230in1G37lx8owXj3di89TPpRPo5ifSTDnHIHpNqnNAcdzox0M
n1ZbPKQPhg83UhBF4uXlmKco1FE2TGzH0Hro4uEp0zGRlbP2ocftY5XHu1nMsMHmjJMuKr6hiOV1
zppzYgoi6ML/8EKEztgGiOXZTRc0RnzQG1CkCelUOD/dgT4Gx7g+nRQB1HL0RMfJFDbaSIelPg6F
8zDalrtKjEdDYzaK1y/ioF2q14ofrFeb6jyn05WmS/aoqijgwPqkc6x8in3VAMtBjNnMb5rsk4CW
ScSPnIhW6DCXDcf5jzvFmzHVnuKFW9jGgcw8prpeYh11kRLqcd1LOcNvrBIiGJkQdxTT/pKihoLK
NL+fouYwu3hXtQSGFifizkoIlIse5rvRnT7zzoC9DZGqS+c3NfjyDD0SbwIsjTaBDujOmxoTMWAJ
7VRJJqwwmqw15dcvoVMHdgm2reUQ3TuGwg36F974xAHLs5yrZM0CGp9wePdwDFfSzTFG6jZrcAo0
xJzaTcPA17yR/IRAIvXDbGWArB7GfvKPhpe0R1H34PY874GS2jJzTWDlCsxIMEerlJV0CB8MjcM6
ggDgjPN4U815dynH9kJHiLyLXSC+9HdVPFVUtaDgE+JXWX/RvTJ76Ga5F4P7iDgWantmZUe9aQKj
nR8ardFPyVR0aIGJE8FgOxb1CFs64Vy9lls8jcyMDYdFAkr0Uxp+jhPlnmJfNA1S9uhZtv7dWtyj
VesbgcexR9PNezlHpAUmcSut4lSb7cEgfzWl04Nn90EYqmlHEV0efI2RfpuJt4LhP2qqisydlmdU
d5ZjB659hdcBHE6oLJqSlIpbxn+zOrCd7r0RUH9ymginYeTMtx+KvwPI6o2eUrk3yZ2s7AJIe9nK
WzNKc29oCc4z0qTJIMmlCKi9hS1cYLF2UNMp4byMYLIvFnbzfOymIr5V8Qi/BETBvpt2IIinP15j
3L3GXqGtUHeDQ997Z7UpbzDTOv48tbjGg0YjKi5C2EJmpBP2Buu7bjK4AnUR6jfbddSl1uPdoGrj
1i0P/30fxnntdtOpsTwKnXaPmcavuzMwOTQ1FY4cOcZPQvrxk99q0AocM9lJ+Dt7AOaLsQBz4rWu
uo4m+uQHYnmKISICMUjwhgVIwx6PpHX0/OzCum1dfx5aV6NLZGMKcTkIAhP9Ug4hjb4oVg9jkoxk
Ba36Tga9tgdadqMXnTA0zK+UmL9AUofXn2c54b0+LKLHodWBSFGozMLhgQu4fU0yt3j2hjpj3e6c
3c8vJnZUHgDSmSXg4HppPrTOTGfGXhBh4imquTQXMrtmabKB32reLSs07nqdn+xIVFfdiHPUSPh8
40LZu5J8BmFVMd6ap6LhNHRIJpC1br+i/1p+hHn83A8SmXEd+kGncW7JaWu8Nln+D1z3c+KNC4WD
uFoazGJaiOY1oqHlTPPnIRsmTjdlLQ6pAnW6YAj0pTby0x35efrzUHT2RXdnjrz0rlm1abl2CuEf
/Taf/2ftGAs0x9Bu+KsepubR/HAckT12od88CuAmAMopDJsfE5KbGexRTZ7/faxtjfVKdschzpL3
RGfn6LXYUU0V3yZ2jlv+3SpwxJDTAeK80Irr76G0s6ukCPuiDNxNyzMXzclmdPweZ9MQPk5u/FrE
un8C1hMSJ/ecR/Lay6/8PEil7FOed2+kc3/rpNieJ3BbbKkd61Xid9m0HP3d8npQO0fpL2FED6r3
iNvRS60CO0rVYS6z18qLyJhRvwZo2Mtp1QBqnP2HEmjtA5Av+8F+cI3Kf6Bm3W4rfADk8nVr6QVb
JydurNPodL+92HIpcEnkrKZEHBxXV8Ntqqvq0nXpd+g4mkOrItKZUxyDWRPq/vOgsupYjnVx7fS8
vY8YHxrTwxoZtqDyUs3+yJHqSXP6pF6uBSUUhP++nbG/c0mMCU1/bIzcvCWTXHv+OCMTIRG9mX0+
U+Sz2rUlbd4wFDHWWuw2L17llmstE+1rncWEF7DacClekx6PzrIssnc/PHp0kA96JfPXtC6bQ09x
5q7NyYl6Ofx6eMU7ILP1IXeGQPoC75IbukHcWSNHhDW7Rw5JuSYQpSETSlMoVm+4Mv2/oEyagerr
oBdcAgy3Py3bAgwVBbBz+MIPmXT+pEZlA6SEhTsYaL1+Pmnst8RTiRLPNronNy2gZdVjwP7ZOGnE
gTAyLl/+PCAuAmMyIW/10gyabPimxZ75pGtVDBvNA2ehhw9VZZTIloZ+m3sgO8DwWQe7fIjj4bct
zejk0TnduqotjjUpb10P0x3UTk7zZWWZ56l7Bj7dLR0VtvJuKwOzoTJpDyI9m2O7K1z7prii4sp2
rB1/ntrb3dA9kQxcARcPctuPLj8P2VTG/31VVsPvSqd24FCVWrmZTL5p9ZIrZW29F1ZqHPt2VGzO
reiWo3jjdPxrID/zW/dLltIoyZ8cYok7x9D7HSyFdP+zDpuuVxwj+sarRs+R1EM82WpJdI2aXtyF
aqMbCf4/I+GV6xCDuI/8OAAaWZxcxQqt+73D/YQLiNgvdpAD1ToZexKvFXDin8VhWFaFeeCHyNF7
YJDIEbqhcN+ixXVFkwFz9NUR0Az50rR5NUtBiMlnQ19VSfIe6nESyFgOO6Q+ybubeB8irxDfKljY
op7UCUmQOlnLVzHSiJBOwC0iJ8xZdf3hunG7I25vB75L9lBNYI0yr0Qs14IrnTj+uv88gEd800jH
nn6e0SPi4xzFm5Sl77/fQIth3nnaLxVa+Be5al+1ejcsxV07zNWDk2jePszsP7Usj1pR/SrquOPY
OkleWrSg0HP6e6NF8Cr5T04a3JmN16QjuwMov0OtW9+6TcnCzY3fIiJAXyYZIXZpjzc7q+drP42B
rvvVp4inZuPngOVkav/NTT/fxH2/gMBG0h1hi7t6dOHn0wWLL02Nc2fwYi9QXN8hIVjXWu/1S7k8
mJmiZ/zz3B7KOKDcjaF7+RW/6Mog7iH6/xBT+hn0m8dN2rEnaLxVbn2nlJaSwZHhTrO4uy0byPaJ
rcdPC1DyCSse+wjLL9DIgLPoJzM5/fyWvnPzc4KrxePtUDlv0Vi9VZ6pviuveq6MUzq32sWBofxk
2dIAWQmV3ndDMGsEjbYzli5IsaxyZCbIUzSBX5NjruM7htF8Tw/bwa3tL1ga0P6uug1xPp0kfGy8
VmpQ5/++HMY+yIzRok0fkz/rMuO1cCdjP8cK6lzFntwIDW1bFmSK9aTw70Usu7NZcV8VU7eCwe69
EbO4IVH0b8p3rW2es6/lCrQWSbxLKAwqSw1PQy+cgPANyQg/JlhFkSHqKto0sw+yuoco147sHNOj
ozuLmZr+k+vsjSL6YjnZpvGHqXe8G8Nj6nzeD3SgIfemq/xUWGtS7AaBzV/Zzd7U+/FNiQ1e1IZZ
0O/iku3nE+0xdLVvbb1R3ra7+tp6Uqv4V0jDnThcsjHafItapDbW8lH90fp3Oeir3DxGEHFLvh/S
6iOk9iBG+FZowpZYyy87HL4UPJ68u/topYMh/PLCBhH1u3yfd2UTaIs7RcXbeN6k47STU1ptb62H
HYBAOpZbomz1a50Oa8Wdls86ofsv6psfADKN6sLMZD3RiIc3cEnqRyjNJEzr5jttTW1XVvUvm/BP
ZN56gtbe1fpo4RF49Q6EZlDM0XrI2C9LQVurPRpmfRJ3XZOsMeQ53kBzzKmztnJKCqb3F8YJJCtV
vpoV91bUXYPpXH/7zsb1x1fLl8iERfnlsJ2T6ZbApvMc7WhAOTquQYOr1SrBROyRPxHdl9r0kPG3
iXuot6iWknDFf60/u16/I7etc1V8UGZ3ztisRhNgJXf960yBuS9uDnEnxicmWks8mIyScF4Zfrs3
3Pkos5tJygdJ1nEY5U6Y3Ghtud8/pZtOabsiB6e26rZO1B8ac6PV/driX11VR5H1QTOeEMqeuDoR
82TSsLVKyC5aVe0R4Dagsv3u2V8usCkbNLvtdxgxZso035qaDjozF+7u3rI/EbIK3wxwwdzMD/Mj
aYnaZJAtQ2jXNmMor5u2sQfXt2zXwrBQFW8zKitMg7znRdUbR+9dys0J77KvwnuNv/lgCDiF0apa
hIDJhqJIQxKP/x/+7Ltx7c1DfprJmFYrxltn5AFn92V8ND51i9ZlMRhX7EQ+5bRhlThnaeZHaN9L
3i/ZEXGTU38Gvbiha7EwvknPWu77nKffDihfOqZoMudH+ykmEsxoT7ccep5boe+ID6po4/XrQUtv
RoIsyJLjdrpFZzulCzryar/7X/EY77oP/8syDRjAa4Eg4LccVsvrxjuDTUcsursiacR+vF61WPru
42NGzSCeQHK+ztfpZh4ma+X8JhYeZ9s/obWsURPbrft4So7drj94xwkkrMxzJCojIqXZoJyavHe6
RZGTYU1OfnDsjaA5OYdVu9eWNaJy46eMIF82PCJZJyXOPCN19uFgffXZhaz8EuEizQqUvlkTGe25
96H31K5W1fAYCvxETnLyNEsdezjVyQpfvJm8JAcVhEG0u1vFIdpFu3Af6Sfta6VsKiPbbAAltyri
Tfc+IYmYN82b+VvP1wZXDvqeLNlr7RXX34FCi1X8aeyARp32pmXnlnUt8A7JTj80dNo21udwm27i
Gr1M3DvrcNPXdB4xa8Tzu39t3fxWKX2XDEfQzn/artgZKjqYerVhiNWWcOCbuwjPpbmHbZUxF2y2
iXXlPVDyicS9heQQI71/Maer2qT6IaUy4i5mhJWC6c6rei5XSUPbYlXTWOZlNoednZPdLgnsrlsy
qmTVdeNU1nK9AD3p5a+Hft/4B6NUT2T6ead6uqSEh4ARaL4Az66mdeufkhmKRXm2IKrwLklg5XjG
KnuhgWjZDmXAVbVYVf1bVAUdrabR6I+MMzakaZme1BAMZR0k0Y5oOSa1XTOKLa2ptI2vkfHak+C7
zW1QyYvbJoiijnTmGWssC1MInhDOhiehVvyOmuNawdlYV+w+CQT333i6TIMXgxtR1FcOALAVPAea
mvd8KXXwn5laGfwaiRWzcACKCy9DR3BdRJeEMaSmTIRoX2yweMU880Rwj3zzwBy4X6cyPNjAmDHX
vjl2zT4loM+9GbN3c9T3PgBpvPSsHBqaPqkdCAHPx69WXVX+NWiPasp/N5k4NanGwEe9xQ5ISotW
xdAZ6UuTtXtwscZHHgl8TbrLpUlUa3ckQz4kbbgF+lRf6HbpB2DaYu/NtbrKfqi3gs/MczwsRyC5
Ia5gM0B8aONbyUj7u7TN/75YvqNVJgnIiIodhWwjmMlu70nl+s95PN47asOUjMi4t/OQg0OkUe32
uFJUYZovvqMPF5mFT5SbgolhTl2/10lpnBRT0LVT1wuEgisBNf+YlwvXeukNlyZ137qIkS7TG/T0
Vj3u5qTpVqnMQMMZy+arRaU2GqN4suFtCKXdM+W+2tR9mfy5T5aDRLdLi2pVGLK+Ua/+UGlyLJI+
em6BsT/ULf1lLp5PPw+0DB9R/dknwJ+IceKIxeH/uun/ufP/+R5Rd3cV2n9kb9SPtPBpkSdZ8Svr
vT0OKPRVzdAG1si80RHJa7w0QnyDV5nNf4jW3nCtIDbBzDnL4KZnm3eFnf1tGhW3HQuk7OchnGb9
PPnj2uqt4WGcGidIbYZX/iTFTfOGYutX5skw3PjUTC6iZydt1iXnMWs5F+1+WraahlZ2F/atguLZ
MdbbM+9X5keZL64xLtOLj5E9hGv4mc5qHzf8WLZxBXglV7w5E4pDn9IwDk6e+S+FSudD2SXfpagu
Zsrdk973xoPpaYEVxwye03a6wi7w8dzN6WrEX7fNnW5ahx7SJkoX0eFnIlBr8fiQgjljBR/4P+44
u3HoNd3AurVXb1BwxQ3u4AvdQYylc0RmdgBXmply5tTU3Donevyd8f7rcavuC409p6r06tI2sroI
XGC6LafjzzMj646+nmeXST4xWndvaWeGj5qrPY2UbszE52pvzIgYRGrcmiKOtn6G5EwuT3++B7i6
DIZ+gUlMC7g1r6Vx6tKWLxkzfdXmVO5sx/XPPw+Vg3d24G8Qx548q/ZBiyU35Ulln6auNV4sIQw6
CN548uss2kp4KBsv7KwDvRXe+3U4qlXdTeUbL89miKrpM0ljwacUdW3YD+nRc2haD87S6nUqQXmh
dZ8RLp9BOfFKKtPcGF7PTDw3XGArFsuSnqVImlEDXlxQtoUakg/A17dCN0pC9nqxa43B2zemo55q
3eQTm3XmRtQpF97KK85JbR9HutK+hMzUzovelGOdOEjUSAmyHIqHWZ1CGu+vlgTJkffTp7Io5Ua1
Mx1iMdqPTu2/JOAGYI3NPhCKzrm+FUgagtAQIAtn4cBxTvnRtgmYEfg5+T4L3T8kydFGopQ9UUR+
txmrr6gBpkHVF4wZ+4RDCzXrq8kO5UF1ID4aL4dAYFimExTiCt8ZT0cucKyNUXLlVWnXuSv1PeiC
W+na0cWQYRnMoQHBaRr4ODq5e5I0Axmxc//RLy++1XLR9yere8hSJR/cPr3bQ9d9VXV4NaaMRdzo
uZp7nn0f7RzIYD5N5zJkpBx6wtxFU4eftq31HZihLKgGv3v4+QoeZ/8Q+/Mz9eHhWEmOqVwnhQK2
rHtqNodz0byHSWZfUTQ3e+H0f6OUZz8z3J/v94MudnHscA2fSvYJVY/8Fwr8wHsItp+jRKkoWP+v
X9KG3gf0zqW2nF3zaIfO+oeFqC0rzM9XFhakHey1Vzwt0+l/P8x9/X8+VZlg+NfB6/zvtyS1v619
uTj6mDH//NV+/qZgnrR1HIPI+vmFLuEmHhBhehokEoBq7j8Ni3UK74vHIX2W7CJnjk9h007nzmEL
rtPCDI16epzzcHwsZrmpZAfiu+25+M9flWwRH5r8+mgJXkqE2D+/UcSD4B2MJVm4Znb0oBkDCbrJ
2YHuszwkpUsY/38/L+Z25Tv5gwbE5MvwXDpnslGPrc+p1NirmkYF5acZ9S1c59+6YT/HCdiEnsto
kJjDAWDOh9F6QFZsbdiB0eIWxwZpYqUBb2dWaV9k9M0B1TP0PWiO9ZSOjyKKHjsz7p+VNn4mHC23
TUjNRAYRF7SLK/z3ynW1XTxu29q1L76TRjswpt7aNjedDomrtrHZF/loPE9mT195Qh9f2DM1udwJ
hro6M5dKj4OeMk7LyvlgDLzynl19DuUIKZZ50T5qseLoTmOsxqj9rsJ8uJcpEio6iQcaf952XWgU
YXTBXsji5BYwveZtfY8Si57M4dmCe3v2x4Yx6WKGX561cbQHlPAaukQEIQaKzZAwcBiG+pg10a1W
ID5qI9Y2Juc1jAzmU00hutCToJP4U/URek7jxmoLePZBOjN8y2VbjhrZE8Q4hEWuI22wtVZ/Ld1k
RJBjvBJt9FoXucGaj7Ku7SBKum22saJRrlK6WoyCsAvYI1gpy7U2QFPXLecoa4AF5ppNXbvclY9U
iGKYIFpjU5k/YmSoOLqghBuXgMmM4hQrTpcKs1Db2pT7Msq+3U7dCugWwKAeIku+JZAdHnVVXFoU
A56Q7rpHbcrZQ02PTasOkqExm/0nOXYY0yZIK9SJ+v3o6sNLtxx926pc+khJsoEsVSNhE0dSL/Mq
8iIcipCidDkNWMOTWzQl83LqwUmoPjzZFRvPxkgoYWq+3u5Hdh/ReBbpSG3Tnjy22lyxBK4ts4Em
NjcYRoYOwU2WvDVV8Spnj3myrpvIa8RWJfq5dKLoLiWBnMVkyzHAifPDhy6k51UZ3nD0isXBOFSn
yZzsLUv38u60VmHc9lhq22LP9Enfysr4I8XOER5Ca9Va56ooD7NESFNDuN26en1T2PNmLWovoWp+
VSr50qilr7toKPcCNzl31xFSJQB0ayrh32OaUDLrm2bbT0NDbzg1N1kSOLmQDKSKX1h8T12d0MQa
TaaIUUgdLRbNush4N84gAj3vr9NPf7jAM+o1xZ/6Sxbe+8jpBh1Wzkybybnk+pBsspBuKNACrkb2
TMlWpowyHf6W+kcUQT2i4XXrOOim81R8mo43rbVw2I7GPBNjacZ14pXhAYDiVpPdb9np9SOhF/7A
aTpNkVqzTfIocUnO9+Wsjss7qNTSoyYb97BQ6Rh+sNHn448LLBLMMYYJRUnlxdwkdhxzGxIke2ZM
dH2SFb7jyn3xBhMtj17usAJ/9OWUri0DWJTdYqM2w7LahF1Qmp53hZbO/KJz6OKaPnA1/ZffMoom
0kNRasjBs2f9HmRKEcxRtu0aJA38ILdaEadrDxgULTk4OJ1QX5kEl039aNXL+a0xqx23jIy8X/tS
5PtKMzCPD7W99bvySQxCHQo0R1kvIWH19bhRNtEmNyPCwTnYps5t1sX+yTBDLD8D4olwfLfb7uT3
xW5oqkOvCi7/bWHs9ILbuzEFKBCS/UpRxsGEGCY4Mpr2GB3sNi52iZay6PbjDB45/htScz1ihCmZ
DAF68IZy28e6hayGMDf3sVsOVqwgGlo4QC04htx6jsdZI9fiBGbVOJs4NpkkjYyBqNknTiKCmnvm
vtd2zshNvt4OCQP98CZr1Mu0NcW2QekC+EC7Tt6zFrIrfoKQBGnEVzS2/ddp6Ao00XR0vcFB4tN9
+jq3Z8o/2Y7d7iMFuKEiu8Qnm4t4orWrwXfWdR7NR3CJh3wgEmYY8IJGl+3H2JSMJivcz+VkMObG
d+UxiCwZkMOZsh9rq15HQ+STEWDcSV0uDmgDhquwxV7TaJjqCxxNbR+43UijdbHbsaCl+9y0cuZR
LIg+ZKytgDeBpddjGWPFYHfpJLgPCt4QLvckfEgm9DdT1J7aVlwmbAAXs+uDdDK2kdm9IiPlHEfj
X2vX4H1kdQ3xb20MV4zcBpslRNeEpvpyFNtXnOnnCtWSGhjqOHkrt4LAxZrlgjt79hOrQdJx7qqN
cqLsGPe1PBO6eAfTeZpwdwdaW395nKHLkrVuuSZuMo4mNSgB5I+aaM1R5s63PoosRQ9Nf7ibmdLJ
+bu1mTMXtVdt3Lr7Doe5RqBWnkg77aZBPVmotmwtKja9sGUwtUcIAUx6Jk4MYTv5J6RUz1nhvlfo
xDyzf66VjIkoivpAN5nj/bZ+9OYZLqZGiqAv6r95mG/TFPMc8jGThW4jtYmWeAPlnlH+vigZABLy
YU83LYfa3Ob8iLEGt6f1LvXAy5b8W4pKhtGGcROGhlKJguGcDIRd0jFwhamgXqQ7nwkECwEBP41+
+4r/IW/HzUApt6YM85OR/J4YyW803Dp9qXl3wzVJTiH2qWadZ86tYOXdJINhnXx0GET7mF3Rpw8m
MamLyYa59LnHaTQXJBVRGBuu1XqsGkwvTvSWx9RTI+8l0diVjpx58DEJx0MZ8UNhO6ZGUi5VrH02
OdvJ1IfoYGfWn0RwcHCt4zG8pCe2us5aj2OkOSAjufzdlWy4o03WhBTRxXli4obAuehTz0rlVyzg
npTroYi7bWLIQ1YNEZ9FZjpeDnpNG94qgVFameUzjMinuGP6xkeapKFm0fWPHmLUt1zJphPqepQ4
KRN5b2qRaBf1hf2ooH/uqwPQStqeAnVluYRcvq0hZcsBGQ3gUhey5a++0aHXj9KgWN2mPaymKGGy
XHIAlZfFFtbEYpZt4eI43rY1AFEIc/z2E+Oete21F8o4RNb42SDN6DLf2rux8ek8mYCQb+7ok1Zz
YNBxT8qVx3ichZ5vXCketcxcIRAVxGlACyVns2YKJiPeU6pJtj8s4DwUCwmFWnzc6TeYWvv6q3Uw
vXMxZrwlYLjE84okBrcFdePszEVzAFBTQnR0UygXU/hat8Npwrx0RDgicQWrX3yUfvcZcu622eaa
Sbx2AHyDPOWaM7uj4rxOw77jw6AgN5gc0hVVQ9oo284+DnWEeunG9jqdT+EoaBvjYB/8v2apvRUK
ZktjMz0cbYZ4Xcoxfi84WqOj7m86swOWotQ56RL4xA4zOd3q//asBqecDGpt9YBf0HGXQwQsRlMk
YzvrWLXmbi71p0GwTDkhrDcgX+42AWYCh4X9muU12AiNtZURB6Ykbe20sPnlOyMIQciQJInLoMpK
+1Tb6ZehcfkEtzZP3KLY+ntrgidK7YcwjV8hWaT40lnTdFsBD832LP0EgB0O821KxkipLMaxduED
kK+8I+Iog0L3sLbzqAmSyUlIsMbHyee62ragnLn5/VXPHpE5Wvm7xDO/PJ+zl77sHvQpdg9JDt3c
QSWTD1svJUOi6QB6x/4+5HwynWLiTClmHusYif/iizVXqprN8cqp468+Fzo3Av3rEOb7Ek3kIa/6
T0+16wb1SMRR/JrbK8lfpPHW6PQORDaLFQPRCApD+FF3H57OKL0O+Te7c8hEpDdPOGrnoDFR+WmK
iEXIGyCHHrwr+jk89Mn8RG6RsHTiv6ee9hcIaxWkiQc2rBa7MCWoV6fex+Rk3HIVdyeMmShFCcDa
LD80iMV6X/2tBvMlZvWkRB6GgTw1daWdpQMyKK8/sop5kZj3fs+gn8MIgzMDdh76eO9rhsWqqI55
UkyU1ZMd9pj/wdh5LUmOXGn6VWh9Dw6UO4C1aV6E1hmpxQ0sJbQGHOLp90Oxd5fdHJtZM1bRqjMz
MgJwuJ/zn18YmyyArqjwiSMb0nhyQvkewQ5fpX4I8KEI2iSQoAxwqe2om6haQ3GacL6akwW5cymB
LGPxnloI73tsWnq8q8owXZSPU8vFwA0cl8mDm++1yjW2tlOQTz8Wz6Nj3FY612HqYry0kxc8Uw06
Dwgo3gjYbVaCW2kUG3f2n/XBGlbm24TjKmfhcDu6CfcodM+Nysm5lM2G/uORGgacv4Ux4bg8tty5
dT484njYzz6r7/C7zDs7Uh+BhvOC7kB/B4+3BTvkPlWyxugGH1x9rolN3K1vndx9dZsMRnlzE2Xt
sKyy1t8WmsNkNNXf5PBFSjL4mXyODXBwy3M/6qJcEbTxy5Pwoa86nEvN4ME1+nZfAs0HZu+uyeed
H4Vm3ShaVIzI90TV3WN8syDe4upz1i7jmS3et9YyksG9wPmBiQIGsEYyhoSgYg0HtXz0s3jVW73Y
FBTNqVNCjAmsdFOretulPIDEEhCDmWcee3pLcGI4fakgTPCJdn6MiRFTl953pUlCQSMuHawwA1QR
6wqmcFBtOeeUPMkj12vTwRJYxBxyWBfRHWrMvCIPNyuz6LA8KeyNMmhiuqSo1oEo13iA3Gvu1G/r
NIU1xWiEePOOyk3HV4aEYOot3KaKCOos2CFJ2P3KzWro5MZ95uEWpflYEPTDsTSIKWzS18jDN2zo
4netq7Y+gd+pgzdrLJJHyBxrJ6OhU1GwiMvpgw63Xfj+xM/X6UEC9HZYrZc+sXMMlXBNENF733Yr
gJhD2NRvbUW/4mgNYoI0+cSZDT9mnELLKrx47YmHe+t0xavZkZ8C++Uauem7lxr0ii0qh27aTDXZ
bbHRfGRDdQiS7tTYXbsYGnXGvYga2azuJ41MZq3AKNRQz0GS8DjE/k80DbskZG9yTRYL/hBEIS0c
p3zuPfvsmxTsoUFq6zicOmWTqNc389786ZCwp0riVu/1GqjINHOKevXkDMkd+Z+n1PIPk8KeX3TF
QyOcp6yBpDkxwIFNAn83bR8lRjYZcFL0CTxOut3InNDTiqdyoK2p7Eetw5ZnLIBLTL3fGp5qmHSo
LZZPzCGDtoC4uGgH5h+umd+F49ivOB8OxBytK3vvUScF3N2VDvlsN7bTk5HV+UbnnOze4czeErTL
c2msywqSwzhvIDh6xZQK9sKq9RzPVbhnJY4oeJHinamnivZBPGohYzkgNOKFTRJ82LFPHXbEVo4f
LVbPc0AvyGRWZ2hfzKk/21rbLiht62UblADPTnkdPDQEVdW9l6H2DCpQbfxigKcxWF/SeajLEKOY
jrvkfVXGet4tcjwjCQsiE7jDNJm1CMgAc8JudsCpN/BAv2ayZIAT0Ca3BJamGtR0hxxT6g0T0hv5
CPUgn6aue4CXh9Glkz84RnZKQ/8mqDiPHP3DCn8w1WaSXwOeh1l4SaDvYB71AuuIdM/40kMYwH/o
0WIiOvWDXJoOj9PQ1zM+431qdZss4jqxFnVKQ2liDksiLK6hjCkdQ7LsjejW8rs92EK/dUf9w5bt
w5CrzURvEoMZa3ZxFwZ4XiVhiNoixxlJr7MPl+zuXZ8LDO2F8aFFjGYS+EArMfJJvd7+AoZhomzJ
ZerH9aLLaBwd5jQsJY/LUPScN1SguXYX5hyCcCuLtUU7sCBOmfCeaF21apm1WrQqe//F1PFcD+pc
LUpHrH1kMjfUjYc0V2dV2TstIz4t9fauA3Ze9q9Zrd+Y0NtX0Nwv2BBdrW5cgSw92F5Hvgv+T7TL
+boUBB1nuK1jCo1/q+kSwqCwfFo20kAuk0OxbS1z82Xiobt2Ldy8qhTFSTeKakuZaU7QBh2jvkQS
K0gn6HZjSvVODTmuOfA9hsdvszWYJcGm5QADneLxYQryr7y3AEdjZS8ZNVLgwMtqMVa08WikGEu/
xSTejbR9oKnDQ6ePV/hNn/yamO9Mq1H90PwFiV/j7MSq14BpF1nGY6Zjkzc2vrikNEUF8wuMMUsD
85vO0cDMnK2TrD2ysq6prv1M+V2C8/C2txGFuH0EntrS5ZVaTCjvpRxdQl0bqRaVGG38b62rU+af
DAvKlVDhfQDtPCCKiE0oWrdTCEfHDax9gz9W3DjPdZe8lfCuCe8cV5ljno3R/LY72JH9ObKzY99j
AIcvnreuST3GAhgS0YCOIypSWmcfJ9+xJP/BDh8aT9hLPedBLJRDNSPvTFOE67rDXSd0o6fIz5Nj
W4hy40X4Ouu9A5pY3USerxZWkJHEPLEgU1see7/aFiPGUXmlfTIBLXn5nRaKXU4k+bkSGbfE5zyO
/H6FCyoTmzGFvOKvh4lnjoJhP3kB8yRtHs8n3bOeFcEJFizWg1QvOMQas0+bGEx7UUljWzvaVcIY
OyCPmS2FG3bxLvKWlvcUgUitsaHKF8Xss1Z5r2Edg+qKCih7EN+or6aFw+m64mnfwAxd6pNebrQS
OoacADsnD0cuxTQJoyAILE7tvds6rLaouA6S+T3b2RwDHeFE3HnNmj0enzPEAqmfRfhXctYXVr4z
DbWr3KhcJo4fLAg6nlzzLsfsZhFIbxvCheNtOz2kFUvNAWSkxEIhJxwtXELSZOuTrn0WTf+cWRTy
XYZWCRFfSgsDFjBGQFuV631BVsXOq6qPdKP5ISvGB4C/EkzUPDVG+VrmI+PtGobbqK4FwRe9gSEf
17tx4WdNOp6k8+PadN5w0DtrLYyO86YLnwL94NvtI5Snmr2tmlfvJTSzJxFib9k2To2MhFzjPonc
c0aNsjDI5FlTfD0VLQS2FmdhIaeXwCaKfJL+RnXizjECONlE9akMC2dXVwdiy4+aW19yTYmFpzM/
jkdaLh2UOuqR0o2U2KMjdJIew2sm9Q9f0VOzXR14BKBO2N3Z6Io7UzeLU6aCHb15tgACuDGq+F1Y
FZMxrZ3tzG6RlZXzu20BOg8JVIV16wU6i9VZFQzkLvjWhwQmaB91Tm3jERKvuR4HbrQYagNDQzyo
xfjYO25LcAaudjQVMS5e+LNT5HVpwEYtY3slOnGWqMIwRS7AkeVD/ajF+azDdAdCB7KT3sHg1MjN
WqKBW9eeYLo7J0CTwo23YZLu4rTdzH/qJrnE+Ludk0KQwpwkaEbgwy261LyF1OsiUBreCEYTzB83
WDeSeG8PlJI826ZgUDkAWgKZsJ8mIl33bQ3kouG4WDU0J36yoXfbooO4ikn7yWEHFiZWzBw2MZRA
Zx4ihMfMfW1zLdrXDVaNWLBBSQlwdXZQRlkkJaNiChksc6eBRDemRN8GfVLijIXtVuzq+e1kq3BJ
5stEBUt+aRkCRjhBRdPdoUNCCGdtFEGd/tReRvStIoewNdnNc0Ga1NqPZkqodmhbh7zzYR3UfEhd
RzoWGxq8vMZCF2BuXacNbl2XdrGKKLFizvp3W1g3Q9DR5KpbqHj1PrTcozZXvUQhTRulM3HQ2v7q
DVG6nhp7h4a0u0QsrbgCWVctCQyBHu4N2/gZp2qpG0ItB01vOVXLU6C3gEQSF3gPpMFsl0kRfMlG
+niXYnVl87yvirb+gA4COBczwJqONjZmhw7eqRvkV8OznucggCL7sg1OHct2hmV7CckqXQr+2k6t
sVNN8tS4gf5CBRignfOvtTS7C218f8o9KvO0Tp4Y6upnIprdgzcbv9n9vSXK96z35WGov3AYE1AD
mhu835l26NgVR0EIm657MVNDO9lhdcboX27jJmSqUJI0AJ9mrSdswd6Ies6ZGgeCGdSZmLyM8aVQ
DG9CGELkg2P8aZRM2XP4ovmd3rbJPieFp2WmQ2eLXRxqh2lLvnKx1kl8ZV9ZhgEpoc1QoW5MqyPh
8t9WrnLkgH04e+CpdYkT69rVvYcogLlbZZxBtlbvdBfFG6yStddT2Snbvi8jexvZjgdtM9p6wI7l
WIib1LGre54tDL+bl1pDgZICmBprE4a7V3wPbPumDnQhDINJIPE7eHB2ENrzgf3VZ4xcBYJJaE/X
nvkfSVc9lco7W5C1Sv3SSP0QjFX2IrHcpB3r6V/tQjHnrqZ3KwBZsKMNVnjj0mzVAByiDibe78dE
PIWtjA8iKCT0tIRJHrpgUqixBywwBnTw+F2NePuNSBpboCa3NNZRU6+HkW1EHwNnZYTEqcfxPfER
ck5waQ4DQra0BdB0goBzoK6fZd+EKy4ndWdSHjXomPP/N3Fo3/eBxusAMdg6HNoi/CEMaC9p6tbm
dGqYDm0L07kpau/SBwDChhqtY6TsaR+EJvhwDqDrNQEWk239MLQ29WebxNv+xpusfK+K4rVPYQqS
aX8pFbQQ/ZdFsaC2U6SGIzBdsV1h4Y0WdVs2KAKDrLomXlc84S78FqwMC8Nj2iCEC4DMQTlxMnSP
oeMhD2dF0Wd/yAC/wHZurkO2ytCAYyjN8GyEsNhap1+aBxJwaS5GrB0l4ruWGT9qlOgmEhQOojaC
JYf3dyKdN7+Kr4lR5JuRYQT+19WDAfIGySFd9l64D3RmbNQAtD2WuY09b61RsYPLDAcGJLJ+cHzU
2iPZtzhJe+uxaJBSjSvRjvZpDnboNTPZDHb9INNvF3vMG3C1Dnp8NM3M3tQvzr3uXhE8nIQVVZsm
/yp1T2yabqbSsJVklHkIsNnNRFEwTUlLcGD/Gvft2xAYj7mQQJC0vmninDR0xAFG1FXDvHQIgKqp
h7D2ZUbB3rgSzRuUlW4hUFGt+l59daEXruEyPyGQGBZhyONlquRxIvcVd1MCp1DnD2W6q4pe4UFA
xRyM6a7t0ptYujqGhTPVCloJ1vxdwoZiNVyhCN4K1XG50fN432MLmInGR9UoH8q+WzHff6MR+Qw6
StipgUqom+O2bqoEnZBbbSzmFk4rLkMTYVk5PNspNOSm8j7JNPu2Z7KFY+M6XoOB6LWugHY8OPxl
/1NM9b0iEq12gFfKlNwA20VhF3o/6KuQeHfutDA4HR0dFiMTR2nbV0KSC72KtsKmRHfLtwxu1bIi
M4SHZszKd/RNn0gNNvWIhbTOh9VrGJJm3o8cfO7DYBuvmdK+jMo+RJ5oz2rY5mVw5zjDju++0eg6
Vrkf411pRsMafcUZgv28aoRGZB+Di8DQHryRanfSho1bIy7sFenNpb5BWnmCg7Kkmg6WaJMyoDCc
9BVMBKvNf7J+hn1aqAKu9eMr60vpjzU+oYrhx0bWRDKEjWev8h5z2VozvrxExGvdRVNVWcRIpJPe
72PIAN53nN2hJ3tLrLQB3jkWPUNaNx3jXYXAGxQJC8eB5sCmxht0ecawXKXBtaqnQ+53OmMe8pPy
5MVPJVATW/bC7+TPoGHbZmV9skSK9OBE+ovN6AXCg30j05jDmyl5HGJBjZwwJPdnHLapRnUeLOHP
3IRWsqzKn8LZkWcQbYw6+ST4m5Fy1UGlmJx67bWiYgBIg+3C8AYcD9FQWIRZJPTAHWkAmrThV+Tj
o57oR4X2ZAKY34YeUmIzA/VDlgOpLvpi6HVE1j8BiOraktyxz4pEWoyP0QcHLf+FUnNrR/eGmyMf
bVHFkwHQpbaziWG6ezp+wNK9I9ZnM41uuDfb8iaHYaL4vqXjMyUN/HEhi4onMA7fOPdRGTQT9BB6
dFxcezaDOFt5rveE+Xtz8kN2cKM2/I3v2Vejosgwa3U0PcJz3Ki6mZD4baI5+curVp7UypWuQrZf
Miit1HnXxS2s1kPmDM9jBJ2vmAUuEaMV5uZY1XNajWQ7ONUqCGLMYqWFgJlJDJx3HFrnQVhHtN28
BZxMNz5iFdHm8Q/bqWIcvBYtayDuemsb2lgE5JENqpbS2Fu4VnTISkRP4oBPI0SKysyDUx8NhuM5
ykaOcf8tydHGOXCETcJPDypY0f5767blLUqFhNG3flI9IMOlGp+0jotYIfkp0unRMwZ8CYo6ZwZU
8ILuuGv75OqklI0KxsnQj1ASA4a22kTsF3LC0zikO6fblYaXMBuAC14mLmBdp6/p9ALoEMYrHFKk
31HboqAhIzUkfPNY+PZVwhSKetScrWV9+SUIFz4MZ8vwtV0/oRu2nExfOWPe3wJjtXVxdOEQytj8
SpjjdkGwA7UZFg4IJJICpDnMdw5eYIil5YSCvgB+fGrc+3F66UoYsyXvPTcQn4jOerPs6nbsenOd
4wVwnWzvMKpgH+bWdEgnoa/tcVlKXDNaQ38o/aCjXA/7zThU71XQZLsIeqEkN3NLWf1hodJAMYjG
qslvGNlWhykq3j0M6HEVybdu6H1jd/IyYVMdx9bnqFvjzhkbzm3WQa8SlxHAtDLkeFubqtsGQARF
JZJjI7K9f2n01L01++nYEwRxFkhy1xgUpKu6TLtjWYo7fP2bO9tzw/Xo1ByHkwIm7+XcMkMuoOg8
FcIrWB22vXGN3Fzrhp4f64J0ZQ3Bd56zk6AZy7aFsMV2oEwpMw2iPxyWKfCDTRnOHicUT9uhwqnD
c/tp1TcKNZOpefTTzVGYhI0q3CfWGst9YWlzxWQfXMaO5PGYRwzYW2rPWUwQEbTR6uWWMBRvAfE4
v/QN+u3mwHVDL6GZfB0sbElRh+rAUjsSJ+/Z9ZnAM+MQdq3vc9jLC1ca/YJcIMzzmVMVeXSoLFow
HcIXJgHDqgvNt5o3uVY6IK5mRMbR0OBZmVMiLiVcZj8q1WqibuSeXMKk8Y8ySp7iZjjEWQLglM2C
gSYnEil6SF0Gh0OcfehhvhmU2pIgeBdBWXdDbUdyZLHoxFDcuNVh5Jhf9pJHu4LJSURAP25ysKAl
diTGMrcdlAbDT5Pa57gmH0FBG6z9PNr6fnrbF9hk6zwHKyNyv42gPOHwbZElkO6FVbwXxDosXZBq
VNUMvx3YD2ZrfDq+2b8hRwMOaTeRUTpQw5W5HjonWXL4/rhJfp9OTMnqeahuUeqIwXvywujDF0SY
WajvFt7AU5HrMblsXQTThf2G2B219mLuJkkZzMTZGhPNQPhOr6LBr0EAviNoRi2VigUbhX5uLLY2
iu0KqooOKC0J40M5f+qD8b63I9Sd4bsXwNmdkgwvZORxCCO2DgU8uchy5cO6bZFEwnR15aFPUKQ1
xnDWi+qoywR2DvzUjpHx/xB9+O/Bh3PMsK67s/m8Q0zyn2NPi6JrbVUXf6RXV2UFN2CgN2TtxNso
AqjFYH9ZB412jMCCtgLN9vJXOnjnO/VNq9KTNQsX2iHc0ZKNl1/yz6DLTrGYbnBPMXa/4k5jJ6tX
spQYoIdDnu1TPJ2Pwve9ZVXV+8718ZSY+e6MQXN8qUw/uFGZ0HbMM8XRG2uICIX+XarAeG1jAoes
UuW7fmAUS9LXpcFECiEP2TkjJjJkg0c0lGsrCvuV6spz1MYgpvRDZV8nOxYxuTodsCGa/YgsgCB4
aZSUm7RhHvrrn0NOm4mTOeqBKHePYNu4bE8E2lqltk8s+Uy6E0ZEZutbe0KcLxpcxaXWptrSH+3k
hPruj78io/lnUu1/fA7/K/gurv9MFm/+8Z/8+7Mox5r9qf3LP//xUGT87z/nn/m/3/Pnn/jHOfqs
i6b4af/b79p+F5f37Lv56zf96ZX57X+8u9V7+/6nf8ypHu14233X491306Xtr3fB55i/8//3i3/7
/vUqD2P5/ftv718Ef62ipq2jz/a3P760//r9N9dwmLab/7K859/xxzfMH+L3387fn0n6nX90daA9
fzft364FsrL3PHr/L1/o+71pf//NsP9uo180PdTtgkpcWL/9reeH+Yr+d6mbnudJ1zE82zV5dghb
bsPffxP23wFAbcGXJM+P6ZGW3fCozF+y/k4qumnRy5PsJi3T/e3/XJQ/3dz/d7P/lnfZlbz0tplf
+M/BpLrh6IL0JZeAeZ1sa6n/+flMUbOLVA85yHRkWUVhf6Z1uLG6jhPUOrhpOyczwe6OYUdxMOBZ
1H1bBf4pvQUDhBBEOCw4dYTxWZ9z7npM+Zf6bVt7D6JiclSMkoBWnL6GAX7XOGXQd+Cvr5o4/Qmv
SWFvmz7/1PrhLQvHJ490iMEPBuLInXRp3SHTqJee19wnYL7NV24wntX18cfH+YPz9kEMGaZZvU3c
Tgh0DbtnV2TNcxM0EG1GBavLDw7ErT368+f4l1v/x5X81yv3X+Q50zs6pm7rpm0Y4t/ynKc+CDE8
Ww6jgQnQJJ57SzG7LZozYGr2P/w2Y74P/3xW58XpzPdJQm4yLN2RxK2af7lPk8nhqpDJILjXyyV6
C+jrnfhMQuM4zLnz4/xfprjA48BmrDMv2f/4y7r5109rsOD++vtdF6xONwV/EFn9eZ1M6SAd1Zvz
HCC60/T8bvD0B9bpNXVg8DYILUyNkXIWW/qC6PHu24OosoglsXu1taRpvBma/DWN1OW/f2MW3M1/
e2twjgSHiwVZ2JTS+PNbI7jNbjXbYJQq62FvVuld3ONxZfUgHgmEpsHVXwVTSeUrsTMj6wGDqPnY
8YG9OwOFL6aHp7QYaxRWzMGtTy21nLXp6BtfkaiTfARD8lo0iJq6DHq7tFp3W0hnQroP6Sqbw9rC
oQ22eoqfAu6DdHsuLHDctCyC1FT3gv3OdqyMrcwaOHHmMrfC2xZ6XCJXMAs6aKNZb2wjY2+qctNE
CtMmc3wvJVB+CpZl7yZcFgjiTCoIvw6xowSkqEA+T4ki9gcuoJNq/jLqMIQh0+TRgdoBgxSmKxpk
SkcSDYpHDhSElqrTUJUxBYWCQEPRbREA7hhen+1eveCutlKZPJlWfNNhN5BzEaJqSw11nAjxEjDA
RkGIA1T0caOq8mQi0Iok80RypLW0DLCIlI92gKuhixWP6jxtUZLB6heqYqAMGEE241YWxpZIG20p
rPEnhYg2EXxOVzM+GRY2C3HYYkUW3NhtQkSSZK5cxwTtRcOTWQAFTBFCKe4rv8S2q5dfL0Sle5vF
BUV9O1tT5NldFznNZvSD28ARuEhh3qeZwSveRV9UhY+aFuykR5j1aIi3Qnk7EiRvWke/MeLiKJB3
T/C8Eif/TGDzQl+/Es8EWb3ea4N2JvR7ARwOVZgPXk8hGULyhCsimupmD1cEel2DokwG0MQ6o94k
HfzhrmIuHRvxOh7rA95xNbhq/llPaoMTjQKgO1RReQxK/8sU3brT4Y43+RM5ubucSN4S9z6LzKyu
ZOpK0yBHWn/P2xVTtMN+caNncp/Hr7XunEGznIGEmCA6pGb9XYTFtvC9M/24AnMDCgOa3XZh8Wkn
tNSEQgIPIJQ3TfItfDyB/AkSFR6FgXAY0+obqIFYhPThDo+uW2TqQMo3zZxQGjL+sxl5GzXScpVg
9QC1k+uB2BnMHcep+sZPs7uE6PhtkpafCGOguSfwFPuLrvOu8mRdki62NIjJy1NvZwzqAj/jGCdy
n4YkftPT7ByvusZmKiEz8aOhWsdVTEb7wQXIjzR6l7SBztmuEc1O+k2VOg9VJb7NoL/MSTy4NC2D
yCfQ0r2Og/UcpuUBPeYrx+tDTWfF07An3W9bMgdLFWwe3A8X/kSvDbgJRmg+Nwm8qTF5yehjbXcH
FMyqvYaZRUckPBJMSgQiKS5mXwEdomZ9UrDfi9G5ln35xqv3lvfVqYvfQ+/gVoTkbQ1BcdSwrzRD
Y0VJgnOO2DtuiG2YhL9fs75YHXVPaIoZHueFaQzNRzjh1+NC0/XzY+OtbC+9MC04Yxs1jOEXqic4
KfETZ/yWUnzbEmBu6fZRK8Q6sTFvs7KnpHPRqOLV1jW7+Bt+BQmf2Wvas+iT+kyRQfytd2pd0nYd
Irg9k0sk6DAdLCYjeNiOt73v6q2pJJQZnwK9OFHrryzdX3oEHzkBdxDA247EwTfo1xoitjPt27Qj
IEVykIR5MfzhMCCz11NxTEVxqA3ttXHlSYFx55EORdM/l8FbDH8tk8URH5g7fXDLpW2znOIP9sZD
m2BWKAVRmNV9zMwR35qjPfbnYGpXA0R6HBm6+0RMC2Sg5ERPXEqtzgF3ZtML+1uRcGrI/Cke1SYL
jW3lomSTR3+q1rac3uVQPKGCPUYp60crD75DIDjuV4ZCeZjKu0hZz26aPtCkn+MkeSBzcYFAejN/
eIsAzCEmm4vY6AQs06mQJkjGCso6MN76RQ+rdKTpNdilAahHqKLAQsLC54tAyK1U1V64vFZrH6Eh
PQuroBd0NlXNxawzcZc74hR29VnJx9hFmEXQ2a/fx92bl9TQmc8+HlsFTFocu+TW74NVx+duwvIK
Q+NGJeyePVTCRfElQ9RoOkBdn9Ho6hW6+NzDEjBhqGt/iy5/UhCT8LHdOLnc1xOAWaLzzMuHbFI7
I+3WMXLWumaMlUe7eLqGybBzfZoPdqxsSjY2R4wcmVQ59T4xPTQQq6K8xKYEjmIQnfcLrt+6Rcw5
v4h08SsMSI+UD7ZNQxUSTQWpoGgSYk8Jye62XWRsx4AbJuu9aSQgisWxsaMbyW5CoOEmzBLcZoot
HFiCJD9CfALacoJtCDuRcwqbyF0t8y3VyK/NVaCod2aavkoejEzt8tn5mBH0/Pz5cXOWug00UrKJ
l09B0SNB9I8KiRifpNO5vzX7ruBdJC7i2w5XTahQvFkfkUvEj4p2OQF3t1ZxKrmNglfOU1p/CWtU
dbusyI997J5NgflwimCLvSx2N2mrb6fGh6oi1h3a6Ygo8rbNlpGZ7tw7IjeXmUPmVUBoVJMtdAiZ
s1ez2fVEqK2j6NbrFm3RbH3thEnBqje8nW6pFzdExmIOj55uIhhDEEPkK2PVLev2Oj9N8xsrciQ7
ZEZhRbBET7h2GalFZXdJQrH30+JEBtYhcQL0edahL2/GKVyB2e9kb71hKXT14+KQheSuTy/xnPXO
/kqCe32I6vQORuoENXHLnjhj35sAp7+iyCFClwdD11F69rcWAoVYE2yWPe6S6pDRYpf9pededs5L
N5WHXiK0VuremxFSR9/2vVjPmhY/OQT1oxTP8PMW2r0KxrUTpofSlHQm03uCKU+DjgB50ZJDZAX2
t05MDMO4um2gdg0ezYywt8B2Opd1NkCMJO/Rpj7q03PhrrLpo6n9nW8XRxDjhYEqbt7h6oHuxsB5
Bl9nffIoATqC5voVsudjUAmmov4yVUyYwxiLlnno6DA8VTvQLGI1xbrqOGU9uf/1uHBTEacvfMXN
NeS+j5lR+wBw40fRJ58u9oTwLZPlx1xQSo5AqZrzqIxtxiWUlrOhBj3abrjTbW0xH5NUBmezIIYs
sj/a5GJrR6b/qvOX8zGezqu8LI6UZSvZkr5nsuBYAmUZgPF3t82vVsK4DRqF749siGSV3U7r/eVM
06f4PhmQKVVHGrI9PM67AUS3A+XyBv0BjyeSBBPZGTXVNIi7KYhu4lyesLfYx1a3mp/Fuhd3cczn
I3p35K+7KfF282YcuXyOwdt5kdpNFM1aYG1zIz8HeXmNHHVfoPjtOVZki4qM3aIq3Q0gOj9Hux8x
tszZbyQ2S0hrQ6YvkY/FISRvkOqCzdgOfyAlLpT8TjCVsgtskgY+e2AuoftQg8Mn8bDazpJ133fE
NmaL6t13eMgxhJj3AqBszCWRxZICOLAkm4Jy3t1UptolVb/s+pPtfOhUa73VcqnXXvSlYn493q/Y
gNgcm7OMpEvv+qrHUoWTpaRKDJt94jLJ5TP0jFkClLTzfqZrLCZ+uUscbxP1G8dCFtN0kLWTS2li
6JO3nGqQP2f1gf3ijuUV2SbWtfJuPpzaJNkZ6J0mLb+KTj4YZU51aB+Uxb1ydTQoVNQ1hxD3wgiG
x/mPKjEcZhvtQKKqzNnMW2lJRejF6jIXFThsLME9OS042RnL2x1XiluNyGU+rSsyGec9XMYlQD+f
RvIQGZDQqPkiLdlU8r7AvWgULzLuGRf0FztwTp1NtZu7G2GgYKywDzKKbeeVyD2Yexi4fmjsuNyp
0j3ELWm/6nXeb7FzhH2xmg8BmzUEbX2n9z3UnXgNXgC9GEHJfLrnjMA9sdLhOQZga43r7dASn12r
32Q+fjnlYT4YhdbtUMKuVCH3pV6fHSu8GSGcioE6TPC8URUwkHtuMrrsKmn2CgalJuSh8Zhb9kb6
YJqc4UtIzTyLTCxZLKbrXjNS0BdGdqP5+M6aRh0tzJ7rYCnCV92HDrFd5MI0FZK9WuOTswoS84YA
4FWrb7zRXXaTc0X6eUSNgKxiuHXxSWMSdm4yB7O0uf6m1oI94wTFNZ2yV12J4xj2O995qSSRi6U4
zlVM5DPY8oN0A+dnN9bdpZMCKhSGVAPbV2Bwhgh+0VTuugBHZnwwMowbvfQuxEosx5jMTTBIg3nO
bJoo34UzbLRavEq4Qn1uIgVvBYmk/nOgoptU6je97G8z27jVlXXuMsAQJpqwF0AmvOKm8qFWdrHq
XmGjHcxHF7/ZeKIuFPIj1kUJlzcISBmmsjBLZ9+U/MKgLp+dvqh3rbQhu/5v9s5jyXLkzNKvMg8w
oAEO5dheLUPL3MAiIjOgtXR/+vmQ0xwrstqKQ+tNL3pRaUYWixVxL+D+i3O+4+XvzEHxjLgD4pCZ
LXdQ4hxV5WFuI/pQz4BFN8OJ6emWjTllul2f2jRQS4osrXe1bjzRniw5f0dd/7jsav0iuziue628
BVVuR09TjL0JKk8GbHsENdafXdsSiKv1ytWARERK4KosMLYaw5fgMEWLG3L0kSBqpJNC1fBoYAJY
WWo42tWi+1o49ayL5ouwsLTYOaIGPwAY6cvPDvfn2hcAomI/OecBPmGq+aMw/f42NaJgl8zgeoqn
aS6u6KPelPA/Iep7bBlR6szRm1XlN1Fd7iOWFI1kqcpN5fAg59Ud6/2PPKcDAcocGfNznMpjDZ0k
caqXTvPFOGX+hKscCedzK+j1RERjmNZ8LhX/YrdEKsoEc5XPmMWWYyQIrXXNVVVpbmlqIs8NugPQ
xxdNyOOqtX0ib0Grd+Ot5skKAzBcFZcHoL5utHFrIl3xsjI4jMmd38USoX2Zbl07fRjbucPcHPeo
CbOFED/LfQBqb0Tpe8hNrJ5qVOp2bid0DlN2W1iLNQrf4ujK7VxGwxZkRZJfDCnZcsIBYISuTJxF
abFVLNDBooPQy2u9R3gASmIO931ruwteYFmi4WSrOprz2sLVXrJB3zDjCjCwYjEFwPQczYsydIl3
FAYCnbiIAK1h9jOH6ctEzIRPzg0gPIhLSahGjvptxQT/FKUUpzRbptO+Eea79SQ3CcVs5U8bL+aW
FnHDQsEH+ZXcqip/aENn24buBe/JZbLqcz5PCLJSrgGKlTGuIHklh0p98hNf0Qv80IZ15Vgnenbe
YmNSm0AU72EU3JvK3NAeSwTSHaJfwtXzVi0hlgZx7S3hs+PW5LIb7PZaNRNAZR6QzD255jBuxlr+
Is+DIwbEfeY61NpgW9RMMERWjG9d7d1GcwAImEWyG8S/mgIqPGkXFC7jbrnD5vinZT8Cfn3QY3xY
bnbGt9euUs+R6z3I2cOpVqytr852f0k8aGs4Apf/4b//m/x3WTAMSvq4YoBAydv0aIMYwl89iSWn
DVD6GXQCfTqVdAbYCHxmS1E8n1140GsodJnhDpu6ql/LJV/FSOMj69s83fuG94sgGKz5nAuuEE+x
L/fUGhGDHib5lUvGK879vHfea80WoNPhiyjUh+WZl07gNGq8gqyPZCv798aiWoHFhhKc0xXdwgR6
mmUbiTPpqouCt7iu38m9bfFQsQUf5y+GuLBfw4YLFUuV5QMcgmcrtxZgk53h+fW2s4myMJHmbpMl
UAXzwHhOhvC98bwvdoUdVlNc63iXEdyt0PqtOtMCfDOiW+ipD+YmOw5G+IaqY21GxSnuWTMW5SVu
i3qjsuCnDRnJ5E1O4Q+sspxDVo/NBcvNkzbTx2QEs6zGrWzSd3w72dp07n0HVbgPE2edqboE6wfP
oYHZhjbGKJgziY9C2FxHZN9sXbTI64ZUalXnAWTB5X2bUprRqa53IGLuBwNkIXKylWgjvB22dyn1
16gTBF6tn+27IT6EefLtIBYcpf3klOZ353FXDzL99tJ+H7ozEvo5/TZs4r6N+admAIffj4LRZ93q
ORABh/xF2jiDe8xreTgwq+sxZz+YDVnMvdcNG4naZ5UMi8Xb3YSC/0dOjXRTSvzqRTvQLBbpykXw
s8qIcNGcoQLxLaAEnL05MTUF6pehHEBQYZwODb3LZQpyJn62fQSiBhMhP82ueUSKT1iScNEgZ98U
bWzR3ZKRqxxU/hkj9sZiReRIButDQYHoqop+jaMDFNp6Ln+lkX7NHYQoahSf6Vl33btImCCX5vQz
RhwVi/A9DXDjBZ27LW3jaoMY2JcleKQy+8Wm470pt4S1c6/jR0CTolLzV+FEAI6szVDrI8quFEx4
dyfqxlmrXB1l2t0kmomrKo+29k79GF2HZL414fZ2o7n2Cfk+hukM36B1aOOwMcJGK/kUXIcBuilO
XSiCi5E2jy0olLWHAh88Eh7coXJMBjtraFvyUArcFmZ+CBoMo2WEg8LvT0NsjpsCoMFBBvk9wgYY
Hba3k4b5QlZNuOnsfonP8BcNr9iJTpAeT/WHqPbYzLjPVLsDVXaqPfenXRHJUJX+q0nVp5W47QcC
kxGzgV1ky2RWAyvBMHH4afvFJ4k9pnZe2tB4nrPxqAoERzX7PcvMXkI2+Ks8CN294/KVGUDfbUlC
TMuaojDEsRnn194k76aT8U9bodPEyX6sRhvply2etFu9YOn+Fr2EZY/ldoXs9xAa2a3R9PTWSE+y
UTwutBvexX3SdCSfJ91bqhGtUF3R7zjhqZt/Dm7IyaT3qZ+2hzB1nxM894XfbyisoSjMiCYyydsW
IZD3fABwzG6TLY3p1vTxMdMbcGKGlnWQefVqw1bt+vxdgwg2ig6ngQMrjTiVl/zeUxWKC/2ECAgX
Wuc9KuxBA5wHoC7Mt2qbsy0SwR3hU982uK51QaZ4SeQ92NPoE3u4iaqTvKkEB9wc6meThwz9LOoP
E66Sl6AonA24kULvON750QfUrHaQPHXLqZpoIl+Cblohbva2dVJ4WysMUU6EwP09Mb9EHcPP1Gue
s9z6UKhmReN+gr77iN3p3AYRDdzwyzONh6WuyIR+tMBPs3ICYSzKm2hoXoXZAz8kvMeJ4XZ6ZdJs
vLbGcToWL1MksRuFUbQvvfBl6M32MgX/lQyR2ZFQLucge8LDtksz+9v2wHNXfPtImOdw00TahsBQ
FBun9ALkduW2TOHRGqPyNzkJZzvhGwevtOd3I2rRm/oIKVIHPbXvG2/lZB2D2ADxI0Z2bomMbj0/
3GuWcUAcEcBp60N2vLxQ69WBvbumu1PJo545/TkwYTk5YPGn6aAHf7iJXUBZU/LmenVyJ3GUnLD5
AK+AWdO5dXf1w8LcSsGbl+Sz2KmBDVQVZzk4w6cpLz5D7MWHCeNUNbcXlKSfZlqRdlMNWzbrZ0iQ
9AQTBg6hmm3uI1qGB7hWs7wfMP/HtnUxxvYiIN+xObjGzvhcGkDktNoPob6rZ+Nnb0CY0AYNMJfB
twmuZT0mMygRmZAG4UoBiirnR4CGxIiSLzWd5gS4Nkf4byi7krc4JxmaxqKhVo+r97H4ZcWWfWh1
9q2K6ckSrL9Slxg1CQQ+FtT+81ceOLesFZCGi0+M16/B+O4jxLZRzYlg/BhCyvVehzc+XgfK7+T0
xWIPgIHjIGEtcLmVmFKhjdPDpGb+7PhIlMNj104olORM6a0fZMQGCvYO3CxIXtCBITiQL9UvJKNy
/CwAXdd282Haxl0zDcQwjO2Z72XfckLPRvnE64jaqgavV//C7VWtGOBAKERQhISsX2NE0EeKgRA8
DIsaho6X5S9pt9MdIiD08EN+jGUEoUq+EDX2vPxV6l8V4smxT+/jLn+x0uKDsv6178Sduhoi3psp
rkLZuz4zCcI5OHZQS/QEV/heD54wRqau4cPkfv+YwGGcrCVmoc4enGymKUSqb0XaIX/O3GcZXAnf
tW6MBd4Jv+kyWu9dQ1mGZvaRUx9YjwtM2sHB754b2/opdPErbNz3pDX2EwP4ZqA4SSNMOeaYP9RB
xpZNHLUmlKaT35DVLn2VPZaPdQxEBSfzzZRJwOIYfpBsrNAi1QuyZNeTZ7F8IR3umf61GrufBQMr
bhk63kSEfL0DXvmYQC0Sa4JzamYoGf1D5asR0DvaUjyMOLyT/LsJ7UvtVT/CXNurucLtDyMJk+lz
O/LCzpG99FVAxyPPupa5ZpLLTOf304IB/7YI8Ne19TsuUy4jqQ9zfpUa7bYiH2Ud2+iAckcAvrIl
thWT7VL3Zi+eNAfjzY3rKLJ9/LwDDbsW3NRe4havpZLL/CA/iyxLryOLwbkCMzAInrHEy9HeD/uk
TWJkwj79bmYS9tELtFvS2TgGakMmTtVmNKI7K0PlhwaGQpbguY10DixfelTtoEdc+D5gxnYiJxMx
epuXJRwIA145jMGKlMXpMEbFDpbXc5tWrwgFsAY706ubqWEVWhHj5FE2EE74FaPsGIXVnj0qi/O6
xZVS8BvgpZkSLsFDOUCtLX0IYrkzssXw42NP/Nqx6PzqGEqqQiydoIazhpa3zW/mBB4uUl777NSL
qV/hl61b5tzMMsDLhtcZRT9Pscs4xYayamaXKfecNWwavVZJcG85I2RIM//R1rxinade/RDx4uD+
cgLn3mq5d3E6JwjzyVeTkXVfmu2DFZd3dhua2B80LISYlCpNmoLyxrekZFKVkloE4QObGpdoC/Wv
ttQWiBvVaqSvLM8xX7NkihygU3OKmFp0FEpsqbeCD5Pf4gEF5rxJBkSto21srTIe135zmEzMnYVt
UJsEGyx/zQUb53WqqY0GfHi/K7+qaNmJhdlmJt2sYBxIItSEKWJ6CnP5Jj1gJpk7gbXwTF4UYmbc
tqKYpkLd4y6DRsrQvGTe7obBcSDaKvMXzy6te4bQwwG4jiXh3iwm0BUlJo8Fgyaa4qLV+DLU5MF0
ho8Gax5vgzBpVrZtE+HZuV+90983JFesAcF8Vrmrtm7iPjDxO9oAcwerhnrHgeWXZICJsbkJMgtv
xg0ilXKdBd1DYap+Pc3dwyQZt5l18l5F0TaNGAnXNd6r3qu2jGrcxarwmlSKYWppfDc6Zg7oVy8V
qD6Qga8jZwo6WMAJhSs5lqrqPlws3XSIiuKzeNfDW+PmbA6pauzlUtZUllHh4Z7HdInCmHO4ReJq
ERwA647LsEssTECTc0Y1alW0Ul5hvwao5XjXWiCFQbHN4AAMdhmuilF+ecvnbVasDAuDkZYxGsxt
jEeV24LVSs/H9dh5PBNs81cZ4pZdCvee7SymIB5Bd1wsMBBoeHvICkBOvQn0ARMAUA6q0o4eepU5
qHbESBASUpdVhCVPpB3pbYFBxIKdBSs6xqDBIP+c9QXT4Tiw1sMg1Kq2zDfmtOGGnDC6ltpgrGjO
V8Z/DAH9+uP3d5sBBl5lENcLgSuqCNvvWZAKYxjP2hwYNxOjV4VcFBGyedhj320U/OJc+Vgs3aP7
YqkvL4JIk5D4g4jbdtalj6RehBuiLeK1rdq9yf8UKZ5JyiptyioVbIr7eXJWaYUDsSnMs+/OzSFP
eC/7qPju06HfltWcroUVu6u4Dj7csrppybbzJlxXkwfbPrJaEPXiHSDlHuIUjAoodZuwG6YHX2dH
wL7ddnCaHwF9u2qbA/AVrI3kX3SLe+SXV5s8sekJLTYT1vEsFf2HMxPjVkUJH1OdbKHq3U2qfENx
8NiEKakxZXdKalRNZMZUa+1t3Jg1h4iNo61i7pUEOZXZ6HddDk+/H0w0wXEpK2jyFDPL1zmk00sf
1py1wb3w8Ex2rfx0uujJRamyqjElWq1Vwf6QTw7U/7mO94HWJNXg1evcn5VF2zvWoCjsLG1WlYTX
Zr2QqHUNSSVNaonk1+jPWZp9MC7jzV5Y96r2rkZSnFRZg5XV0BIWXUfYQPlPozk9RiA+CXx7cjPw
VEHffeUVlfdyGvpl9gEoApMX75euph8g714Mw6OMGU1WbCiOlt+h5D1Mx95c4bwGG0XionLEEVP6
m24Y4GLyW4waz2WVnhtLAKJR+PHoHlYCQZM1L817LvFyWYm5HStmRqVhMmCpftREQ7WYmPd2KhXB
RupXl9p0UOA/R1UfIDGTuugpZvQBPMDOIZGRwyIyQB1MS/keUhOgezrpgC/Pz6bvhMHppvUTBFwX
vzc/yhDT+LjMFbbVEN4LE3yXDiDH+D40hW4IN8MycirM9NZrYCRm3nxruwMe4fyrsDsATPKhK/RL
ZhAiZpwnsnib3KXISXk+nHK4b3V11E7yollKdz5udrN7IIpJjEKxNx8/NHSp3VjBZZks+GAkPwgW
ncAC1aav/ceW9EP8OLncsBkEgWJ7C7Dq6tTuTibzA3qKdX8uLZsqLjV+uWFxo5vpZy7EXuUdIQFw
XTyveQIQ4iD9a7unnvQRXjSBT16p+aPza+YT8YM1xk83kWg/IXz/tLq7ImYIhJFmeR0sYqpWMRTq
+WN047O8MVwKXC7YqnQwezVZveo69lR48LLIZYvMxAiGbLTm2t7lTp8gFCkhGiHbyCxY3XRYj25L
upbNF6dRIyz825BBOJ4N2ZPNlv/8/bIVNTKKch6ZH/D3cVriwc0yPq4S4+zvwz7KsFuYlCOkmwmy
jir0LV6Fq4UnlQYWD1YnYu7boF1VIZi7OgbMlT8tClI5EmvhJOlnn9jcT0Z11wJTGhrrR0vhWuM0
J9dqRsxhouijjignOG1ocVdxGbXkrH5lMGhx6yG4BP+4FnM9gPfnJsm/o6iQqCearW+jTC5mWBLk
NRarLojWMs8+SqN9VrI7TSMHg87El9fMx14GpyzVMA6HL7+W+ZEqzZ/d91z0KbvcBCXzJ3iNL749
f92O1if2YWaLAuFIym49wwtbbr3efndJPGp1QSjj4GC3zrlKUyFHpFxeu4urT1V0/BK+JgSi2Jvd
j9lvLr3lbWFIs59GNrg1EMpCHVTNxlB2yVIW+5AM0mtRUyMSRjQ7frOtHOHcB6Xxo3D8/DiwA8n7
Fo2hK14fxd6QS5Nvw6upU6KsM6N0z77d7c05dNgDDZ9NWaPUsJwUyBPCozj8CdAzv7Ftd2dWScc6
cHgnzOwqG6I2mFw8W5P1qoJxD54S79ZIuDgjETCWr0o6dzk18fJRULJQ0QHMjQ2YCn2MrGE0xl+d
wgTk8g8zWXz3CsY4HpObyARG1JlICM34y4OHskKup4PsB6Y4ppV4YthZ2BMpVHHFPIOE2HhlRqCN
Zly0zDqBp03FqRPU3LM/QhDy5OOty3QCww890TxO2SaaqBtrPsgYcWoBVmQ1hQry7xh9T7129nbV
S2Q0xDTk+NvbuTrU9vCOBfvTh/QdNDQhXusxq7SnPSimZqcLdFIeH6QmDrYZp21NVMbKsbKL17DF
9WqruvGa7lPF5vdUKB9F5HQCGo2j0L1afe0QxECXiIJ4lWOVW4mAWC28dRu7uApcLxsfBOQKyiUg
LNRDQRpvMF1DD4nZjcYjz0Q2O5u0btWum5mR9kmSUsyGQKWWqfossez3cehuIl9Fi7zgMQ+wbw0I
R/5v1Z3HmL6RMUM0YZLia8lWz7jAkH3LIokkzeK86dG2NGGdXIPWeEOi3+8GszT5qMWbTFg/6WWA
BtbV2xTedHZdBY62dm2mym13zZEvuVMXUBw5I7PIBLt0Z66MoIaM6whqoKQ/mG1KmkmKfM5ml+2T
AMioBgZGdnAnNaGdqcDBOJt5DGB8dogSErjJo97wiWN212dpWfdNEqIzGrDLTsN0MwbdrvM7uAKj
feMeRR6dK39+9vpF11kvACgMFaveMJy16zBKZy1wBUS7NCOppS5Ki/JKrStG3zv5LXV2OjXdNvE5
BphFZ/vMYZvr2/3ZnNIfNqOdp3xuAoDCt40Vglrvm5/Z7F8ra/5h1Rrjnw06KYvqN1ovitxQ85gF
5VrbjrOCpbLy6DNBcLXPzMQRIk+vaVsbCNAMZoi9JK5UYUWruZNdjGGNkF/gp0+QSvzDbBUnEO9k
YZrGKUoycHP1MUE8yc/NSH4e8AjNLRFXD8po8nefdoKd4KXv0HpGvUTFE3NiWDQI0Ip6AEpYCTeq
CIf9FNAFJ6kzXLQVjxckZhvt9v1JU7bih6qrtTmjfh4GngjDq4MzeyPaA2/sNmKK1WmIUnuPk5l8
yXk6ieWPacLh7DicUSvfNj+CMjVPOMA7Zvj1rR3J9CYZ792uSjZOBL240oF5ouhJafQIlIqaudjh
nOnXMkMV6gfAmb1ivhWArLZtb8R7YaZUhAGApkTTbJJoiFDbIlbD7Yg4asOAvaS7pg3zb1suq3Wg
fwxcJ/ciqkgTpH/bsONByeU49TpIm+BWjPNJpYhXemUo1kQMTzSRLUbm3SidujuLkgTybHdnTJhi
mplAUc6j9JjVefKABMyWjyVpTLc+Itxr3TTM8UkpQFJBZLO1XGgOw9uage/tmNQ3PdmNHBG5c3QK
L6LiYGRQG+Yy1oAolVWk2dXAf9kC3SlFrSwiiUxOqhtClnOM4bHYzEVcnhMnPBsdy4gZa+vo1s1Z
tl16zYt910Yuuwbc27qt1xgl0p2YGxtFOKC35X1NPX/eG6TkznxSJ62cV2jk6d4oEddN6O0YqHTX
wv7yRis5z9JXRP3s47QGKp6jQQRkxMN0MiH8LBaU4BrbSMkKXOV7Bpd3hcJh6HXuUwtwQfrGcANi
gumA9zUzMttFZXXbmVP9APlJmnArWOXx8kY8pejmWK11oyRgK3iFhIDzJDXeJ2QGTy7pP0eHVXxn
+T+G8tvpmW+mE4eiZB8BhMe8JbVYXdFCqoakqpbGqTH1C5LifNugajssbDmkDggnNWOLogKxjagE
AyEzJiZnO1Mw86SqOrCUuJiRu6+klFtuVGfdWtupZSZmxez3nMmIN8Jy2wuhhnbzlWFVvKRlQw65
z0BZuxuqYxwTVTLsjI+y39ZRELJ0NxU5YglEVxcdXkL54DR7XsEdzBRONzM4Uc2RcK/S9iabHjkI
whu6KZGP9rZzuNHdll2V57YNJsLWZQgbPTVCd5iob5vJPnKuNSQ+UGn4ZvkrjxRCFmYBUiSXyc0n
WoLkxitpFJMZUDybrznP7L0/qHS7NIgHULysVX38O5i2QZI43HHzcymcH9Gon/wl9pLRk7GVCTFK
HVaUY8DUSPe0t73RRVtptTA4Sr/cYW61YI8DYNehKrbJHFwqQtBx1EiW/qpGRMvgQxvjj9/vs5Xn
Le3FDNisTa2DayR8T5nOAS67nIyt98MMaLCB/bDecot6G5ohjF362a1CSk3ilbuLCmrnKZD9XquU
jt9DD9P0lCdx43Zrp6c0UU33ReiqhetlFSsWdP5sM4HGn71p+u55bNlXD57O0AnG+bEu0t206E2D
Dt92PySaLhhdaWYiNyQUadhYJe2Pyz2/95X6qqFXnxHtcOlx8MZecA0BeiroBvvZIyFe+wndsEId
TpDOsMkV54KA4SbSAX0rabYY86XcA7NiZhEUH22dTJBaCjizuNM3o9iXY/s4L3RGb7n/HA8VY9wx
T6w84i8zchJrYr7N2Hnh28BeApuSvT5AjwSWaxe56EV9PEtReBGTQXWwULNy9pyK0epq7GhaRPLs
d2iU2M3e2YF671vqtMgCzTJ8dz0bVDk80KH/TBFv4F+PNtkwPs8AO7ZBd2OYxYMPDo/UMlAoXt+h
fEJtDMJtBRwBTwFLC59dDdsLNlHTs3LR1f5uca2E2AjP+snqF07e7L2CoWGSUuLxJ5PnaOQkc2rV
/3QblIiEVWCWgpkRxoTEtk7HEQ5F1e2Sn2EER9xQoDuneuJkjPZSzz65MNlxahvK9UEK7hRiN0Jl
Ps98lJtiYQXwxsB9zH6c5kqxSNVISoOZUVE1tUj/jAuVIbm/deXt5kb6cJka3IchSRSeOJO5EayE
n+CdnM2dh6prVRFEx09ng/WdnBz6PlmBfaiLw+jcDQ41EmiPhMUM9yHKM8TRIdHYiXgqY+7aOhfI
R5XJdg44KvBBf+1Olb1JcgBMqk/2ZabTNZaUOx95vt672rvyENQQ/bpnr4zctR6nXRuoL/6V7BKq
3DsMVXuXttW1wMKyDnr++ahI1Z5dfnaMLdawdjTcaCiR5pwh9YTmQ1Ol8PWI5g1Y07VnHXiqSW3G
XG2cwmmAjkcuXxq4FJQ5MRqggYedCcdYa+DHqQDXFTuozk0WrWWEklX10+to9p/gWBCY552z9hB8
XGB7HzqNfqJocrmLrHw+OPX8RBhLRtyt34r8Vkb8Jy8zCDWC472KehoKezbqazr3d5RTnBtZv7Gb
6ufQlpTsivmhRIrYIDjqGIjZC1NfW3dZ1BPdkYzs/V0mtGTRHVyh73NFcGCT0U00M3aQlkDjuddv
Jt/Tplk+gpZ8ySjF0RXiH6fS8mCqkAeChTxys18Yu3qYHpCpQjeC8DzU2Z2z/JHa8TkrPX+dmIMB
WILIXdHCpeHIQoYddwyLSmxJHHeol4NyZXpw41LNcq5sXL1xNBIuvrqtPfunySzy27lK7xp7+JhB
5N0M1jzve5v1md2ZHwmGtU1OlgMf5wZE8qGby1MdMkAhza5GllKxSTLzj0EDuUtBoYCZzTXky5wB
4Z6tCBMtPW9jbzgzgppe8wwJGcADFNL2J0Ng7FExe7f1TFNEydfuszAikCbLX8o23rSyhB1IPgnM
QWIzh/QljYTYeSbChB6k5ho9xYsr+eeVAEzSgoexufRX4Qy1euAqSwf/UXXyUZKPtp4cSBsdHS+D
ucdsYgYa+u+qmMMdX79Yh0z5QFxkW4uiEM7wyAAvPbd2ax0btmNllqEeDgB28hO+R71HxGWEol2y
3euL+WQAyDwWvnEeONgoM4fbtOhefjtT/y0j/f+fS/6/Yrf/b+ikF+wg8OD+P3vxn3z0l2r61f6v
Rx7RUv3ROf8f/+B/+OYt3PGmiXEK17PleUHwd9+89zcPQzwsCcv1oEoIyb/s7755+28ysDxXongL
XBlIvMJ/981bf+O/sgBR8KeHddv7t3zzf/JDm4IfybFdS1rBYp//R9OxEXIFBTlRgEnQlztf91vb
Ayg2YmTLA6JCc8+n3ctHEg7yiXz6YuA1s2tzbS2tkgkxcO8OzpXAG3mRKQv5Slf37RIal/Q5WRZ0
1iU9OO3V+1AG/jErjkrXL/GM6tqftyNTA5R4DaV3z5RLaE633u/bc/v7j3i5KAOd7Gji4i2Xu6Rg
M7nhuAvMTVn7PkEtKIya0PrMXFHvCI/sKRLoh7VvLBamLD6xd/KJSsAIHB3qvH/zUFccKIYx1eTM
ykfeXShDNvRUVHV/eB7+E3O9+598vL4Z+I7N7eaa0oXLUH99PCRlBMTA+t9AAbywtxB5mf3wq/bH
W9qPAYtOuPHM97brI2rX7tbOv2jf5M4qpq+6KsNdYuscEFG2ZgMTQ88y5AF3ONPXBt6uP0DOcQAL
x5jkfKtJtg6FNwwZqjTtt9ycCy65GhEZ9Ci1uUbQ5ReCpS8nxCoBp7mWdp8AaWLUOpbA6bzq6pRq
ODsBF4KRC9Axy1dSlQGhpbW799zw0YEIuPIsp8SbSbJ0bVSbnthFDBbOaTLIY2IZ/pBXCFvMbv72
OrWYsYCcj4mBIQLL3+mvP1rnzx+t7Tm+6SMRhyjg//7o//DRktOllDcwRCOJTgCV07cI8ACWzvjQ
m7H8EcqqwgNWX2GSPiu7v8vIRTm7k7bOtt8gqXttE7jxKj62luPtLIs4556A85sMCJRv+925Udn3
PJHvbsQtTD6PKSzIaVwxtgmFtp9OvWdN1FhkJjkJlUeeQH9GyzpEDhuX6LsmkmbdZbO5GV0Yx6jt
tqNt+8Tq1hUxSL25VeTyAqYa31o8yIjiLiCYo+Nff1C/kQr/gFwwbR+9D8GvnBmSh/Afn8GisIW2
uohFZbMsXpG6bgiERZvKMjDF6g51jRiLAgsqlETmXX24ST3zx+Q5xjEx0wOGVNiHbQPMk4sd9Asi
mA4BVumdEy7Pv/5p7T9REJaf1rdsJ3A5/1zznygIHTSbCBzZEnzzPWnIkOaSJ+Wk7XDurOFo2PAE
INaCaGQKp6NF0CFnlEb4btbEsngnb7TeYEwY28EVjKLHsNjorrBOdlE8hHmjdsyuZmqQpICDCuuU
EJnmUsmg3hIUVZ+zMSenvcMp8hLXOSDZSVI9h1/jjBpu4lv9F7/v8vv887fjeD5MU5NkLMdfHvM/
PMasC7sm9Wn3Q18FUOCCemfZE6lBbaovunEhueWsnEUqxYV5uVqoumkO8FQIHEmgDox+OIhUvU4I
gwOcCUd3+f30shcj18DfBLkfnbtccBomtbkBlOKd7WskieAye1yGmuzvgeFqzAFgqKr/F18oHJc/
/YJEnvJtWlx3zp+IG7WZQ7FQQFTdQNrbrLMYJplpD9oJTu4YngyNZ9FFWShyLP+GHY/7puU3NlVx
sit549SN3PspCbSuPX7MVlPsHC3XvZj1ScTlfCwW3CRRhKfIKw6RpMhM02wDm//aNqn+F5wOi+v6
n74vx0QZ5jnc2A6v1fL3//B98ehWjeUS+hm590zQgBB7/ldj+SeLg5bJef9qIrlYx0ljbRLdfmKN
eQ0oeuUiEjCQOSyuyqZuSLNadgMgTSsjvPz1Q/VnyokJEhFascudIz0qiX/8If3CAvnpzaSpF43a
o/Oj5fCZv8eFGW+zOn6gOX4pFnQWtfZ6yNB21H4LDMJ2ul0cPhaRuSfHQu9M3FNbVmF//fMJKqB/
/hjhJ0MMYr1jScrjpcD548dojn4y2DmiOQkt5hJr0e3j6Q2al3PBOccdliZvGF+umR6w7fSEwwZL
8BxjawZ0tQX0z3FukCzUt52LPX7OyGqobfvaqAF6RdEvqXrDZZDmD7OKApSHWLyanrCHqGDpOYws
mUpPEEwcWD9wuOyKetxY1qeVIcFxAgZAxqFMyvJk98XOVqlxVTY7wGSaIUlP1cEEzsDAYuITHLli
lxXRsvjrtQWsl4JCJKXNxM/9atCYh4z4ue8lxUqP5NAL7ijG5sNk/x/qzmw3diS7oj9kNjgEp9dM
5jxqvtILoasrkcF5ZpBf78VCN2CXYRiGn/wioApdXbeUTMaJffZeG6RG2xNU8MTrjHtpV/fdhe/L
jo4OnK+ioTmjEq92m3P9Dino4IZAwDlIMECoifpSAWItaLvGW425w7Xfz69tjMhiEWlGhYkp3ogR
kdkartuRPWOo2PM5YUuSPD4PdUl7m4lTXW92anB5cb42sEG3XRID6zd46xahuMR+gX6k73V7Trkh
TzF7NHeTjEByYkxZW6f7TBr3RhL6JlSJQuHbJyKplzz6zkLjDp13MSj2y005QFmJEP2/jLK/VqVv
74dxcaDZ40Zv+GgSt9/BLBd78vb4hzOdzQ0Ktg3AG38ESXpZ4+cjAF6QXRMG/1VZiNSPwyQ6ud6A
1g3rPaKjDOCK8dvlxp2q4UglxwcIDYvMuYSmrE0RmQY9YVtodTjfDLHy0DDgfjcf/vzWOWkDpBw+
dj2VIHfnROytUB+3VZmHxxwCzMwGEs0PZRB77aEh1tWYnX8GtNrdexe7Sjbl1gbK+LYsEvvSsQtc
2cXLJCljgyVSBSmlBOuCKuBtFvnFVXCPj3Ntn5Seu8eyBBmZG+guczJBdpKplJYZ3xmyQ+diT8dk
5jkWWWtBs6iZiWjtdPGfMhnx1BChAZm0QqBzgj7y74NDHLjvyu9QcDhqY+wHtIQkK0ZGta3Q8kRr
0zk1f7fZcOlDy7icqOCb8HzKmefAaOlb8RoBFbXFiMisY7KBY4TIGRw8UflH22jznQbelqDmC/jU
/qlFAMbK8d3x7ypKP1yjETj7bsT6VXXzrgun7ioosVq7JnmAznsRtjqkLNNzC8ykRUx/x8QFiIYX
g+UTzyU5iwrwrBVqr2Hpod+tvPs5gKqBGuQlVhP4IkJuxLNVFLzQtEQjvpVZ26on3wYTeSMc7Vvn
RQLc7Fy2VN5M4wwDBKSgDkcRFQguweDCzR/hTLbtrkHsJ8wZbf28freJfGg61a9ha3B4JW23K7vy
q7PChwaHEiSOatsBtaG0CnGanTE/LnxL+M+YuYlotnFw2JSxOmKXg6/Jr1hjA3kh04zpgc/B2rIi
3mO0RF0antRAFoLEDVHwoRn29BNghuhVustITaf1H6+lnSLiS+E06Cmwy9zz0FnHMM7Go4ueTp6g
xyo52ZiYaNrTfXlODCfC8m1evbH5sXzzFxr5EAiHaGEWxTtLNsc+p+4Dp1i07rS6ODKqjFh2FqDN
5D9GuX5JpjCkl6SniQx7pFrXbn8bfIyKJEk70ki/RpqRQQwxkcDjpD7hObGLX514oTf+YcAgQ8Sa
elA2pdmKe7LY21zaTgY8ghVUJvXkQN3dkaN8L1InvuNW/jLd3mR2K4GAxsOttZ5YvuTXxrIQUsLo
PHlgpQtQ3zveIEFoT28wFShEn0JxSt3qcbS0ntP3BePGCW4F2Auf4AoKy0TMl81h8gxaCxETp+iq
ir2jEb9ZzfCoavak44Kgb7HtyQnoVhvVyIG996eLzV3Gc7mVJTsnvfdB6fjV8wg7dTSKr3x877ls
EMWudyg3NMjKYgSjAW4OKI6FyXicWEvkPjVvwhvSnT9xKOOMnXf+Ql2mcmPdpe7w2nZTkMzyIyGE
uO9mHQP+VOQ3G3KNDT1V9q19Iciz6mTVXs0IW6ADUWjt5dLfprXzSmD394DFkdLdJN3llqcx127U
UNA70WMus1pMHUk7sdIp6UbjbKFMuEwaLM/DlVLl7phXDlxQyrSOJUra6FsWiaeI9h+nxak2jac5
qQb8buiYluv+cQmlTI6XvXHgVsS/Tq0s6l0ryASZS5S8Kh7pzDZ3ulgAUF0fHS2320++ieCaqV8q
tv3zqLJ8G7N4rgqbbbDv9fDARIJNXU3UXXnWyjGL97ApglLiLmAMfwTYvYeyPfOONO9/fWYp91wY
Na9w57INl0McN1bs7GpZwCTX4BuzNyOgFUHKLUpsS/xt1qcrGk+53bW2WCED2giXLmWcBj10dWhe
ynxiUTqh8TkS/VFfhgpHecl+yotb22kmONvoJmGfFF6Xn3Gm4+djpmLPxEBCYOeeWV/wuOgOKcNP
pG6bdqX8QRAfOuO+02JCzSMOvJRc0+NYcDZ59OB6Ft/nCAtW0Ju+3KQlEOEet3Qxjd4ScKyPw1ik
rLegvmpxexx6T9vVTKaBXXIidPyDXWo/VqKK953Jee/ULg8x/+8hVpdmVCkXqnCPQ4bVpV1eWi1b
AIjAQ6RrU7Fsjt9kbtkV4ImN6qM/APpoyOvzEYlkI/rEQUsWS8dY99ulEZJiU20XYcY6iAR4c+0N
6MUJnHJ3ELuFheI4yjmHqtuLrNW2WamWgjjJ1YVa2cjXGENzgp9Y6F/sOt/HEk9RHWF1HH1sRfRz
MN+JF1NhpJ17GBmZ0RWL9/m9NZPh5vrJFZAC5OC8/NJc/CbTEn4JZ5YMBTGEWeOckMdu6p9YsN60
5y5vYWMOT7qxr+WvCKaCjOqz7iUbGX477F+QwQ5Vf1xIC7oubyVBX6+Xe1kS7e4WqFL3GD2W/vwp
lhoLaCdRyVIorav7QsLQ++y5bOxTZ6Y7F/GK1rBRropB/qqr8s0R1YfXw0eWtFbSglt8hw0vJk0X
qAPpMV8mmplw3jp2wkvt81HN1TgdJ83+6RXugVGbMVzp7lamA1npjGrbufMPnCJwl5107yuHFeaM
MQ+jy2owlHNDvjzHelax3fT3Ng4nXoWGHVSCCxJdXnKmewgHEciJnE65cW7afTH0W5v8Udmr4dzE
Plw0h0Jmo4TUhrUG5so6sSbsqsOzuSjX7aJha4jZxqJqz4u+rblwudC7DTE/+Uu1YemoAMEQeFLh
PKWI5Bht6pWGbC4W/bzlS8Y1QMJRQlunhfNVtQkie1mHQboo8D1SfIUkry3afLuo9CRiggrZPlv0
ewstghMB4tCi7SeI/MNbtyj+xaL95+wAll2AZCkA8n1jL1uCfNkX5MvmQBv/pCwShmWjgHPws1x2
DOWybch8JqaOBYTPIoLvXqDG7JgsG4pGMz8xb9MNtGwvpmWPIbP2s6vjO+nEjHHYZcnkbCKnAEsW
gu622sU9vWxG5mVHki/bkoS1SbnsT5zEwyU3oofyuMCCqwG8e52Bf4LVi73sYKzlh7bsZexlQ5Mu
u5qYpY22bG/cZY+DW4T35iFe9jvtsulpWPkYy+6HmsFf9rINAqS+qRMTt1kYERZcVkbL7shhiZQv
26QsYh4tWDDR1+AGQM6ezVw8lm7/kNDAtYmW2tlMf3Ws+N0L83cMs1QkzO5TeHZG/jx9gScu7ia6
rvyS6GyK80XmP1LMPPFFqm94+Y4PoiAgMnowkxIyggtdqvCgwOUtLh98ITfUx4kmJhafdWQQm3Tm
YxKxhNQMvcNEaP9QH6wI8UN8apzx6rjTvSzBLQxWPe4za/oylTGBWMNJObBwpz8NYaFNg6KrnbXn
ofTF00c98eXqbBbomlY8WdAjNlNIfho0/LoSOh0AxksjO3ub0kKDr5cAnLmN/cldK27ca0uBqpr7
V0mzUNBMHYwHhjtMFI99pV4Fq5mNZvXtVnra3nIxMxdW9oB1FxLYQECCKWvP40kdFzbsTZJxhvcW
6zKswySnZlUdRDVdPC9OQbH0j2XNnrWKIEDUMUXWgyeHt6kZD03aLLWEDrTa5dmq5UdW1uldDu+a
0eUPWsdiyyx+8LNOh8HfzSIOX/la4lznpCeN0a8Rj5tT70fWkZ5c6BTo071bYkTW+9fBjbujmvhP
JiRmvIVeQyVYuZYW5YKyQoieTffd8sp6m844XG1v4cqHdr0VMS73YYhOvobPGpgHWTFMOMaebyi9
rhgdSSThrQzlzHoZ4H6sNR/YHH+PZpJDWNmQ4PZ32qzuio13EGXOj1vq0drsD90SOwY1+Jy5IZ5M
eqJ5YZwEycPcL51Tr4OxMdqQa8CkvfuzoTa+HfFqSZGvfeMyeQZTzzLiMEev566ZIYl2n5T65atu
Mj+IOnjcKYD82Kb9VEHKYX/H+nik+scaPXxrlgrwZAqdpoTYdx/t/FKV5O7msK5XemdRTDQP3Q4y
AK+SqG8CGBc7SsPPc6INh7ICu5/1aJLk7LH36vp9rq2f0mr/6KVRPHdFGYTJlJIxaepPL22Pbb5k
6P3FnVuZas//iF2j8NVZpekOZaI/Yuo7qM75FfcwLnrfCgzbio+hVNWZybXjT8tkxK2QNhAmTy46
Q3aCTTnDGMU1pKiNwAJnbXl5tecYo5FDuErQUXAwlj4Sj/K4kvO2lvQai9nWgr4B0Or7UBLZOzbj
duz1GheWhTCXMNUZ07xgnwhnyck4K1u9WOS9SHkxr3ZFf2RfuiiUBIKFDUAKut+9HcS4NQtrXUnn
YzJEvMtMi04qE/vEoPGqQ5ahS6u1AJ3ZFCZGWbzlBqMK097otN6t5qq9pR52nzbWP5Su1VejPbko
7yL8cDX5ruOLSSwTWbUCxMR3OV1JSvk2JYEC7JEHz0nkFdPVttK14eqMT3QvkCsVDi8RmlLy2t/M
nnaqfZr3elW1u9z3QPNXpJ8F6eW8oCDS0iEPCBJUuL1SRpduU0eYyqLwt6W36UrXe5qiRfcny2Cr
2RDYJWBdoktDtMry5NuHo77SU61fD6YaLoDuhjR+GIQ+PIuMjB+2O+ubOFn7nnJbDSvkKJZY3QNN
t0Ue1aS9aUNu0ZCl0fhc1IEBKxy24OIAEebUc5JwmNe+gPVrTFRBG1DYpUGAx1YazB9h7Y3Eu9PL
3YIsiOcd+/zwPtqk5qmBvtQELyk07F5CXHkq5TgX9WJBNiLciFmPTWp0nhFoxm00agFj3nPnkQuz
8mgvZYsjNc+R44SdUZ+jjRvoBnDIcCQFC5UCpsssYFZMC4OSS7KWNgHxu2HFqJqtoO5z6uLHHQlg
MXbod+KYxbrqDB+DByIqjQ+KQDOia9ol14FI+dgxv6catcMpqAd0kn7TdKW7Jv/IPUbg+6qwq/UO
T05Y4lFlwsLuwfNgTsa7icvtUrJDgx7AgEoed76WPbxaE6JH15sVHggevj6P5AMtyphV+/ts9N6T
8nkcR1m+ZS436E40gvoK9a7wk9ENiBPSSia6F2yOgJoLx14Dm84FuPosbTsLaDGot3Wmb6njOouI
39FANQ0+MVDNZuIHzcApZqj4uQit74R57kQiCGGiwKjWJsvnPhLHbVCdhWuTminLHwMFczfT8rIe
Rly+feKFG2PKn4x6od1Wsr9ukrymk6oHFF07eIxabjTV5LhHouZbj8D8QStxQBnVgrwsP/M0rp4w
hR+cBX8hO6vbTU11ixyogBp5dZB6xk2zcJaprHu1PJa0oSctZOQYl1C1ATmJnOaM2Bc9xaWuOuOc
DmRC0SDc5fE4I+UMXGcPshOB3vy2psrf0PwDh8Dt3Av6gQIOrkgoZT+W6b8YCX5yzHI+5zkZap+J
ZBVTkLJJsXoaHTAK3xq1dTLzriV/5kIngHSR3CKtynYqLJNDXRR73oyPpsunqUg18NEUwGFAsmww
O1FnkLC1dqm0bjrPXcdYt0hz9GRMzME/uBXcONk1Lpd056dErVrFMgzPuVtoZ2pbZ8BbFuptpT8k
ONhP2fKDqsV//Vjevz27QYTjUlzqAM/wS2Ylzj4zyPhUI2WVoW57oL3toHUMyYVbvUs95fQsrPHi
mVp7cLz8SusKKT3FU3GKPGTDpnSCBDvomkjVdBz8aePXvn/0eZ4clVzRUt6TCWGOFwSjMLXVsLIk
oWrlFF/eGJkbk74pTpBEBomqsTFLlZ0TLnaHmXggzt77TNvrMY2t+K5lRYIw6n3by5cuwR0T2Ao9
gTq65leny9O4Tdum2jsi/864KJ2z1tjw99lzedDjetq4wKhClElpOwC7BEqNqm++zPl4r3FwB/xP
F0hZ92JjMc+XsGnsUMfrgZhCNssCrxveLQE+gCj61o7IiSYhVUZRbp4SFjWkHtkbVo59twjkbdlv
eivKOfwrhF6s9KDvb6YzvHcGDyuvID5Zd2ivpZdsmS/lNfQHZqsYcgzC0wE0Gx5ys8p3BEjXfjPZ
94Qg6lBYO70o9AfhObuh5Jn2FpTR7GZPXL+ZfDQfu55iS3EksOYF45DrTK51jbRGEiDPsz0NYUek
ObYNGmXMpUaAtPGcfuto2sWG8L1bwtjNktaOhkQDE9xke8hlbBpW/qDn72mqr+c5njd83//ohniO
JUuqoVTVVprjAUDBu9F5NmsFbYRXqtMxJEgdESMFjGzfkaP/4hnILXaUg+ZYT3AqbTzfvRkPzwDo
PuSUbaEKeIekxoGY2RfX9n+VoCl2MQGhyhUXohDo/zbUeEGTso7VuRIpdb6ZMp4nc8A+hbJW52I+
WiojQliVZ15qCbvYZDqKtJgPxkhexRPlx1ioiYckljQZd7zmoctgX+h+lwC4H4uEWZxF0IHmOm+z
zrUKkx9+Se5XWn/S8QNseBNwmMo5pNizCs++Ij+Y5+nJXv6qi6N9Mrmv4VKjxdlsB6N09nIcq2NK
yVPVcgmtjFgLTCqvIMnOp0rd/FyX274GQQTAyVw1bkxcovJutTObK/6d+JTnN89WQEWsXWomDQJO
+WPpJhnIjO4cu4teqzzDky0W3yPXYN/tACBHjMFc15hM+JV0kENXqcVqB7oKOo7LG6fFIwqLrGu2
mqZe4xl0f6s1GMWzYxYDC+4sAuXor3dUtlPcapTQmTnXCpM9a0QCqCeGR5+llvi3yKrfpBjmB73N
LxgPL55NDAx0HB2WTuVuba08UCpLc2z+hJmM4Q8VjU+gGPaKI+2lpz+cBCAymmlLGbTZWJ2T2T4W
LoJL5EXtFnlkrdfT+FyW8h7R9rIFR4uwoIMdLjV/2/wlG2q+Dq4fV36kAI9zxBdi8k5yXvwZWky/
WtZt5kYwHNFBf0nlW1Pmr/XMxNroOus93d60Uj/TYho91jUpngJh2fCck940tz7E8Ms6eGTlKiVQ
+vI0mVhkh0QuT6eFk5XLe+h0+b4ghrypia3Wi8fF69eqXe5LecFrrlCAbWD1uHp1b/m2zlrUXcK2
AXQsPzVcsus+Gou9HXMq637EnWFQct02zm9EVGM9Dk2zgcfZ7MY4MQP8tg4x88Xs+wXi9BRzlQ/m
abIPMqIQE/F9epjt6CnJbfJ4rslbaBb3QjEJT4t5Ic4Hg69IuVe6ORxa28f/6U87Xyd8q8zEvegV
vdAFVDQPRyAOd4mJlvyd1lf7hHL5jTvN3iGq2apJ74WWY9UU50nH3FrKcGVW3H0jg3VkGRkY4cms
NKCcNiLmKm772rFmj7gAfeoHZdHcXolHmiTf81zvLowuMWTgmd67nFevjJYcZ0NPckxOcpOFXn4w
+dauneHMF4yKSKEOZQH0dgRfPIqadkLMGkfB/udUHQytV794rJ6GOu7fTbYRapjk/a8fEhH/Dhuo
xC+xhWOI3WEWN25Y5t5Jlw1p3V4JHnaB72dkbnrMyVE2bm3GV8Yiwz2Maf8+ZBoNU8iva8RZ92jm
+H8czFCMYN29bnBaI+MaWjJtQtG/RuaMUWfIr1W3lK0xE64qN8OnVs9FkIbVS0aBIyxlyOjohpux
a2okH55nq42uAi82JCp0ABoQaJxVxQPGdeMY2RTIG4oxsmY2ib+TGbfzRLnGxgn7a63xkRLv/+g0
Gg2SEQRqLLYoTA0rBQJ1/QwGuot04h4p7yGPVlo8Ri/xpO2yuCy3mf82uhSjRSYHaa9fB0FNxBym
z3gw8F/PX3A+BZPXDOKc6tFL5tAHNjAnrNxhMIOB3TFGBcR7o2ZVEibuTSYmT3ILlsdbT8NVGrFY
d+RjgpxlGzmT4kCflIN3IITspeIRSc+qzoO91eIxuxv5dxU35S1R3COjBoipW4KxS5kS6b8uKq5g
jGZQ1fSs8K9hqcyL9N+cFH5lB68OWwXMdmrt4sPoa+qOIHPjGBE7vkXZqh8jEUggAcAWKoA0+DYQ
b01ko0wT+Pf40U8sPmpvvroq06j/segOLZoTCBCSoy4+94pD1GLzTJRae2fObwLVUD7ogXCfpEcF
cUnTV+ZqfAz9vfN4DroW5yJ6P8w5Wna3MPJ5iCdv2jH2OcQveRkO4R877VkRjfS69jJ7Tloo3kVz
yD3j5oXDL5Yd04stPPxFrhvMSAu7CjHiAmMJdxZCG/DjEd/R5O+8OOGuUnp3auS5+fMpRLqOkdoQ
N1w+NcqYS1ZOa66DAiSSlNSQRBSHrzkvAUVBVGUrEkcHfPgByo8EYcfQbE1K3xOqJpSOiH7mnqbj
uE+ShzJDY0pa9wBQrXtO+tJ+8KaBXaO4ddFonlrdm+8qKxu6L4A56DJjR5COD00fngp+j8e0Lb7K
cCmwY/hYy3Y4KmdiVJbDa9TjU4x89ahDit9FAhqhFz2PUXJOfaqqgcCpVWtar3W5p90F1hg66trP
2z/oTeoQz1CQTR3MdtaCsqEJqRAqXXmVnh/s6oFuGfeuDKQ4ugwYdfplKCXEbfF+0vKoDMimuHu9
oEJE4ezZZf403zLDVYHhsdWgui1Cl1xu/CTZV3/9ZYlZ4ECqeV5jGDB3GHUC9MJ6jQf/MkIXfUlr
4xPAy94P5wmFMYz3VYKNRrqi3UsN1yev5I2Wdi69DfGltnteCqS10hlCHmPhsc7+Ml7RtyxT97lB
NFlbNZa2oe1/RU5vEZ2qjw66Dxuyor8Mtc19pGY7J/2cy2xo3KQx7ozO1Q/YudKwmKmJTgB9pCnY
KsM7U2rVYvlL2m2hD9pWUludhc69mMCw0jeDjtEM84lTjx5C48HJkf0d9eHlIwJtFze0vVIRwsG8
9+Pd6DCYNvHjNLPrIB2yYuPMAcMbEbWQnFqGDtyiqHLnJM20TbiHt3a/hp2AKBDlB6b2/ohKv49y
MV3L3z2pq/XsICCYlvgRTiyDSpNfS+38W8V2y2yIhyfPrps+j/XCffbag/IiRiYSt10Zeiu/sW6D
IxtCDDxvYWq/zDSI263xIUpg5BYcHp88IsYZiDe64BYZUhzEI2TRnxRTbZD9YC7xMNdRKsEM0a6y
vn9J+v5tMlzjHmqYSly2AzBAfGxRb4Q6+L2U0e8CqZTIYvi7bPsLSSrO+0Y5KNPWcWziaTNJ2MAT
CU5msZYsbONn5Ot6/AtjCwgmSuaf3MjeMx+lJi6YkhanmChb8zi6H7wfLTQ7ZwrQK88OfskVkkcr
sWA73nNR8/qe/eLLreV27BxKl0KMFXWdIp7l+b7vrmwCu62oeLTMjOUzecZgWoDRkcqYQ0s2I4ne
F3sOq8Cd6IUQRAnXbq8Lno1FqvHINrY+IoXM72Sp+K1ImpI0nXM+bpJbCNIOTEXXUJnRwGHArkD6
tnhP8/lHn9hamIh8E60MrPUsQr8Tt4zs1+QBqQFo+kX2hT+zNr+1mNBuGj1yRFUKIu/lacTUgp3H
IjOWi72aX6q201d+guck6yASejWF3W5b8+oxFw6OqgMvF+Tva+et0itShHr6wgaKhvvEfLbcFItJ
MqQHL/c2YwLOkbbckbHW8Zip46n5poMWD7DG4GYhAK80jeFgsa0ExcSZXM/2c+1QAUUSbDMvrViS
E8ismDG7w8QEis+4Lh5gvDHDtEfDwddQVsR+EmNpyQwcS/MOmgn3oJ9iLohd9h2nGvdqckpHYJOv
BF/Zvk3jnXUStdRA5oOqR4VSPd4foDHzqCtWvdA+eu7f+XITIKB6mdIXylURxuYP5N8YTHEP6J40
6r6fKRrxy2WL10U38udEy4ruZ5Lqzcnck2WGn1rLBZfvbSu8LV16/tnitosJ6MEXyCxx+4WInO5Y
rkYBOFQWLd/K6L5a1zj0rv/WcwPrrR2ozK3TEqd05PSU681nzTf1QC7glrkAQAH7GILgfjo05MwA
j4rykwXhjSZPuZ1c97ML+88wJ+fLgE7nWr7pSuKcP2PB0ryBG58kDP+CEXOcDzXlPI+2BTND94un
CJQCti53H3cMUG4+3EfX31jNXJyVo67K035IMkR7XC+7iMGlj02etq4tqUH+7TkNniG27JvZKX5C
i0nNs5xDn85/8sb+Eqb33Fl0SMN/cIFpAPcIbBFTeVq0ryjM2IemcM+bOtxGcfFRlKHFWsjBbeIj
TY37odPYM2ALFx2VwgZR2RLZq8Iu57Y4DgyL7cWQkpTru6NuRcOlZVBap7Qol84fN7XvMKXeVF64
ewQlVtxHiNPxA5PCxzhwLcKOjupaoU75HNtKcbcgj2YGdfrLmLHsWWb74ELR34WSv/IqEqvjaJ0I
377xBQCfqLu8YVWaBMqyb01iQL+V3rUn7w6aWL3HOkjDclD+AcaVtUpvoVHop6xowq3pmLdQ9e9o
PVkwZfB0Q895ij2Xk7a3zgUbpDDNYHow5feyt/dGfzbl9OF0IKFwnXx5s/ansOffhWt81EPy3Mc5
68PoZFTQjS2H4u5J+OlmMLRunYul8cAIn5tu+COAOVGccJmlaDe6DpeGO4sHSSPwMsATFQStgCLo
e1e/Vm2ZbCAX2Ou4UyDdZGXvzRofmrd0onv0t9Uvkgk+1bppZ5L0Xc/iGrtYtlo2am1yM3ykyiri
t6yRKxzdWTyJUVHS8OSlOKe9DiZ7unDvp7ovgX5EVDX6iv0KBT1whqwtnuGfyqZ7yqdMnGCq9TAq
+tBSH43DtH/rk09SEX5CUEi9vuKB3f8bO1HHhmCdrUnZs4av/OZMGx5Cz3dqzb+GJpw3WLxIe7Dy
zzxUXBZxnD2vZcOCwqF/aF/pzq/ET79To0LHS2wrGJTxjVHePcb9T0gceuWZ0+KHEr/gRtG0ADe1
sbsvog30VojKxZkl9V04UFyTJ4Tj4hG3XQS5iO1rSBgbNS2L8kuj4Go58MuUyvd1YcBWlQz+g4J9
thS8oEVv0Zu4ZNCUMRPsO81ez94DMdyZSa9E/YikhEfRMY2Da/R8sLT/rjIjaTigBNXOjUPtMRhJ
bk7OFht1uEr5jiAVuPp+abm1bI+B1RjkwYkx5qQktqeCWqKSo6IYn9n2g7ioDJ7nSkC8UJ55rNAl
VrS24zSJqWPAH0Nrl/UxDOGLzQLQZoJm+ZirkyFRR5vhQTB3kwUhGZR9GSnjfhwTYIzPf/VMsK+e
tiPTcUWG+QVLHGea5uJIMqrXcFBlQIiD5H6RiGMaiY3eDc/EpybOoFKzTw0KCIBCjmNIxETevV9O
1FPHO6nvXkuv80LtMJYffl4xsFAx7lJykDntG8Fl+pLVe+MIDMQwPyJr3gqqtzk7q4bszzQc6V5+
ar2Ih6NtcArz3mW1AcDE86qL1R8oSpM7Pab6MmeDsAORTAnpFDUQC2DZsN9Bz1kuMoK8DoBm8KFQ
f9tiCmLDh6wi6Y1Tm7meIX5HpmDqABU7hWTCxtnMiIWTIJB4rwkhmzijdbmpMRlEsoyfe1NMwGo1
kE3VQ2zw3vnLTv6/Sij+X7KH/6ke+P9T1S/RF1fg7f/vI4qr7yaTxX8MJ3r/+of+GU+0/uE6Ost0
IOG0+/6VUPtnra/1D/6+8GFXA6Dkx3+IJ5r/cCjZtV3qQv6VXGz/Wetr/sOyPJ9mV9N0bMe0/zfp
RHeJx/2ncIzrO7rBn4vwnGEa+t+iS8wsmq3iHPL4GH23enucbNLZwsURruOakBOymqHWvmEdMYCe
Oi19EnGPYUs7KtXvq5maRWrmMIA4v21NbaqhPDpcHFgDIhaDb9HeKE4qqLR3cd2VJtVO8ckwi02s
1LUxwkMWDD6biRq7Ol5VrqdYw+FsNNuptU9Qrj8IdeFs1Da+luEYKPpnd46yjSy9m9+ycLRgXyFG
zg+dX9AvQg44qgZ8VjaF9FyQgF5u3KrG81TrJ0d53yxGzcNU9kGEEFwDkLEpSiXFv8J+tUMMwham
kpe02WmyfTAzEBfJ+D9kFv9rwuVvv/S/hUe6fkJu1dJ+bXfWqbeNU0mpB46eR6mS3biwZgTkCH6L
HZjHuuaGHulnUdt7B5m0xtlB3gNclXfkLU40Ivsfwi084n9/KlhPkJYQBGRNi8zq37IjoydDZpB8
4IhGInM7+VMr/ewsv8d4aLEFQM7M+5nykcCy6mNndOTcOGHnBs/5tMwG+nTgtSkDn38WRu89Np46
y43pQ6n3sSGR9YDklercWwiVKnY3WdxflLKvlp9tSy6ppWXc8bOCA4qsp1nUgR4V5yx7DCu6dYbp
a8ziCos6dQiDPNWwxiaUes1lOoDGU9K0amWPs2r2bd1zetkXf6DnfkB3GHrnDxebjy4133JVP6OS
fmp9hvYgv9xoEWmc6eyXrBAm553O03QvQdY1wr93dvZh4CKP41fIcejhFRuh5RGp64Lo6SLaDSjj
orc+61in9cUEkDgNn8OyJhc4jrYawozlWXuNliOgT4v13CcvwjnCH77Q8ZVJn6x/ZQcyXNDZ7b7R
sHCTcd6ltHwt/558VjKYE4pP45CyGlyF+KS8Dyz8d6/Ol/Jf48EymyHAWTe7I8Zk/BOrQdcPtoUV
MctHWoNkjCxKf9G21l3OsfarbaxDZJYxxk+OOJOLM/MEwQedUcf54BbNsRVhU8XrkyNOB7N1kQWG
s8pjxTVL7dMeuBdVpvyYu4ILZQyDmb3Sa+jHd3Pi35NOuBgUppG0eMmmmXuxpp/dHH5N3f0iK8n1
HAMnoEmAC7vKh3vQ4iLqW5jHaWav+JIGc45dztAoGEiB8VB92P47e+fRIznSbuf/oj0BuqBZaJPe
Z3nTG6K7qpreMxgkf/19onUBXUGCAO21+AaY+WaqKzOZEa855zlwoEWpdU5klkQdX/0yMZkIWmpa
2XZ5HN36ifghkpebF2AOCFkmJ9IpIMirYMQR4HMX+0WQI6A/RBkaPvqLfjvZw6OowRlnBaFZwYTa
oET1BCykQgrKcvGqQp71NuIvkWw3XUmXMw7xS6jf/3KiNCiKBpgX5dCqEdbDXL+mgbq7jCzwM/DL
CXeEedIvTFpcpkeLETzNw9e/12JaPCvUhB+U/9PWqBjEqI6Ob8r1EMYxX8f0yubA3VQjAUj6wcKb
C/SBLzSgbFRIpvVeJ9iXRIb+AswmcTqLC6i0DBhlo2uy4i9h3KJEPgcjrosiml7N6Z0czkNh9JsK
fnJXq63uKsZsPsslvrRlxiA7/iuKiCy2YB8F/r1szXtRoR013wvwGgE9MZblz7TJfguFmCorHtmz
bOH+IQMymBm6DrqQzgrfB0Fv4E16xTbSHT32jvEekkDjl+o5D4l5S635Ly6JleuODnN3+z3vWqYK
TJUZ4RZ6JvGLuZ0E4kGAwlRad7tPdnmS/IzurzTn/LY5WmoTrSPhUTX7Cy9B+tJGe3Qvfce2u/At
HLY+YVFl8UFPT05f0GymoEjvAqDjquNZ0zsMRlYbi1aZ2d++Z6gWzvHNTqJHZ5H4yCBb6mX8jJcg
NI827980PKFaPch2vgwjgWn2vEUrtWnIJAh92OsUgmPIBMFo9hUqPy8enzx0sj0SpoU8+jibyWGN
oQYOGygw67H9he/yDW6RRj7C14y3tku+WDpts7Eh8UzsmREj++u3CILWrAWgRLJNY0WfHm3dIYLh
oS29u0TeKTYQzJsSpoeOSvaLTyg0VeIYEAC+RMcFYwnilMvI3YN46mQYDYFV/pUpK24YDpXMYFtN
6Rk3jyCYribpGCxPLrlpMnJQ+5ysypKnWw2XYZ7YKJhbgGtrBhEE74EeSwkL7jgdXchC4WmuzZ1+
Z6K5erGn5BKRDJEY6gEUdv/ICBPKGEM2eUaus02s6djPzV40alc4n7amdex8QAaN32zslKhtRlcC
ZYpAF0/yDMb9eUP7coWYghpy2lkRue2kZyCL4JS/WR6hOCQMLFArCXQOxCVmdDsDLphldOsd8iiN
6E0Z1l+8k+eOPNgh/1L2JcfNpQmi68p+Nrv4PC/0gPa78T3rNawdsWJG+ggC9zkcxS0xkkM8G1gs
aPg1rw45FUNJZjWFTE9xG58qEfNpZBsDwWFl8TgknoYvdesMDPEqS3P+O8VcbEFTWd5HI/zu6+SC
h+9WtH+WcbOE8cXxzPdxGa766kSyLDO4bqFEXmQPDXJ6C20IwxvK160K57cQwNi+X1S5S5MHaTPY
i2dEtLprRZai3B1M2FPjVw/56N5mQtBt48aekquDS7TwbzJn1iX75MmcxEcS/m6iIaNwQZzc+psW
+R9LpsU4qNL88Yvwmww9QEW2fa9a1mOhqbBgLDxCXo56pWJSycjyLTBC9gILQRemlb8afN/V4mDh
MmEqKe6eif0J+rGUoqxkco8yuN7JsP+MUZHvx7L+wTICdlDSUjc1ynHOnRIfqfES6Juqsbofi2iU
arJoL5uKGfCxQxdywxH7MAEVVjbJayQIlzsPaQltr01UQPQlZjplhksFK0F0wF5zC0FpDYQyR+VH
1E/04nE78Cr6U/cT5BXXRqewIJlH4of0SJ5Ls4zfCNukellaRqQmTLC6zP+H8fv/d2Uvc/Pz3//b
7++SVAIkSV36NfwvDZbtBjRF/9eurPtdff9UmEzi/+N/+Z+tmUtr5mDscrwAOtA/q/l/tmYwYLwA
aKfnQ9XgL/xp/5McI4QPGMM3hekHBM79V3KMwz8PfSd0AEEAnPl/6c0I+Pnf0AU0eYyIfVtofIzj
ao/3f7HCt96kljbINDAK+nexnDqQSyv0r02G2BBvGHWH5RL7k310MwGQXXAsMObGI0BCiGpmhVZl
QfsCCw2FEhYgdiEEDIC4s8kvosJd89J95t7k+8UNKo7umBMseGoJID51OMOsonrM42iLFJ0zE7Xx
IZnSY2TLk6qYJs6Zo8hfh2fW92W8M9HSbxxy2Py0+M5zPN6tHeu7GVhizm687ZPvyPN3RtGqm2lV
B4wgmirn0fE08sPMsZW5bXBSSYP0NsJvI6vvzIUInuGpME1etOs46wEo8jkLGTSisHvpKXBX3zPE
F9QIeMaxkc/bipyhJfYOZjL+yhq2Qpg6fucN8daFj0A2WKely6pztLk0evVR25bHQobOd9agTexZ
kDhJKhF9fsdHKzezYb2QbLmNF5eAHPKTNj6GC6xCDCwDnKyS0u9YpOYmy5CwqjL8QsyCFcSZKiSZ
KySS/sGtyK3hKEDDrvF7i2y2FTy2E4UneFvyzcZJ0k6BgS2t17ypgoPl8zs0GFvIq7g2pE+stLxJ
udBu/KZgwRkEe+iS1YrQWNg2+OUYD6muTx6yAZ1kVltHs/JvtuTf66y5XVkGHzk/gzwys2S7CGtz
EPMjG21ctyDwPWUtFAcJAdUK6Cb6MUZnN7uwg13jLWR7JOMGgP9rogy0B8GvAlZeaqtnsWATNHr8
uLMLhZbfGjjsfsauThJTCUibZFuGBCYM9U2F55kNELku6G5YH/KPgtrZQhg5qBC4BrO6FVuAZUMt
xzQ4Ehkw8YK1rVX+zgaIxfMk0UIUGlOQ+0+tJM7B145do80vsJIvRuF9SRfJrkUJYrZEYtsRQ01C
NE6Tg3lA8CiPMXb8Hjg18DByoRiR9uIt8CWOXN8EF45siBURabYNZLvcMnc5bgP0iTr/XaeppyMV
fNwDNrOFu6ujjroFYRp5ybiyWOd5/r2vWYV4kta2r3/PA5BKlJf84lnyKj30OILUWBr9o2dxQ4zA
g/D/OaS80HOQ/vfG2H7fEy5gp199bj1ZCgNEgktg5doVsdWTsx+YYCcJQ0jDUx/shPkpDEb6omVz
VGW/n8pSP1O+89TMxtqLeOVF1X+MpnxdVGav1BtPYl2Gx9kabxmzQ3OhUqj7qtrKhsgmCfQxIjfC
IXy+w1HMNh8tvoOkvYVknQSYodOQUKxS/iodJBDzAg6yHYY/sXKmnfI+rKj99kdT75ug7eO4W6U9
MVUJYMBqRHtp05FB9HnLM/N3HBIxLAzrR+mgRqFsVMhBTB/QLFs8EjFO4OoQlHRbVNwRBWD9MVvZ
jynluvOpzOK2Mvay6P7aTHrG4qk1s1M+4fFzg3Zch6a3gz8T661uvrZi1gqsZz+Rej661rjzEK5t
JSrtNC86vpNuxJrkFf2tRrzKs4eSWVAZw7UM5TqymTvgukJvr4qL1dk/JpZ7uBprRNF9RK8dG+5z
OqNaSlFwj0K+yYw+I8dG3fbGC2pYA0H1XK+nBodM1V/pVyu8iH68F9mn4yMCDSBL+lNbEUrCRp3Y
RDNg8QARAZ2O3+7KssPQCaof8bHV8TPIw6yRWaxGv2BHbReHjowJUT381NhypE4Upusaoclm77iM
5ge5LbpxOsPNmmjVfSwCYfveLaJYEUBUEDpR6vXqV2UzMCizxtk0iuKUr8hfVj4fEDxsbhX5EI/B
njRBjAwtxnpyEVh7jeMmy/kGVAbduegfTdSxcwky1DdyhMS1/IlCv0FOMBnHPmBlm/bzKSlyard5
xkxkns3CvwT8MtcpJQkwzvxPiRx4LxtgaIHYW9M3yylxrpPoT7twylRhTem5OLcYK/ZWjT4GXlSq
67EjvUEb+Ib5K3SFw+qWD25EVTEFiCzbcdj5iW/SOJHXqKDjbkBrgf2QKB0Dc/pjJVGyq+f5tzLR
PC1I6PA7hLux4FqEV1kfmOtujawfH+bxkXBBuG6RH638pEUX376ZxZ/UIyzO8VB85Oa8HW01EPPh
nuqyvmLC8I6iBlqSEp6X2tSHizXj2PejYj96KK2IXtrPgg81E3W1n3LlbUOnOcah/QffWX76pxKq
vMp8GJ3kkTihNxgwyWUuVPU8ieVFlgIusGW6m9FUp7LvjKMVLt0hUXoNJzShxOZeySaWt2V/aju0
ClPkkDFMH25me6daiGdOBuRK9IsC9aGzENRVJnCURNLeqMAvqU0dj12IRaP3T0WOx93tJBrU5GjS
ta9TYoGxP8ijXSJDdKGukshAFFwgJFKtsd3HaLrXE2yV++SiwkitR64oioAYJ7Vq2v6t5oMNGrvH
2zXfArPJH/s63qmS2TCj9TNxnR1mkSxYd8u70Y5w7BL03nBKMPB4E8y2afnxIWlPdLBJnQNzSBhG
AYohdsk5mSJTnPj+tVpooevUC7e0sk/FlIXrmnt7llw1Iyuc4+Iz9jRS+Be5YNrBbgqbpDvdJ3/+
VUjrOtmes6YDe+9ViKHak/SpcXYcUvtP5y+bpovQUOJvqluyoRwCpHDkxL+FjuzxA6yLrYqfJIEQ
HdYdHvy3QlaXdqlJrTbT5OzmXyO5Bky1xAUSFKG8kf2T/PZJ/OtTcVSW+0Trwe61vXp1RTggTa7M
n2wHK8l3zEO0kLfMI5BsZ1VfPJKY8fwa1HLhfiCjOSOrucXstgqAKt0zPG4oEnc16sDDosRPSBuM
RR/7opftqlY9YsG7LmRCzyknCRnREwZiMB/M7zFrgOXoVpCauDfNBQWj9xiRNC0DblowAMohgtok
izooos+QbOpm/qPgc6ikfuhbd6tDa0sdZT2RaY0n/dKTcc2xumUK9USgMAG04lYWiI+crFvXIeFd
YtmnfX1aSM223O4jJZJQhXLHiPVU6njtmivcJaU3ZzlIKgJjjzxHpCmqQ9F180NEMt5mEsCi6zFI
sBE1yasDeD+rkcV3OsN7gFMBYM/vTn1KRPKCn5TiKhDrtBAQe1nQZlJxCupM8kX7R3WU+KhDxcW7
CT0/W9iUyosLZab2hm1mYwUiyrr6F0yuI8ppHzfLSGg5cl8QaDrIPCLRvNHR5tQkzDXR5Gy6oumP
lpU8lXaSYRGhcFeEo+uQ9G5BBG+YZOIYy6bPCQxIi51psWYlX70zPnuHuHVTB6/3ffhmRwKO86ie
m2W+t2S0R2S12031SdnDbNnF7ANUiXy4JNiNefcstSyyR2a7sp8DDfbXeI/AZs7ZSp7UMkZH6h2V
Pb6SgbIrAS7UpMmTHflgu91Vg5uwp0JEXsVTvRdpdSvkhwRasEohQWj4/h92UB+svK94fSNkqWji
4CKaxNoL8u0xnVpbZKDnMai6zVCUOYOl4M9YjpBkJnycWjCQMV6/mPqqc2uERWzjj9B201XtPqOd
nK+LnTmwG5BOqRqZkiG/qDV3TsbgJqQ8gYJCCFmqn5JiOPfom0oHnt+YxBZDu/SlAru8coS4emV+
ISVl5SroBsH0t8GzdiqRftVkozkTsPWgqU9EImWAEHEdBVN1RT26mfG13JbqEFUYsFnzW+sQE/OG
s6ReD132yQacTRh17EEZ5Xs/4YviQcQXxVQtYRRzdlqL8MfC/eNQQPUonqzXLAOtnCXycx5RIjfR
DRobiv6ZD4ZK6WqNzrVyrUcl5GPpkekwJfehh5UWuweMbLAbjOrSBfZn1e1y9FCrACgUow0idXwy
tUIsEbOfPaXlspf+y4CKEA36wRL+g2HCzUBgsrKEScwurIpS3YwlOdh4epKIIOGSNWBgIo0JiSyW
H55FwLPvnAGifQZx/aCL3M4VpxSyXj+Ki+e21yBL7mCSHls3242Nex4W/0E4sKyH3RwDvy/Nu/7+
x0gWEv7IJDDvpJteEmSdjTPeLJXvIgffeZZR6CXBLWrLaMUU/SGt6pPM/V2N8w/7fKCtAzy/Megm
H8mwj4sY3f2RJWWm5RjvKVaIkazfgiG0Z+JmdJJ7a3ZXVfOQz2rjYeYPzPg+G9Wpitb434BVt1c8
qYfYw6WMzXlCRzub3B/usvdovwXc087Ptguj2GxODtgUUbhX51EAhiTdkz9lHj/zAVGh7Z2wA6pZ
+6DLdd2Li83hRuG/Z50BpkoQR+DvbHvAG8P/J+UNXfbN6z4qDNWN9+xxRptwcLgqNhy2mkuzEVlz
4iTka1NuorI618pbY0OoZQaYH40CLMCI6VZqsNDwkKlk460tu6NaIqx3wc6mJU3LHDuRe7bj6VX/
L57EU0Vx5UT2ugzMPX8UJYl70seIJ70XUtcfABCsJPKZMu2uAcROlmYH4AQPbuKCy5bWilflMiJg
R+BV+c2DwITIZW+O3FXMDDnhuc3VJkjGnb7DFDGErVGiSUnubJCOJtic2gWdU4y7qMueYuVul5QO
K39f1C9kiGDhvtllKCW1JRY77deoLowe1qiLDinvIrbtvRfXp0TsBiHWJag2WXJrKHiP/OEe4hHi
jp1hbRQ5LhYiN0gW63DvVHD0DXjurgkjAf+93/50K7y4yd+qLVcdgQlJjzq7PQ6T5gHBBkyJwQYS
X4AG0a/Bbav9nNI8N4QHDhIj5IQjkoffHp45oB7woF9jrWgc5UeUjgc3Dw76Zo+cZW/m4UHVT6rm
IcozfaYr8eS1zQXJ8CbIwyMUcaIoUoLGxZPrBofW4Wl0hy0IlX3p8EXomfCEklS28TUrrP3EveEa
7oUIGY7oiLRDdSD3BJy46ChO28d+4qthhP2jNRvA6XRMebSG3YQwrtqAXNFIewg1yQHp5xoJtgCX
nd96af0pVbvO8+Aa8KjlKe9FkHDr1me+2EBqmhOJgvvZaa9pLLeozNevLu16oJWkjcq/lj9sZ0h0
yvKtKsQR9uZacwAlAANXxAdM5se0MPeBTd1QRmuv43Mb/Z2MuzWSfg4hrWhkK2E555RvW07sShDL
tclz6DH1XXHCGY3/wllIS8o5WyPqKaozHrxDtfzBYleK7Bpb7tYjN4ALfZWzAIjnXVmne12syHg8
lKOgnolgi8mtRdytwDyCbWuTo5iIq+m3HpCPU3bqiMH0HyFuUDtSqb7K4MhCcKUGdzuzYIrwasl2
eI6D8sEm78MePka+fvr7Lat7VDJwq/mhhuC/Qli+yEfbNPclbyE4Y4T7Ck8XHIvZ37kDASGMY7w6
e3Iw3CUc4yiHJSj+j0iIHz3zns3gIQUEgBHzAI9iU3M7NOKUOzw0uTjZfnMxlXf0MsVKhOyWVhLl
RfKbiTsHIkjNIyDz7ogP4KFljWL7gkX/gh4Pm4gcX1G7n3P2uqrmSGS+U8KfjEEgssG0Hwx/a0m1
8ZmikBfEt4OvGMxf/aHWESlDTxkNrBz4nui4e95dHtet2UdoTM19i2rN7Ti2ii9pE2kbhldQGueW
19Fr7AC/mMez2MI7kU5NBPa0RsXK8GNlY0Ls+2yrHwh93paRtyv5WM2YgpNhl9sEhy5/noaAiKBx
lzrlmz4L5n9bmfbaFt3V1k85EyC7HA+xyl/0IMhD+2bX3G5etu09jhM2Rvq7OIcMaBu+PUTjzcUf
fZTiW9/rY1SfZymfK0qyu74E5ATyrG+PUccHSjFrlPuMY0y/TJvZlgIuQHQSTMoXfYan/rDtO96v
ImcolW/ZwuJhStaVDwELIysPCa+kHVoo4GLjSpIrJK+Or0sfVw9E+x44mYOAv+WH5A0nNtZ9fRqk
iffi4QRiibMNKu9Yj+ZO8U3yZPU2Z+4P3to/AynNJiuguCURwqzi9zlGjRBTEbpUtypHaa5vRhbR
D0jg9iWYVql8sW/gaBtEic7S5j+pz2neXeeMY413zTGyzTK8phJrjk+tXwpKDiqsaPDhstSnaLDf
g8E9M67fpVGHcd0igYBFUonekRJXz4DMjmaE2WduA+I2WZmTUBSHfE84jfOi2hMlvvv354UuwGqM
AxhY0BRpF8fLv9vJSF+81HpXiftkj+beCtKt4Qv8LfWpbeUNLtpZlwU1XC2yaLaeOs9lfdGncT6T
Ku9Vb8pN7nXi/uASi3u+5e5CXWFkBNIVYgG7Lp9nCH1gNlkczerqtnD0gmkHMPrZ9MRFf53YmJ1Q
lf9R45kwtQZpSfakr+sUe0wd/6r74NoBw8tSxQnDO2UZn6WomXNRZ/V8C6Pp5Nk3u62JvUvjb9S0
P6hDSW7R5apzsnPxS7/4qKlgq3DMY3m3Q7LLUwP6CqdUt38JgeCRocanKEkxdU+R7b0EofalornN
u/CCgpucne5aKvMe+eWnTbeV/0SyP0RKbs0qunpx85b7YsuBsnVNcCkthRlVRd/j77GTtz4KrjNt
aV/vIiWuIixuNFppxOUW1KeUN8qe+j+xn9yVnZx7BZXa5K3UX8A59Tbweu4q4jKwfO5baKRehYWC
R4ok9jpBAqTAeoy3OPa/lTy2qvnFofhAjfQct9ZXHT819Td5Jqc2ri8uLqOUQn/tOQ+KJFM3P0Yz
xLf8Y8i1EHe039ugxQFuQIpk7sONgtgnRrXL65lHeezBEbA6eCl7tA8F1xkIH+l5Dxx8VzfmyOLa
jwp5A477k0buC0z9e/aH+JEtXee1Xah+7WyrglPaZjsJRVDfk+OIC6gi6BJPfHwoUfrkOV/HgOJr
orUqwgPo8y3ACOZ/Vc7RWO3Zlt/qBfihJ0kobL4KMmr3Ii+eRNzdq2ryzv3ioGXGKJJz3NsddIqy
pk5PExbcYYOSRN5JAsgi9/HfPS5o9gwOAMP1n11Jndmae/KUjpYNAbVAFbWqPcrjmIW77IuvUDh7
a1HcDBbGSIqVa8VHkUT1z6DiU+qDnc6pof1rmX0i4zmikd+RmHQwwf0IBgiQ8TBQN0+u0jl7DJyL
aNVD1Yz66k2frpEzbNXkf4PPOisS4/Sv1y/jrm6rr77l6agg9jkoYm135JaWIdIhBetDkJmN3e2U
JvE+gknQHnHsnYLYu/R0K6WnK3R8LhWGPgReV3ABx9Rf9oR+PZgzVIWy+EJgvPLm8WJn9Vn63JM8
mLqomizxy8t7f71Yxt5I/Ffcsd9LHX0YNvOEOhZrkJ4PY+r3O6Mqn2Cp9Osqq23yz8NHDkeQ3F39
AWVoO/fJcU7vVs3pWaTTG1swnLCe2jtD7lHDxnfJZAGfa00+5/hmCn7bCc9lGI5///0giOV72QH1
tklStXuyl4upOC8wy1aTyQpHRdPWttzXrKNVr33jSth9t9IFPReVF+A8WoSdY1w29uZk3pXIz1GL
+9Dfjr6zdZzszoDugmNtU2fDB8r7a2UNBzvM5b4kF3jmjhli5u92McGpq18hSRobq0QM5YH2Hxeg
tql6nUduXaOBQry0RPCIBuWM6bwzRMOHigZzsfN24xTkOrW2fchUcay9E5ZRBgl0alFb44c5RtSL
5RSs22/em03vHKHaPg7Qcme3xVhv7uOJPCcpP/Kx2uuCsoKVoJrlb6DNusVSxvtiWuiPSyA9ZEos
27YtA45ObGdAJbCgTvknv8kf3mjbWnZUbf52qb8g/K+bBXlGx6V/SaTF++FG9c7PuN9t33xR0SgO
A+FtxTB/GpnE5KWSI2YIQEEUYhHB9Me87N8SXP93yXipLKNz5vNdSKzxNOq4GQ+/+arOxF5O5uek
I2lqHU7TkVKDrtUCREZYGEhAU7MBBzr9Eligi1qo1fTASk7jxfUBETFvHjVhcNKswUpTBxPNH+SF
IpSFIaHJhINNIlkSRQfLRSvihsslmwPvjgyQMdKQrEUXV1tGLZAi634/htHRrtBiJjlExAWfxKgZ
iYOmJU5gE2fNT2w0STEGqThrtmIJaw/k6gkgDoPrf/xFv/qBuEjTrdmMAkhj09TvJdDGDBwf5DA4
jhXCtbTQtnWTnRzT3leI3FgH9Bab7MgKF2UGaAHzFRyxafzEYnNMkMmUVUNinoPGUJDI6Fa4ZxIT
YV1JOJUw7OdaxW/z1H4oD3DWgrdgFtMqMLybkSF09oywZiazFU03rr24vWXdQp9IR+CE7H47hqws
VQGJ8/Mn2/5ZMuMx8BIcKYP5XWbOUx8N8cWSgC1YUhQT2fUZBoVVZTt4ihrmUgH0o3/h0OQnjWtd
rDZYW012uTEwyo7TnxqbEV/fK659Zx2ZMa80oC/P7PRPGkjYXLMN4RY5TeCGzCzOUf/TWwMIG9cg
0lkLkDDUDiDZYKSpAgcM5H7i3YJAXor0VsqHpjb74+I1cKoNzKFagWbH9qaP4mYrCWsFyFMe2z58
cApNUyPNmFMEAeOYcqEyfdmYlbxHS73NwGsf/SUkdEu8hF3V7hI8OusyQTPQyPYWSIDMfdv/qnKb
fJqMhhX5FGwiUjxf8hwaQjxQlxV4FfiK5nD+hjrZM5lCZoAVLAXktEpFd2xCqileCgLI+A6bC19U
35xMhZpADtMv0Bcsx7y3TovYxpHjzPLwzneddQfbujEwvhlO/JQS5FrW2caR4TeQ7GXVNMGDN017
OHGPpEklW4ajQLmLSpenYGSLiGlhFTzHMCJXBeu4jZGIp2kkhAuNJQQNmraIa4riNltXtofiFSBd
/AilBGgtOtPd7PBFUAAMY/3bS4/IixqP50QltM4L8Pesb4GTpOjV++jx379kOc1raYtjwFfDI/+A
2Tmhxsz1HqxBMr420YG5Tvwd4l+DK0b7VXWkbkLqbgNsJYHQo9fNNORszLOBRcHkE+waJNfRM43H
Lhm2VeG8D78ak9G619cC2JX31Dn4TC3H+LGmriVm3aA+ZVgCsH9UU7dyzYoeWy4nawF0MfjxnYWh
iVIN0x/qdR0JXpwTY/hjQNQHZvLjIcGaW6fbSwdqwEy+pBtgHkJ3J1boi0sAhqYvrvWcH8hycpB0
e0+eTZpcqnMnTeaHJdiz0CW70Mi/AQSYLHZ7FnYuRdjMSQeR9a2zuJ27ovuT5Xzw2GuLdZcxPtDO
IpWofuNCsuncKdg08IEm9+xHsmTyHj8oB2qRA/+beEv4wWWCniO3f+vMxaZsTjbIlnRgfi6+JGtV
ZszobpLgG2LalR35vFrc+qFQOeZeY/6TOgM5NCjdA/Xs5V3xGM2k3bFdjKdMMtcQz8D+xFo7XGGa
85kzvXO/8MG/+GV9sxZSbQFYrjyfRhC5zMrNw9eYWERArYjFY+PT7mGmQEldA/75WYLoxVpCzEgJ
4ewGDneseGpd423Ki1cPEchuhnazjscWmUCW/4iqqW8y5pXjWDURvSOjGBnvCrPs1nYqFONE3poe
K5ha1fEM+sB/aChPiyZ7N0j5aUwsjpF+e5boOTLZGg3mB0z6Am5cuOxmq9v3DqLBAi+ZzFK0xWG/
VX7Z71oVVQyrmES4e8Z/AF5jBJ8Nw5WkAl+dV8mGBJiz3hdkzTtshX435dzrnch/h+3wzq4SKsad
8OFo63rLwoC/Ru3QlizwYoMZ3OidAq6EEerJKh3K9ll4nc0Fcrb9fMvfx+QUhPamY1UaJjb1VxdK
KGmolNSUBNskUJ/JOO4RLSybKlxs7lmXWC1PoeYnr3MTtoD+sA3uqyypj5WKXPQ50xf+HXznsSzW
5TJ/ennhr2KRngXUg+2CscApbpXFjJkaGCRT7u+LgADHee6urDIceBDww02733OC3Ew7+vIibq9g
XE5TklgMp2DzMLumtrFpVkOtH2jET49IQrlecKxMtvhGe44zgOVmkQ1bIom09GtoVg37hD0QmkOX
1f0GaiqcnTZ6neLgQbJwYklC24SZwBIjDvNhYp1ivhE1LPdN77EKlY/kfgl+4PCeGO5H7blwrG0b
j0wDR5Y4+fwibXTidNRjzijQCYEaARMDg9HZj+48dptFDAlKzvYXTwj57oxAgdgmqEctLlgYzX9L
G7xhGvhkVYzM4NgNQloJPYyatjhnQTYSlNVe+jY4sF3iFpARLj+fIm/si8cZjSBAtipeA6lDP698
jEPqkWO1wPPYFWc31lG3mbNCyXwFifU4iDOW5d+B5X/XSINXELC2mdsle7+13/1QGifSunce9PiN
bbD+Zq1mLuPftMWtHJifsRV2eHvnV+a5Jl5RjdGvXvmzocmN3d/UewxqcE5gN4dVNfO4FFn9Wrlx
c3Jt8awWOW9NTvu+jV4Wi6H3BitKzPt2cQQrgDyM2eeCv8otlBamy5A6Ggetwm42uBBwxqhoi7oC
sypJqF55RDAHLHncFyLXmpnlx8vZVxYJzKBhrIzd0HxnnnmMZfij5onGuE9YOYYL8zJOTsev0UhD
7Amck1jcsxG79UYPuB6DXGIbqMjxaOvlyOYsvw4lDvxJ1LekLIIz4TAkf0SJf5IF/pZ+CfxTVmCF
UMyKYbv87iaXapr4kZWFUKgyg1+DhmtBlO+3lF8veZe9dIv8KDL4zg7jKptGvCquUcjUKFygP9ZG
AeBR2O9DntWHYkFFIzCl8KUgM4tus3Sqbr1IZt5l8ioh9fhttVtG0a+65k3Mzq2K/c/qx7ujWaxp
itwPwxh+9ECtcyHUZ5p8vVTJtTLSkrcC7yQhvMYa3s+DWHoQZDNe1Tr8huT4UDnR04JhZ9JhmFuO
rSfq/41sH0dFPWKz4ZsTGuM2plNx611WxR+eoFpxM2w/eLPcaThahJ1v5UwygMeJUxXVd3SLC/vH
F8WLGtlYtHQVKCvjbmOojHSKxO/XLL9ep+Hu9fRK4Ts2T8aXywWMIcRskbAuIHnYQArl8Fa5zcpp
pq+moDt0+2zXDyRcE7BBrTm2FnAJe+OGjPxbOWD25ahf8xYgeNkSaXGMI0JmmPHe0+iSlsJcqRbe
X5EMKD7IEajzerkVRyPJw1Pi69GHFe2Yra/QJ8GlV1EDg46pOaQhp2ZzAm+NzOoOib5zHgYq8dDq
WHrwATaRvDoJNvqCBJMifSSTEA2gy7ktzIQgufGWV8ULlRm68AkKLkCPdT/UDz5fJetKOh89Sv9l
+YxgKTHWbBif5/Az/Q/2zmQ3ciTN1q/S6HUzwck4bH0e5JJrCg0bQlJInEnjaCSfrXf3xe5nUVW4
qAJuN3rfmwQyM6SQ3Onkb+c/5zs9mqsJAYTNXnaI5u6jwnlSo8be1AuKkFmQjh4cxkliJZV0/rxk
XMGhB3WCU6lOOkqku53lVw8t+vO6aucPlseU1bBcpkgdX1rWHzsokrZ7zEIO/rG5n8g5mKH7EAZQ
l4vOI0rjF+SB7TZdBwRWtvHkqLUvq27nQPgAiJh/pU37xHygVpMxPIZ5aG38eL4lAG/yU5rLeZh5
HbsoxZbz0/Iy4HiXUJ5pcmTpRcB9wIxk1xSi12I7m1yjxXI7Sev8H/8vnSexlA/aWx5ol7lJ/APE
VPqrc4E3jizfKIUg6jjfhdqj3n1zGsfxQvetoT3sRvkqPexPJc0Ds5K3ki7utYXtnZzAqcIGjz/h
zte++El5BZQ5hu8idj5y27tWsI1vveZo9TXFwXShCw44RVh//0mIpSp8siswGlbDwGVqd36mffoK
w36M1Ww/DM0bBHX9LtgNF3zY0uKK4JZozz+0IReTzeis4FgHffpcGUt9QBDNthORAU9nBzCdbahJ
4UweMhjXOmHAkvxO6MxBQPggHqbvAL/LgZKuhoF6I//kFHRioR8+zMx5HRrjHh9FuQukuM1kc1BE
HRwiD0v8VhCAaHyCEOCBisbZNVCY4nRgT4ooQOgt7a5cByWqJomKiWhFbOGsGczxGhK6sCZ6ACbW
anbVeCfEQh3BGohp0OH1MhPbMBihxWdlx1xStMc48fc83Wm8BGdBihBJjBg5yBz8mqnOhNQ6HRI7
0yFEucv4EBkyPiWk8eIKf9qfXAmsBCy8+CvgbqRETybTuTWkS57KuiT6aIiR6Bp/KwIrMPIt4iu1
/RiTAeyom2D6uwz5V8fiAhrrWRUwZojA6CcxMz2eBV5bIjIAUm9mdj3mm0F8xiZGkzUW7i9vtrZI
IRseIEgY0WM209Ft0M+9ijEFZE6Lnacn3NTdF+2efOszTrZurS+kKMRoguZmfKeGdYaUkK7pKEF3
U+umDfO1ChD5cny2Uy0PyrbuM8d2VoEO/Sakf8eOUH0/qKfBT4yVp5NbmC7Tu4UwV6tTXTA/X21c
xVM2WrteJ79ARngF4Cs+H20euXdlwVjFVUhgLNHJscF9Z0D/tlW6C9vJumu5p/o6a9bn0/ui02c0
BewKnUczlUsdi/5CJNB0tH44vg5bp50fYVevOVi99PU9vICVJ7iv6cwbzTcv2I/7baLzcKNOxnVz
kO+zkX5MFmtgX0sSeCryDrnxIkrz2ezwMmIzfewbFkXZV96tSrAhjm710Zmf5MYqI0QTHffD1+Hr
+J+tg4CYBGkq0uHAcqRTwg74fbvLHDvPs44RQm2DO6ejhaEOGbpl8Jq7jPCODlPOuHF87yEbWh6w
OqJIDm9YDa4idawDjEzPNEs/1+QaC0vrA2FH/VKvITmSvC/7iydD5ySZ4jmugSXEGIPjPo8uYH2I
wqS/c9KUGHhfqhgut1sTtFQkLieSlxxSAn7FHmzkjCX7OBGrwQTHI2NJ1osOb3blItAyn/jr65Vy
6weHnKfQgU9eBVsTBUmGDXoY179LaeJJy30a1WWBXAPC1scJ6/EJSKhOIVvakjGtQ8Kmlo6dou5z
fRCWhc/tjq+eTqeSUk3oxsOokz9PTn3rJVymMK62kWHcxVn7S9J3Bm2U22RN+pXMIvQG8rDI9SPn
He4Ws3MBt0j4fdSgfJA9Okw7eO9Ch2tzHbPNi/ot8aZHwyKA27bO0SKRO0dUl+uIrqPDuvmf2K6D
grdk9tEycdjOOtzLu2nrsG9DAL6jmY7+M+OOwoj3bmB/H9I2Ok7Q7wYTdqskPRzYGHRmb49xmJE2
P3iSxxF2R7GJSR5D8DpWbCkTTWzJebXh7LXctVfmkruHaHpwdIj5bxcWuWZrYF6ViUlthvPR6ehz
7TMk6r9Hv4m2jkcbBZ9L4NS/uCyFrN8zHaROCFTrYPU0e28BSesxn24gjephJP6KRy0meB8V2Wzp
LoyF0zs2zN/UrsAdbtQ7RQj4FD5jN0T5RCoZKKNwkE4ncc85/MYkKx7EzmMMeX4lSZHrb8rZcgfw
/lbfi2cs+dDzgDORPy/5CPd9/NwTFReg1jdh/TiO4VWYxvefPC9zJB5dEG/66h2VVawnmHe2Q0MQ
ohwZeAvsLlYGAJNVifmc8LjD19b64v53zZX437jXfxf3sjwYGUSj/v8QDuTKPvm3hyStvo0XzsQy
+SjSj39Kfv3jm/wt+RX+5XpO4JsmFZ62Lk2Fi/G35Jf4C+yGZ+vgF//XEibsg38kv+y/BPdK/rNt
WZzjfEJh/4BymEA5hBmStfbgafAN/ifJL4uvI9n1T1wO1yHVH/CzQQBxXedfEBFmMadjJEklCWe+
QiSgySPP260zAZKpB8KGyrntS6FlOWc8J+30jYMVqGyvwrWUsLTDpbT3+ESKB1mEzc4T2P1xcRXu
xjeH9wVnIxjtADW9Aa8rbMYP6dESIl1713FI5fjawpZ02h18TW42RXSYo3DY9pNEyqDBpDUxghhM
hY9UzOwlzYnKT39nVuceZ4g/VxbE8qpkdqSPbT5UXpAAPCjuVWFr7z07pyg1j5Uz5TdZB2zcVuPB
pljpYvVHIxzKDcGClo4xVhhd7NxSS0fJyPxCX0XBToLSCxbWUvTsd6j/seHvVKG17idnZvpH4pxr
FJGB4YiwWLzsx2LEZ40EsffBcJJiLVh9s0XEUtSeRwdNfingHsoCybKnixpTV9ffzolN21yszsiZ
EI6c7pJ/1633a+bBh7rJS4YAwRFp8AzGEg6WRNp+ZYI4SltAjkquUOHgMPhXNSiiWzWedspOFLWo
y3WsZbDqJvJyY2E+tKnl7zhfHh3wVIeZaPWpm4JHf55AMFHcslJdzlsddPS5W+Kt7wn9mKyfPCB6
hESs+4K47WMXjoS+K/O7iUPsExZGx3kbdAwWkRXX25r13C7pCvrwWn87wZzm2JbW8IWrB3YNB/yo
uHexTW4cFCycScg0do9vvxxzeP1DdteFbcPynVe1HsWpa2xzF2HsB8GRHQTGpYJt9tGSPLkWvTCr
jfgdEKDOMqAENaE/7T0DWAAv+k3Xl4iv0jm5se7MASaWVeZtDnhvCOZywxaTmR8jeVoL7xgJNnyq
hJyPp7iKiYJbrfpq0jCEoizxxtrqoAILhV5EnO/ieTuEFOHULcoYNsOW/RUZccCliebpWaturKa7
Uryi/sZXj4+Nm3QwRQfiap5p/+QBbaWRCwvQaHFaky8h/eanx16ET8bonNo8mclR0JoiVOyfei85
RiwE0eepZwiaalMG2fOcRQ+NAbFiGb23jKrfszMcholduuu8L1POSt6z2JwhIEWRDzELllNAR0zk
P4KGwuQ2aG4Vuns6eEe8r0lLP5dV02mVkN1O2uYzCZk1ghSvcp3l5KktcWqBoisHKQ2n9S0eoHmf
mWXMLjwlNF8FBnWJ/Weyn2SY3jojphVPqV071iZxIu9mlAL7rGWX9BlaXKupcPe0XApQ7cbvAbHm
rEJ2PGYRTPvSZtluSDSaOET46sqNwjIO80Ic/QDEpc+p+ACtdqLuChL7Ql5+6dWWreClaGcM8D6B
CHL+WRJZt7hat1NSIEdaRXPnsM1DrhrDQ2LCxQ16LJ+tj5d50nUlEgBF6j3gFMavVnxnQNKgCFO1
RACjwmhL1MiYh0/EfRNMcmxQ9Siak98MrEgxWgY6fqi4XX2y9lgcuhKtqqcBY6CDPHWT8jQwcivW
7T6l2quqQeYu4qI5U5B8jiT9rORew7VbsGPBGfCy9KN3yCRAvBHZGW9ctI8LbqhuBbBHzYdgov88
7TqDE+OFW+oryS9WgYLFm09RVimj6EWzP6GrsFcyWroZo4jMDsEhuK+Ta5lPfjZ120I1QJzV8JJD
i7kZRjox/AbZYYkdqpT84CCVO61Nmio2RgCMXoZ6ILT4XEU8Ae94xLxnEdrFGPnhRaTEE6S58Ws8
L0tnNds2Ritk2HoXdoXrkZFxZcK85B8fcWwd7QSzrBGqBg/RcYRaIGIrfxGhEe27OH5WqGP4c2Jk
yMIgZiKvszNRYmZ1X4r+x10OZMb1OkymsXhsKOEBnQ2A1WOjvHF5SOWAJBoPoy5haCSY/uAOuJEb
FnC3JsBkMHGWuwthX3jYaFelP8dXJLMMcwzuZcL3UXOd2P/2odphuHnox0BcLBlczDQ4zykiNfbF
BowFj7OcjJHT8gTzAJZ2Q5VdqFJkxVyYP4NjfpXFzK63vLOK+XWCQLmlkijBwqZulLTqbUkhzhph
zryBkI6nCy5BPOHayGtxZkVG2ggmJ/yRfNl2FX2FljX5oOJ/xTHJZXLP9eK5e2VzVorygXyG3DSK
sDOqkSfQ2hSHcRydGkVNMXvcUk3kORD3SSoXBWM6dXRcHY21FvFQc9WFtyZrSy3dIpaJgKcItko/
qA/Go5lGB8+5LdJwfhCG+M0njp2n/0CiOg9pqiwlVVI8HWhDYIrt1FmSuVhBkS8ORADblemF9iHO
i1OC9AxPHVwO2QoK7GpxGy/E9uewmXfVuSA9vw1szgl1cGMrNoNzGd8TsnkQLPh2PLqg2pvdpRpw
NDrAoVl1fFS9wOWU+Z8Q7jKCfdUjZl9WFrXqSbrIaUdluOQpmde7sSzfEiJlWHCS2znNnGPDcgAv
5wfJvpcy6R9837kLzWvoD8RQKhXwJrFqhQ96ygU9iSlxo7opbY1j2aQB1Ur5Eh8jySVZqcbbc8My
0Vrx+izhdLJDfuZWyPvZFVcPC++FmFT2MJjPOa0QN8Kfgx0JcHrYIpj+bj1uZsp6U6Jcm9HNzssc
4ClczJ+SirCABeFZBT+JS+6QT9R9xyR0Dq6mX2PRFs4HlmR0r7K4xJoQ3JnOo2XG7uMIzFxX2T55
Nb4dGoRZfhfTcLTNnlULHvfKTDnRsZ6aiECYcfuUpmmwD6IIV0jLUT+zk4+xXIJLOMXPoRXTK5bF
f+i/Ex/Y0JhZnUWk9e2l+aAN6ZPPMiRXwKCbeejFOm+2piOxHkPxXIee/Q10dh+wDSAoU6YX4v3H
rpzfCGXyEufV2gqNFxn2F6yOm1hU9VH41m3fm+fGMO8HjyC3O4dAWGNiGbk19TsqK2mfp27aroId
udQZRaNKD0J6j0vL9Rw6Aa4wonoktRSZ4zElchT2mIBsKdjtEWyogecd65x7bGuqc2ws8b61vZWP
KW4VNNA7EwddWl+BjUzY29TjsBHsgiHEYGo3xLpjNtmIJL0JtSG+rb3HwRjam8r6tlvudQjKF9t1
M74PEFMrrB57Q8H0d+roAbWbHMpbrgG6wJN3k0bqxqtB83UDA2YeTyPEVe8k1PQBVOYjRDLY5X55
1wHpxTNQjHBgptqPTzi0vkvgTuSn71rN960A/RLpfJxpKuemxF5as4DHzxEwcA8gOGzUl3C+R2P+
YWUa08ts0Fzt89/YyoHlvG8xq7Z2RH0fHS07XACrZdn5MvmcPe6Fw/KSJ+qHBWG5m8AX08zFhk4T
jRkOvIMV4OzhkY16knxEmn/cTM+sYS+D0+CtjeuCgglQyQpmcpxdZ81QbgZoyrXmKnc+mNN5qNQV
h+4KOf3X4Lb5iap1DASAmUdNaI4dkku+pjbX4JsTzXG2MoqKxHyI6MkWgJ6JhVb3ZCRYxsIpkO1d
xkKKFCSqr1Xx4pKcnj3/qdb86FqTpOM4ntYuuzd2Aj2UMXvmbRWwYerWJpLVkMmFm0ukIOSeP2ha
tau51QMAawi6IPuD8pnRuuHkELwECY93JIdmIzUBO/RhYbMP/i57PNbRH052TNCfqhmnHNwDI9Me
3uC08lR9boFs48Gh9bpDOke2fvFzSNydRnJ3Nvf3BkwHsO5eQ7vdul0zY5JpRkyiffWnSeRb3kH6
zjXzOy6gfw+R1xAPibM7IvCYSbVTL8ZJ0qblNV9YknUQVUtNFK8kJrwYWXQ9RonaSXqinZjiLU+z
yOtEslBVvq5khvpBevCOW19Mch6K+QjN/A/VXPPNh8raj5p4buAZd+bmq9QsdA8outFCR1+us2I0
YBtBqQKyV6A56sCTUVXsEzvAz1iT1hG4AIZn9Ru38Z9J09gZswhFaEJ79QfWvmhuO08RnKya5R4w
ysUlZ13O9xbuUXUp/Pir1gR4lkyfrWbCW+2rGNpwVxGzi4xUbdOgJEsg1As9Fs+lJstbGS89q45g
Ja0fe+FRbqvCPdAwZ+yjBehDx1GLJxuf/Eb5iE2UE+TQkiv3G6/5c2OE+Mo0654zw93U0hznG3jM
exdq4R8yPoj8wM+feEo+mXT4hS0eyNF5Kcziqxa4HaPJ/zE1bT+lpH0tPxNN4W+Lhto/NVA0kB99
TervBeF01EHTXXaTUeyjoc7Xhqb7F9R9wFDkYUek1MFL4rF5cKz72ISvlXBb6tvm0NUgU1zRHEwD
rvWcvc9LPezSlHmPtpIBRvwZzaPbZ/RhbKfIvc6lyWq/NnZ+Era7tkLYdaouuCmoMJC6y8C0OCJH
ztXWLQcZdQej7j3AroBF0IDwnVksCWZu8c1oWHQ/NycoNHD4u+G1bUeSQVhe6erxntKZPXBacmnR
RXoqFjoY3KEJtqmpbuskAVJFT4OlGxsyqhsa6jMOTdaiV7v0Ogg6Y1ZVgIGZyodJdz+0pXcRYyDX
UtdC6H4IfJcLKYcmZqqiOWsskQTJRug+Hv6VxTgWaN03QQn8cjfrDoocqzAW7M4/+HjyNqOu2Ykg
Xa/ZDZJBd4gLEdYJOse79tHVLLvyWOvOC/Gn/YIaDB5S+DoZwbKsm/Cfdr/rCV/pMtGe0daH3nZ+
ZYZu1XDgp9RtglMiekzc5sZKMxo4vPFBEcLn2Dly2qKlg7apkxjp7ah0gwdvEtBJfpIRfDZnrftF
t31UuvdD6QaQVneBdDGtIA71ID7HoRSP2v2im0NSIMmV7hLxGJLvbd0vog/gN47uHFlcaWKtJjOa
KxpJcqpJnJCOkj7GUlBQSkmUcYBYTlMXdZu0moTUm5CJM0D60XhiT5Z7Z1CSEpKLYVfdgSINroER
YQ1VbbhP/AjRWfXUFRfZRvOlL2Ov1D6OLBiNiX/T28P83E39K/2Nd1l2JC3ncrZKWYEP9Mnq5hYV
/e50k0ulO10M3e5iBCmiucIyVuvul6Hj+DgECCuF6K6WYkJh5kYV8r0dDEnF4IpTtGZvS52r8ZYt
/d7C5duPFgx84Q4M4e05b1nZsLZHogmm5TaiwRG7q3vFb+pegRyAyHbgO/QkBKjoi2zO1/gXFCvP
1TDTgtNRh6PI+V0j7FNHmRKwBmZNZ4jTDHT5vhi6TwdMUnhr6Y4dCc0GfZLwKO073B/1UZ1GHoP/
eWFYru8k/tHUL64tI0ua0M5Hg9JK6tbWVjK9YG44Vrr1Z0jo/8l0E9Ay3nLnBIO0XDM+jUbmsw3q
xSrN6BBSCIE8rhvOk5FF37ZH1xBVqdHF1/1Djm4ikstXNGfAe6goUrqrKILjiJNce+vGtWhehRrq
XU8kKJ+emVHzdZVzJ4GCRoWl7kJCb8NMh3tmF0Y7sBAESj1Gsq7y3gkNJetZKNamtCsx+uLx+Uak
N9Y29UsGD2VW7jQyWVN1H1hMXzMx8q0orWBFIW9824DOnLirncArbIVueSp131MRyWdHN0A1Pl1Q
UrdCQZYBFG7TFAVge2u4wy8ZYZ6P3fym4ZhLA2F/9WSyi4qGvqmq909u0JP90yTHiVqqzqKfytNN
VaPurKJ0zr1G1Fj5us/K0M1W9AOskqG1DxSD3c26/UrqHiyUw4wIOJSP+e//cCjNwiLcv4kW1kad
TK/h3tHtWiGQkJNqsPWhj+FDZMcQSIUJkkBZU96gWzCVepTpcKNKtoFk0M90m5ele71ky0Pbcrk/
lVXTX3JmTH8OnYei/p1aTXPP/jBeW75Jk1eu7ka60La97hGTJHmxK2Wb0gQRCfx+xZOMeBQP05se
sdjyn92CNhHYYEZT0lOGy8aquAss/pBeuljwaiW0mpU2LAfhXehuBwOru8/Qu66zSRuaoBYt1W/j
0tGUVmP5wXZgX+eQwhtnBPvjWBFOmWq+nxPKP8w/rWu6f22QLIOdCR+zHUcsXBIBNjOnEnCxg0MQ
/Hjj/E2MAPOQLb7lB1b816kPaXOpKMRpZ+9SmOQB8giqcGpDKx3cZV7HTcZ226MqDp9WbKT7VDRX
BD937avy3faCeW0QtgT6t2iXDeezoIqOIqYtvBl+N4Mp76es4xvO83mOERJ6wtah2eACaygZ0TV+
fAJPRtP6xwFe47oaxbndJ5OdccDJkY/mknc40D1cyEYrq1E3UU4bego/DHt57T8Hyr6fclNnfJu3
sZoz6FXVvHJp5djYYGQ3EVBiOwhuTYflI4b3p6iyw50tza+wH5k52PFvE54AOysfD2FmlAx+MNpa
6zbhHd0aZZKtg9aArbYSaFai+8ib9uAuDFtjs7y0KN0dI5ciyV6J4lAbVgjPW7rbcKgehRLdsczi
23xsGi4iOASdC/8Jtx3drxieZOGC+xwfLTtyyDkTrIqmVxcFjATuntgKGlDJs7rHOmKWIwMTbNB9
xExHkyuiEW73Q10bxn18dPuk3KcG9iiw1cvFE8lPhAvvJFIextB9A8K+1XZMTOeYm2DxAZ9v86Rz
YI9xiBj6+KsvnKdkWpAdiX7ayO+bJLEH1AzccLZ5k2Jw2lFFcCE1BVa2ZDPfQ1hIp+jaSPj5zkBj
cJukmCqUcTszyEb9fPtIRPhGliH6TRz+mhU22bjyH+eAYLwXDu+hKS9FF55dz8W7gDZsccRBzw47
tEYqSBR+IlnEHGziBCMi3CzLYl86+SPrwZZdcMG4A/sZuUiE4kzdz0dVUf6XBe69pJEkVij0iBTc
HW2ANHEwgirog7uiNdJtUXYcQcadP0ys44n98IRqsgPrS+4e3IwKTtP9FgpKm8HEIo1ObSOnRdKF
G9gY5CsIe/IhmWkxmZGd+16QtyvYvw/jLsOtEdvDr1GXWU0Gv62L4cho6tsoV+7G8sXExAOw1ClT
nAOEF85j3WA36Jx40ymsRl7RN1vBeWzdUUuzyttFcLCxsGHiQ/fi/JSMsrmxQWL183ieCTqBqJUf
Acp1U3FkZoPlEeHnBw4TfPttG68Lqfah81bm2X2eePi3UN2oBvrsXborSonB3ZfDZ6QWuSvnCges
v58Ve6cgPfE4KzejwFM397T+AGbJ57lZ92ETnsN2eMpL/xWHAfUc45MkKUZkVsijoDCGeVbeB8ti
bxcD6MpYyp8iKrYwNaJtbtHTFzLgGLPgN8TfvwjiYhWyMCQkHtdz8kTrJXG31L/rlc+ZeGzMXUBB
C6cQr9W2OesqLDh4Lh7jJVUQgbKJjhS7g6+S7SGajNwIoKBRiAQsfWUAJVuTImy2dhMVNGX8nh2c
boZv3+LvDB4wSoGXwqxdLyb/5rFew3Sb6mR7OLjMMMQjV0xnzD1zd7FDpqrQPc80Z2yITYMsFEGC
wNY6W+nFL0WyBLSJPgMAwS5s4fZ1hmg6VjFvStmzlgp6Do3GO8SZcJuFCGZu7nyTOy+KW5lM0SU7
89zXpb1Jv47qiH7r9KFrWkgKnL/zEitxICDqd94FBZ87VcgqPg3ogMHDqQnPzTEnksNnkUNfgIN8
MNRLLZr2BcrMUzG4jwkBgxs+0uDYDOdIEfhdUlqL9oWch4qWQZGxTAvmHsBJKS/lQm0b0ZXuaGAp
MhyxD33yj1P86aiM3lcLN0mMmQlGQf0pzUXyMAWH3WMMAsvMtKwqDxdGhSzuDURW8Ilday/Y9laQ
r4U9fYap9ZD3/S2uU+uIF+u9RSBCSXUOfmK9e482kcKrT6+P4MtOUqLRQl+mb5TyZL8R90YOgVhb
VxD8uTnd2HKhmk4nzzu2Tw7gR0Ye4W7R2DnzDea1G8qD/Oi91rijEZVadVG8lYDvncga9xhpPCJr
C1TQa9Ho0Q+JBBn8l+zJJTe+exKCJtQS/Z2P0u8xf82DvmUktWEQKhIpYVTcFviyqeZeZxHggjns
ljUYkHFL8wLcthxDu19sLJNsthvgES7lRISDTJZS4Q/xPkz6ZHZat5vXkxulmyFzjN0ooOvRiRpu
BvjTvP3dTTrgm2u9gdOuM/6M3A3OpAwH6Ywn3wVBWSkAO8pgzTVzouSovl+QvxQHF/oPogAPs+mD
GeTe0Q9gNB3CbFFrrZ0cv2M8oo0ZUfsVeuhcfkS6mqz6rs4r9yzd7MMyeHxa/CrEtjiKvvZ2fKoz
9w5kzq8gkdlOoKDBLOk2YLEP3PqhJHrUhdOKtTEESbh555ZATlFVTkYnUKpazg5F3O6oIkfyM1hx
hDxX+563T3TLl8QdvRKtzUQS2B9BaMIOIjNlYjiBU5GrtbfpVaG2AF0xEdNcuJ44HZLSWXvlbDHF
i2DlWWn4HBIeDZ4kDcX42hBzC8Ggn3GAjIpDVdbTsajHd44Z6xY5MYaxCtPSxiGA/Aui2D3CtWNP
MlEwBrP9TQ5vgYlnT0b8zv4S1Sc12vjt6LdpWcYLo2vWQcQFUEhyFiXYieOYLo/48jG8pOFrRuNX
Xy3YndOA8zyKV5SxvJNZ8DZ7Ob3X5QOxvnQ1x6kAyVkcW6e4G8Pup1b2c8Ldk9bCKNo10LRr40bD
XocCqauODqNYcDXi/kzEYLEMY/Iwp4dRLj2e4/pUpBwYCN3tpZdZuzKG6TZSj4WKbP3yE+8jBaGp
PeLTWozPw2ITlYmdlm1nUSNHJOJmgWwdyxbuaQsiCubiR+FgKlRx/MLGypQJBqFnPOjnaibLMBun
oGJGDuAL+LW9yub6Zfat+8bkdYAxDZEofwXTZK1KW0vjM0qN3QjeSpys1A0pPHWo3fY7TUwZz8Lp
Hnsf71ESwAaq7lgGdzvTk8/MMLvI6O1d4Qd8bHnnthVAHVKQHA4ChNfFfnDT8TM27jmu+DBCKeRy
UbrqYzF6LaeqqNuYeia2hXTukW7fgq4Eu9ndpWU/YZXuoZLRmbSuCvPdm36bHK0yy3vJLFBE1H18
tjVHy6DE9KVp6IxqD3XUwPD1UAUaqkVaxdGBFizosdM9XdMjLQh5QQFX3wAQHkkALI+jZ/z4i4kF
nS3qJs36c22RjO2Et5oW75G/5qIUS9UxApVfi33ieU9TLijis9xtK/uDH6v7/zVIVX3az/+NQQo6
tP9fuaNWH6CwjZf/859t33+Xn9//zMT+21f/HYht/oXhyQlDO2SzY7Eh+Yctyv9LWLYVhgGtRLhH
bf7Cv7ui3PAvPwB5bYKpxn7jBhim/u6KcvkqXFaOyfdyHP6U9T9xRfHdNO/6n1xRwnNxV3FXDTxM
WMG/8LD9ZHZmNv8Os3P75FFV2aCKcVMeEDbpBGE8K6L6oqDbDL26EU7a0M74WxJc2sGlAeBok1PF
HLgxPO6coqZeJy7wDrnRNVP9+xRbz5XweH6B0EUbvjEgdaKJbZsOc+MUM+eURHFzmwG3c9RGdO9I
LcNKxGxgWY38HpIw2dolLnVKL2h5A81sj/nzgmUM+QkdEv7tJItDA3oJyi/45XguDv1Q3GVeYPKx
INI63cV5TsIyZ/ZwOhsWDBuyktaVHY3gRzU5x1J00d6vvSeptCm9eJem9RUPKHlLR/uDac/7FtfP
qp2CZucw9Pq9uJ061IZlenGLNiOXFH5FXv3tImWtfRfKU4tEYbbmuMEbwkJbqp96aR/Hpdq2tLSw
gi88WLozHv3wRxhgr6YhWFZW155RJHY1x1XPda9BAUqINbFwvWsRyPcyA3QHlECOzXou5Qfy3FdV
Jrt2jk6jyS9rtihBdqXAoRnBE36Ht3I0fluNe0pD0V/GaV/JmB3vdOBP3xnKocQzyvqVY1ODMbCa
khmJz9kDdeBFTL048anhZoGxGNMuaL0Vc7JegJk7K5lvLDmzXeF01NYzSHB3hGoEucLpqx+YX+SY
+nrfB85PNDq/R/O5HUY6ZESw83Af0tYQ0rqi+vrYGtbvMGeHjVRF+4GzTIQRTHUkxdKG31n5ENT+
e06M+kxco1ac8INizg4NOxncW6u+mdazZKvQT6Z3mar1WMTXpl2AyQ26R/EPpP01KrxmG4esy6LB
+2FzSy9hqVgUdOrJT81Xl7l91bfUmxQZYBAdFU9AYnsCzrBhz9O+APvCqiC3+7uEQHIjf2ofZ7mX
Yp4indLjmCVWFLKv9lvwiqLh9MhxP8D5w2SFqtfht4aGyXmsh4DmITT31fxs5uYZX8JhYarbs1A4
mnbJEEKgckXC8TcnpjPg3IWnqQniwgi+6GbyV2WRnfq457/4IAPd9NECD0BsEe7soOcB199lWOlC
M3lh8fJQFP6OZXpypMniruIhM/Ln1j5L9ymm9cirGz6BWfLuIFZxEZIBoQ6yXc8G2QE3KzdhELJ9
zLqbKOE8Y9EztotC92rxtIaTNZ7tMKuOAazTZfHjXaqwhYTNJvQMuYGdSkdQI0BR+B+muP9Dz/Wn
F7x83aqmb3SVMpcjujStOsXz3KGFN+wgM3Yw7Id5JsPcg5NAqolT1OBzeOYWcAMZ8QyMua+yn95n
iQqJEqMgsu6gnH1Cw25ZpcRMO5gsxBy2fJp1qAatNMIEN7UpsCoxfnYBZGWrsPGzR+95NTcHn3gX
hhN1GqmQDMpw2xOmJ2JJGiRyfgozLjZZM/8yBl7Epps2dbHgCZgg/9Zsj9y55hsG86FX+dUvGoLC
cMgm6ArU03DiN5ZuE4NIu5mn4uBT92aFsB3JIHT0+jKF0/NSzQthWdt6yxSr8int+01eYFBI3MA/
16yfvI4Tj5Llbe84vyOJO2Ox5guKIV0hy+BuHJ+EpT9X6h6TfA8bLvDUxcvs3zkiAET/Q5KwXgG0
0R1nhx0Zh4NTGFtiTZ2YAINFEWxhPUZZcTtIanIkP3tlwZAXg/PuuA0Zf2WTfm/j6wI5gRbFY1I5
FD9yONuC66QbNDyYPjYJmRk3pU1UPWSIzEYR89kEIynJACvF9tPCfZm3HXmJCruVDWns1Iw0JjjE
N4dWNPtgmDioLCiwWcExL2mdhyBN68PgT2cP1dy3jR1mwstYBeM5JZWM18KIAOGwfWvEIyex4lg2
vJxBV/1f9s5sOXLlyrK/UqZ3XHPH4ADauvoh5pkRnJkvMDJJYp5nfH0vpErSvbeqpa73kmlmMiMC
AbgfP2fvtYNDFtU/S4dYgdxbJiIgqin67hQD+6JGKqa7PQqijubxaFN7038oD1OYv7vFHJYD6I9B
9heA89cpspdRZPxkaDsL8ix/5brYNqohHba/PraJwZZ12ENxiAQWovwUPtY9B3TMCMIfaX+RCdXK
GMtim754KPjWQWB/IcjJtrZfv3qacbP0cFoIHNG0VuZ+9pTSBzczWg6q/Vnq6bQKJQgfPTXjXebD
1UcEpmFhD9y1ZfD0miECTmsU61qv94EV/0gqqc62CwAA24ezN5BQrCVgjCoN0nVQaaibRMNHYcNl
ojliGjQDTuEKU5/OwRUxXLYZvPrFqvoKJ4ztr91iumC3+ypyExA+uVCnCEcvq0NHt2mWXHabZOIP
R7x6kI3OuauYsVDTJpuwlGqb0+XFxEb2cN3AdaQN3M7ysQot5DBYLlJlDMtm8aD0zCTYLKBuH2Cp
W2PCMQRGbMlyPFoV3arau6SzlKEc84d05vPmcbjuUjAjcZC+8CTA1aUcWCfN4Lymrv8doCttQBFF
U0HeAO7OyfxwHYyycZi+lnoRHBPT/DGk1VnEzjEdsMEA56pCg9NjTO78SNqW1df+lqabPw/3rV6s
0+7JGei24sQhwa2be57a3rPhL/ScFjkX55fZ/0wK6rvVIU6jtyUX9hA/mhCB67ogEwrVLyGKDIIq
aHCpbMqnGSKYF9WPPhnvQxcdNrKJy6TCcWvHnIp9vCU5T7ToGpReRoiFJ5XfqcjfTGiWr/RGFiCU
/cp8w3qr7YX92KGvOvZ2+ZjIU0mT5ZCVYlqD0npxquCpnPZ97gMQ0YctpnEMVUxhtyPix6XRkxMe
ewWXEQRlKTFTka+NUJYj23gr2kScrMY5BYL+AzQ6ImT1GL0pgFTdI2zXdIs36JIdMx4wD7Z/0VCQ
SZp27VBcC8644U66zYPmozJV+EQWg9Rv9tR3cJ+tHPx1XN+6zDRIMaj0h2F6mPTB3KLnrqFR5leE
95wdkwJzKVWHS4hJn//s/Mi46YYomTu5xz4YBIDJ8ZB7TbnI6+HJCTJ72QvEB96DqltxJwnD0AJ0
l3qCNQw9yx3Tqxc9da/DNDz0htppaPfRe8Qvnm2d4XD2Kyp34otKLJkVcFNs6acYmCnUX+257Eyi
MjrOgSJ+dDPjy+cwt5abuHZ3WtFxwwsiH4rmVdC7D1R0X/vuRxian9zVcmmLeAax05S3dExs0mcI
z7rPndEaOIb7gK7v6H369XTBpWMtFk1QPZK784wF/1vXwrvEbHGITwcfUwS74RynnORg/VDbSOlu
zAD5Uxoch6lFcsMFXrpo4RSBJjA+C2zGuYPFx5b5yipv4Og5/RIysG5imimETbdLaKE++POyBYxM
Qk3loqFNXIAlfXIJYdCV7ckxkr3l6gwuMUaeXFtcdMACq4pISRLTngCjNyvT9rQ9PQIE8VzJsEq1
h5kGF7CUHxvXKfcpCCAFTbqoyc3R1JTsgMXQgcQM6eBWsomNWzk0YUbXpKicuhUxQnSaNN9YppQL
2B2+0iyRP8rSXw2B/GQC6i8yjyE+Q9xDllEHYlmfU5zXRmGss8mnpzwVBBeDGbBay1sXwuLGwzJs
1ONrqlc4cweiGkvehxl56UUI71VNd0MDISYNlmyv+k1THAIkHKYupF9SdZshxOFPUMLV9/wftdPf
2Opok5MPM0bu1ZYlMvKG9bl3E9gZOYEYYdSR90pYrGnSIzd75HtGSSdEhAUtG+y9gPCRu7rI12Ud
6EAfQOGYBcVAHCQviP5xbBU3H1wukra6W0DHusagYKmwCXMxkm9X4U0I6mXJZkUA842dq1yVfqzh
eEFBUUnU0chRqxBuYCrewwEG3SyELVLbOM+hMU7kbdoU5H7aP40JzMu6+1H6VnVIRLZpjEYnko5V
NS2yZc/cTy+Sc+6Bvy5dWGXRPSvknSApVG/q+INdOuFGTzP1WVbRe1h76loLZjx4mTA/lgZyMvsx
7vKcI5iJtinFtN7Hw40ouCWzLHYqxEUtnvGlje55S+3Gi6KmEaiXZIP5O6ycC8e9jqXVwzMDDmYn
6/rDyadzj2/wITfjl7qXtxzKxMoLHHizZKnGCXta1sXl1vC1XdZKTjvM9hcWM5gZpEYrOuYRCV4T
hWXdQ58m3NRHNQvWu4wfMQqWK68wSAeBy6YZEmeHEeHTDMWDaGHxOyU+uHKNOnvnQou3xoiOKafe
MgUqwYSsWHZ6V6zvQVCHROHs4KW99tasoh7lC46cYygGSiIVRCvP769sACwsIRRRsgcw/YTwn4fh
VnR4cghm9FHyu/GZmR0EV0M+x1wQzjjdxUjT58Bszm6oMaGgbZ4rxOP00E1UvkQQwa1UUylOugBO
gP8EPJVxpscWbGhZxwMNqd737nDCEiQyHlH+v1JVkCZsrWtHvo3JBKqCztcmsca7WW6ILRpRPVUw
eR7NQhBpUUtWnXldNnxaANSi+C3tdNsRPRK21heTLegU1irI6JnF7PttOYdfVSaYsRgDM9jbvPBY
RuavKgRaVeoghtng4nE45z4WCPMxIyWFHkD/bpVGt8209tNoUnubUbNyekjeaaui/+vnHNL5MN3P
A8HKYqo32NUqVfiDiPNZhyOPaYR06uQKDBgcptKWuEPdu2+55zzHwPVitmceWnMXoIHkhD1vicQ3
juYXJE9AP6jXTQxVKY0oHN8lmFAb7gFUZkLDnIBRTGvme9aSiw452JJpt4ob0vxMAqFUBFeynlpv
H6v4VubQYaSRhSSS9TMjnbfmFv0xMqGXY5YYWAQamgs9o3QtHMylY/ZPBJ/Fy8jieGGjilsY0FRq
9VNRX2w8nbeWTPqujRwmHB/RpPX7voDjJmi+rOrQi1c40SyWQN2e2czjOmqc54x1bIkO+UFZ7Ys+
MQtqEV9oYsbqp+pRw2iALcZ6C/EHosZDckoPdoNcqyHDxRhHtDPejL6e9aCks2CvEHt7QQjA1NXH
igjHZSHa+zT2rxhD9fOYYn4AOM37QeYytsUpLV21GQeuXOLHd81oEsbGvc70jrl6Gt/TuU2Oufvg
y8JCxluf+/RDA7XudfUnU8nxpI31IsrSW0W/5NzX6hkdEQdBjEOJqnIK3KqnFVMsgIgDb5cdB53M
f0LH5SA/oI3FoM52/QGMKpFp5hTTWeq6VycFwVOYL7JFygSMD6wIBnJntqGRGcHMY1JbVck1E+dv
wRKLM1ZS1ehHOjPJ3qNaBv/9bsAau2gWfZ9+1Ny1R2yNNanH3slqvlTPuLfA78QdrRw1+G8W59Uo
EMQ2sqWq+lzEzG/T0SVbvNtZYaDvwwJxLloUOOgkd4D19N1XM7JqDjwRq2ufQrwj1wiCMbPyOh/f
RAMYz8v47jDeXfIGC1o544E7N8HgW8NYMawfiQntXTO2NmPLyHFJDRqHC7bL6AJKOVh7ecas3RS3
InrIEwo+DwR1zxB/k2psyMPAwb6VMrzxYaa5BMYAnrTNLlLZYUjhNAX96yi0x3QEi1Vr6EIsJAFT
l53Yyh51W2tvfpkz+Wk/xAD2wA83ToCrxO6M70HEP8tRf9Gycj+4wNhJPqa+43iml5Lscy+awzRR
h6ga7z0hYcPgrgrbeivyESvSGDLDBU5w8UVITYNKTPOEegKeNSL4Y9EfUdlaGPSEl50mJwfwnT36
afqlNXMAGm68Da2mH6FO2liYyOfSKvW1mlhknb66N+ft0XTpNZnACktkQRR3UXhwkmmhmEIpdj60
oMll6GgDeXPe3ths9cnyKFY5TUXRSKMj4GCSACzZhhN/AJUou47Opyy1ATb78KLH07hpE4WcLjW2
PcL4VUrLYj3GzmNKmN8yHR9NhYowdocn1RvQzbnHNZtZktQIFYmwao0NfyHai/ucwDx/0oqTKSXp
MzmUvxoHzkl01X3pTjFCSaiRicUFwf8y4GVtJq09UG8FfKnRdwncalHmmbcOEMUtjLojPq0PTsaU
401D6bfsHIVEkt+eHZXgusVuMHcaJdN6sPVvOeVPemh+g0wdeOBLBKcdsgtFE7SWEJoD54stHhBA
ty+lVt10zWgWmnWTcqxfcgOVJcMSwHjVMCFH5nbTtRI8fVltWvUxos8g3dQxl2z4GPOwZ/kjThpS
mlhH3wab1JHRCrDA4Ujrf3qieuxcfdp1HUxuZ0gXdfQjcsK9C7waolSxb0zjKpGg7ZLYpx3dyA8/
oHDizgvWoV0xaUcVJwXd1kKrge855Bx5SFMPZOxCK+JEg5eC2VKOuTWZ9echER02mqMDPKCdZ3MQ
7uRr42E+0wMeRpSf8A4TI1yrRCdmliaI+zZaZbnPaLaGItf2qfK2lFr6qlQNtM9znTra1Yq5vzq/
646i5250UZteDAuyA5E48ERmDINce3wvXgGPqE7Sn0HBgFQmUEYwmeLFHZ1DOUCxGXJtm+RbwCQ4
s0aeewuCtKUNzxYEjI2HxpDhZNKdA29ZWYFx/PVvHWFyPGYk/llOPtLcYR1L4/FQxDkR0yb0RiN6
hNKHXjXDTuuFUAcyp9+2uXwZ0N+i8+hh5aEp8Ss+f7MDieYti2hd6FhSOoN5sSE3WCAJ22NZ2sTI
bSmQ1M96lHPh6MsDMZkwPJrBY1NOmnUrxTqABma3FJ7YtLMuCmC+4eOTkYsUuXzrSUmI9eEAz4Fq
JnwwR7h5TfNal9F8wq+OgYjtY1hDnOgi3MBz89IIwIXnLSNw+taZPTx7eaxx0hpdZDnPwMhfIbZq
IN/qZKPpG1rPEPT64KLlKUVCFtJv7t9NTSehtLgvM1ScdfZR1foNB0e/IjV6N03aMUOMwYNVgS2L
SHjzcITiYp+hvLMAw1v0EqX/qB6KoYP02thINVprHWf9ZzGazU02H15L8yWuYpgPGV+AX29q08Ko
Ziiij4Ev8bHhnSJ4HRlj24nO81JUMD3iTxVf3KHdhm7g7ty8pgtFiR0rA8suCHXAIve0knhMLfcl
4z6lGS0xzDbafW328KingtW4GIB7BFW3AzEqD+6Q3ziaFmebSscHbPYKPX6R7VMeN18ThJfDHtwY
kuVKGRfS6DeVuCmiJ3QRGAfl6wjg8d1F2BUAdl6njMZyoSN3iIaThTr8IFU/buv4S1q0HKlY5Z0d
EU4oaAtijsJ9Dg8MrRK0oEjGxLCKAC2kxn2DGndDAzBeIYB583ukzhLkOgyZO4DomOLD6pSO9C1C
XacymzMlAjLK24KGAdoFazt4UL8m3AsYeDlLCOPG8Ib0L5Oar5f3qUi0PSk4pFliQbuZ2luZwpX0
PMx3mVHd11rwblE3IxrCCxcNgOwymioRwuwMISGw0XhthJq7jTwm8D4RF23VqzccpNCWoBpgVcCv
4OSweoiqXrt9TPIE80p0tGZB3x39R5GEmEtaeY08EYCF0TJELca7UZhsGh0zPG/qHxpRPeToD2f9
NP7z8glvPGRCVKmdFW4ApmMl9VNtLZmo2j6ADw4WS9JOnmuAowuae/jiCfbqAWoHDmGvIjnDpe0I
go4xB44KwNKQH6wqNJeJwVvOo+7OmVISzbyLyinbGrvdDykrMNU7Jw1YQ7kdMxUIX9HWXcexRdmD
qtkCf2nncbF0s746tjzKmYv2IBgYn5Stnt7FpM8wpT9ydJ43lGk2kWjfYHJYWpoD9XK/zzwXj7Ak
Cm9gToIuCYl7dSb4nrIlrlEJVpa9tEn4Nl3yJKosdSiZI3PZzIV9R9+iA9DF8CktjmomTgD6nciO
wXHWxLvYmyBLjMfa6wWZWbq3iIjRWUVIBTl700xqUfUpO31UBpM+Gy6xk3uHwkD84rUBQthx2uNh
sA7W+B5CkF4FE4rd0ml8mnYzBnLY6gWuA9HNwgLwoKvIoJ8QpQN2Dy6dbBFEMQ4g03d4J/WAjKwK
kLTVkxUDebxmojB6MHG1hwJ5gmrdp5HdfIOIzUDBScnQ+ZJQ9tHdOGH1LDjYHSKpTYeS+e4iwZxs
N/7NcZgWl6FErm1E2ju1093gt6iDupvM82ofGJg3OJ7ujNifNp3Aa6Q1/dUdwmQ91ebObsyWHlOx
jEoew67x150vgr00AQBMJdgIxlID3G3kL8XJFw3qOsVxxEWixcA6zv1PVSuPMSfRXGZseyuMQB9g
eVA1YvcopiNAeuvQTnLp+NlVusZLjCQrTz9NZmMLIqtJQYHnSGWCTSnfTo3cdXX8TACJeHU7pC+m
610rpZMjRQ/8BEpDXyVV/FwUvThzYZ2Dm/PQmv2DQRshBVF1GKrPwqoIoWjquwQ40rIVKUpr3Kon
s33VE6mdzKA8NzxKOJEC5NgFJrRMJ68gpnnmAuEiG722F3Eo+mWUJdfxlcQRJP41RqiIZL6VLNx9
wsp3zu4p6ON9FnerhqYenYSC6ZlN+MYwAsUX7asjWyLifbz29YAtI8ewnyfVl5ERfjU4OPdsBqkM
zbhhHOE+hkQz1CXD+cDUqp2gdCIgJGc1wTHcmeZDEZrb0LTdTTmEWxe9ZjHm1h2bevmgtZ2CQ/1a
aY53I5W4keCoaqhBX8NIXSYY9FucCjYtW+1cB4WbMhvqVeuRwUuriYZkT4maeh9xWz4XnYuf9oPx
9KVWgmlimb7CBmCaA6/UZtclTR5ewTsdBgbRNACNClNb0w3oyLqDHrFhxNZz0KjoYPm5WpYuq09D
6ixAJwfKdJTQbnTAU2n0UQnMbNDoOYVchzV16YgGXoz+bNcJblYUPTRprLaVcuvDgPMraegj2Vgr
V2VVvai+DlZcTvqXcXHU5nMK/1lHgfnQ+xp/D9osE8QqRdC3lrggk1y11qdTLcqa1A/7Lq/cS++j
pOUoShpTZ057P4CnP2U01d3aN9d9Uz3SUWT4yn657e/cycj2tM/e+kSspez1S9Ex/BBpsMshIzdG
R0JhxMEHyEoNFkWY26LGf+an5TV22/w5I+/EX0kjOSl9hAorUef6xbQi2wRXKyxbstAJ5/E+lI+h
q/HZhQNOBgQVEsuqB2cZwHVgWLvUDzPEqixZSHrFWtn4LJ29DO9CCxSUVdFiY5bxFSv7h1dG1xhK
x2ZExQ2PrnyUSBY7uvZL2Bl7X2BOmMaK/oGBsgN+iWaqhu7ocJhVDDTEcVHQd0FwYfnumuns60BO
Avg4xlVBvu412MB/+Qco6fpX8cy/ZW16zcOsqf/9Lzpx9X/U1CggSLbrWsoW4I3E/PPfZcy3djRF
cAkQOlPhL2P51pZtc6BKvOEXo5lGqye10TorD7E+3YqVGaYHz6G3gPRnduwlV7x5DyjoPrj9GHk3
HHNT75W1kHl3idqTWWgVxWjFgfJzrLG2vz7B/3Cx/oXsC0mV4f7uy169N+//9vVLMHZ5T7/+/S+7
9/Sj/aPY6z9+5+9qLwM5Ag1p07BM3QRn9VcGlvObYdvScZVB01RAl+Ynf2NgGb+5KHkM13B1QVfE
/IfayzJ+Q9XnKAcLk+1KIdV/R+31n25LYYB9cYQJvoS3ML/O729LxAJjKCwezDCtHpwoP+d4LgAt
nn93Rf6L21/+J0nZ/DoI70E78F9+qdd+/zpx1fsp6lnCx4r2pSrPIrpWJpY6K923JVDi/t7Q0V+X
VOD//JWN+RP8Qcz265UdpSB8GTOH7I+fMPZjOV9qYhmR5eN/RrETfJsS4IlmjKdJUGBRZZ0Iad3T
SKVJ1tjnOMxfsNodKCj2Tpadsx6jkhpApRY36SnQhGHyMNXlaf5BEtXw/3BjwJlwwWpUPS19k1ak
M2e8FVBTnPiVULOtb4/0G4L9P/+A//Wlpfrm+EHshlB/UuvBTGrGfiTFsrWau5YjNcrrOdTqPbJJ
Rm0/u8h4JnHsnJTxv/pWkSP+6dratm7aShi6aQlUg3+8tqSTICxHWYLBpESV4qoPSzGw8MEpIwNe
4T28n6b+HDrRbegZaHj0SfET6HvBdNHU02vRAPklg5i+Qv7jn18X2lZ/fneSh8SUZGUJx3F4i398
dxxdzCzLMUiiLkAfR9FXRa4PUjJ7qOmfrIqRKJXGfxewqRYVot9lhSd5VXToq2kcL7IWrbFyx71V
y5/0vfqdLxnch7a4WsZwiVLQbLAV4OUOII9LTWIT9zQwCNM58KOdcH3jiUruYraau4MT0ONLQCxG
slSIAmN6ZbFmbGz7xEV7XXbPvn+aJGNtlw2PpB1metJP/G3QideBFtKuaj3qCfwqcJhJ3or9fcXB
dAMQ06ABnXDQ7vBonVKn0lZAKj86CGqbJEVCQz8TwpPjzkoCeGUdbcED2SgMGsnJXuq63ey0yB8X
lJlrxj6HoGWmq7GWHaTX7IzAh/2VYobQtf0vIFuLX5n8IIT+un7yg5aIBMfBoER/auNr/d1IA+/U
2h1tu+7dE3NKd9A/CGbHBze9dW354asw2NnMUGhQ0Qe3Wzb/Ul/oRM4del0HM1Bh4CRYsLmFobZX
geUdjJ5pt5UYJzTx+ql27tgYCZISP4PKpMAIGPUYc88kX5t54mwpsW2I7Z0by41mMbGMnTSdD5PJ
cdBJArBQhfe9faHS12nUWtQY6AdLBAP3eLOSQ4NRJ9eC7CSqurpTNEPI3dHjuxC4+rIwoU/JDMFb
QTBM7trjTDjH7FCP+b3/1BKkwriLPmvDGDsa12FUeWdLz3knfDgF0nTtpOM7uUpMlXyTJFioubUM
1iYpB93oHM0S6ToqBX8hFdFcbVT/IN7WOiM+prnpuv6mM9v8yONHJ4axg8lVoola7wrfPdta+K6F
aB2IWUyS7lvFzp3FzBGOkkdX2XbOtmcRB9tY/Sbzjfvc6IdVFiQA+sJfndfa3TJaAgoz9SnnT4Zr
g9ZzcqcTtJ8CDHOYY455VXMJ82xaxmSHwSKg30cCdUilyYn9aPCsm55VbkynGlf8Zr2cmq7cdKn3
FhQ4GAOjEnfgMlwH9HKLEP4FHg+bgB1gMhPts26gZJw6KIgZ0GOdMfwBtVR9NIaOW7oARobp/ofR
C/cZaEGkclbwrvzGYHyqQiu9BR32hzK+IpX9MXEPRpz3llnfMdpWw34q+u4FvSOyFR/RZVEyfrON
9p5g6XhjFCNh9UOxFznsA89l44qToCNNBmxbYIEKk0LsyEmjGyBgJKZGctNtAuYDRyNGraW1T+zI
uimGZ1bt+7ZQ6JBQUnH+8aG3POvAYZjpz+E1Lh850zdZay25N711GTbWxpFPOcad1a8l8X9KuH9R
wkETtf9pCffw/l4l79nn71Gm//FLf63h7N9M4Vjo8i2DlULN1f1fazj1m6Go7lzb1SlQHI61f6/h
UOwrw5AMaSnfsE3r/+CY8iPJvuTyM1Mq9u7/FscUTuufdzrTtnkLtuCYIC3D+NPhwuvTSeOpseDl
o2M1efQXbktQTFoDRvcIs0y8NNw5RQMn2sh2uux2pRMCrbBJPvUE0ymdWajNNqKATsQYKlNhA7b3
jW6fsqVlFXoA8FdAPdxKLDAXmWer7l9SA1tXm9pi6Rls71aMM3QMMTqXjvtJnL27N8rqiDcxO8Dl
fMQGXmCVZ+2WxVuRjWdAivtCjt01r1AyynNZuMuEmKVlMwmTd4+fuG4BhonWWFs0HxZMzp59ATWy
eeqHkrTvpEQNYe7n9McKyITmO5cyzo+eRRCopP2GZigs1C798jVnh+TtMIdXFpVklLMPyUJIgi3c
piNsL9QiIVhTv9upGKM4f8nYxfe8dWJBbh7mL8/QX0hQup+DOn+N8+s4384CjZJRLYN8snnskxnN
2jvCZCwIjRbkItksSpdMdQPQRl+fTSI728jd5yQY+d7ZL8NdqztXr07uVVrvRT3c6Nfe+th/yfli
PLbWwQg+G5E94+JkO8VThWPCb0lNzfuLgp6ZOvpZwUfDgfLSQ/vIVb5NR7KOpX0l9+vUi3CnJz06
Q3dXJeahdtzz/K+AGJUJcVXli/0cN18qUB4iXmPc2AD/SqXD/zVcc4/tEoV6B+bc6wgH5YQpZ7lQ
V53rRO3nuJoR1381HQtlrHIYOj2b7ZwrHxBYDHVlST9+GaPE0KnCW0EgoiQviejhOfV3Titv/XgT
5jjVJTRTiZpoDHdUiIfCkitpPnPb7P05Bbd0NqhkyR+lyVPIrU89UJcfcWmfwj7d1G39ZJpEeLqv
/dzUzYj2LMhXnfJtizLdqT8wri/3Y53vUQnSjCMknpM13lU2cWeTp+GdbMmaD95i0zrBQi33hZ+J
NaMWCPlefUEEUKIBIzHIeJ3rbajld0J6z4AKEPonby0P3EhLzAFROBrmj7TmhIPmZs9mdqlTRImx
nTyGdCpyirikKw8onzTybwOyBJlsHkrMZnPcryIDUtGkS8cWeiuAzgHVcXsFpngFgrUaUKIopG25
aTHIJIzR6qDwUwsMxMCS+uGYxOliCV+YxIArGqd6IO/mGxNzwcYvr22gvtqK8NYY1GuZPLZxf8Hp
mdA04OTSMPPH/dlfRBfe1U5+VYDg7GSvJnk3ubBYGwb13meqOdfRY8zLRA9/xsnX0p92zimD01Hh
MAvL+2Nbx/dlHXzStHzLxfhkCv9l/l7jZLhNJXu7QYXQ812b1rosq/Oca16jMyv5OtRMPejjNcPU
TWooWnvdjiPEY1gl90bILcflkehbSIuht7UZvfyoDCK353NQmr/FTy1ZXngrYwAcwQ038tKxvWen
al9bK31j7PFC+vHKmRgOTs4msMxl11Y7e/oER5ghHDKq9VTdCoX/RE5efCb1/GLXAbyuqYoZyXnd
wmyBCI0tblQDkAGpcCTgNCTuBXm7NeA5Lwav2AAMpCoYfdKXeTo8BBy84PCBNj7aB927g30j7+DM
W6NNqqjTscZlTXGuqLuiVP6ITDcE/7ILas9c8+XrW24Y46wBirc7fESA4Ma1layCMC33eaN/jz0C
XbKOvoPUICMmnVAM9sFnT5sNAQFPfV1+Zxntr6xjOmk5eKDp++tEa5ALTsXWR6gQzILpce1pWME7
SPNWI2DwcNdhXeuXYQGR0E6GhxIBIMNQWCb5MwOvAlSnSC8ozhFmKCS0mbk20mlphXhpzP7IdGpc
oyWBtZUzFiJpPnYTRgAyAWSl+nZXyae2C2c5Ws1JgIn0wqt9YDsOoo2xKGGIOtqhgpfXyHQdKmYk
njaPY1oCwUEkXjF0zdERUDxSZqJaDLfabRnvEVR5YBLFN2P33tESwzIX5gbO3s+pb9+GfvgR5pw9
yN3N9eRtcot9YogcOz2afodkNPYNSCQogKDuFDnMYhdPEts6YP10m5noNITVDCtWt4vPoXCZ6sc0
XJeIY9JGIxCg9151UYqlX4GsQT+CiMLN7jDDH5KsO3clEoY03Qb0cx07vIxF/5ZSGOs994xqU+A9
3tVowcAZxaPptgLQLfti5GbrwuoYmStyjFM5zKEUaQwZuSVASiG8IofGpH+rbz71eCDz2IC6VCZk
G7RM/bd45/UpLe5sCZBKGeve9tvdmGCmCVoxrnExu0s5/ijCagu4Ca/LgIy0qNTj5GefGQ4x7A7c
G0kiGVlz/zW47EwL/zO8wi9rst5l0jxCqtiEYIVYaPWTx5R/kWqVw9pGskDsVVteJV1oaB1n593K
Fikn79qzLphgu3xGHxXrQhoMLAFmidJG3r524SFdE6F9T9l9rE3xtkcqjGIm1ImrBF1RaBEJJpdi
dBrIJ4oJKoSlVZ0ZVzSgP+0ZlUQ824Pfp9+sfyUHeAA/E6Y+l31vX1sEf9f2S9XGPwrE6GNBXzi1
9bMc9S+z7ZC5n0MzPeJUQYOex5Cxc5cDjPBWYqCWCDmCLVyP6ftYeNi4g8faZWlhdCjmxxyLtrrX
dXRPVRswF3HCZxK542OTW8XGnXM/RG/vfIJIYDQxqPcR0uGk8/BdqGPvldt8RIqYldpPF98ff/2O
0Mxd5jbBubS45yOvDReh168Cx8PgMSL5IeIMozBlle3sJ5cZqaYxGIpjAi7T3Kf/xVkOnZhDi11K
P11Yg86xVZFWZGvsOG18sHIuE6GSDXdjOIe1PodgdtYUnDQzCI2hvnkLKobo0BBI5BusL+jLzFMz
RjixcjcI75cCZNVGK8hsUfTlFxMh18tOFe6CRAL+aOW+mwLRJ0mbg0KH/z/Hnv8fw7JD69hyiDT4
fyc67L7q+uv3p56//87fe9e6oQT/UFL8Ovr87eBj/2bbyhAYmOkb04W2eJ2/Na/lb8qycBjqtklv
WRfGP6zKLs1r05bCwo5oy7kP/H/+98/hf/lfuDESAuSz+k//+/dDFfArcw/vD91dS0h6kPyTDrqJ
afqPPT60WJgAR+SpsTd+Toj1E6B+a0nZvRaG84Ba4KWRAIpAIEmCVpd1Eqj1qKbPqGRqjvadpywP
ToDldj1zwFWJYqbKPopZQKMJZHiN9Vpo74JoJ8COIEIssFjGLL6hSqYxlGzGeNQWRjeSSP48tKSl
EHqtbaZEPJOHOdAy6g4E96GQYRmbxT7BLPvxZwEQ49djNUuCSrt7tdAINUHygGuD5QJ/RsifKhqM
Md6W+Ld2UWklSe4IBkBYPZIDvmnQIbWzIGmo+YAJImtSKpArxaOlLcbB/SkGSZbrLGoKZ3mTSQ7y
LHcqZ+FTSe7wLIRyxA7IPSgCBFLVLJUa0Uzxjb64s4jKRU2FEAbaclIgCnSTR9Om6HW84hUSDpFf
BS0+B5tT3jBEJ5HGWDTiS9U9r+IBm2raWdoW1lz3tnkeqCq3nGZWtpfES9AnGK6nUS11YBrLqZ/D
b7sWrdK8v+pzp9WexlNC8Gaq0OnPevXWGicmFZqNCGil+Z1BwjPwikiXX8XElh3EE4hnjRkm8QOx
Cf3Jcet41Y8u1iEswBBxtQNa9X4xMduOAv0nsla1TVL55WDtw58pzsbomOgR4Hr5sfFThf+XuzNb
bhvLsuivZOQ7HBgupoeqiOZMkZSo2fYLQpZozPOMr691JTnLdrrcma2OaEfzLZMyBxC4OPecvfcy
T8IuQAm1tAa7CX+FNiV3kRhxClbpBR1hAl4S8MWlqPAXEWLhy7TwODCMxYhoolYVf8UYlIgqO2o2
ATA+9rXnOlbmRasQgFPlV1pcBssYpTH4ibkVufG6JHOpqFZiIovI60sFrYzD+FMbewJbAEaQfzPP
BSytsCP7RquNj3Z+iVSnW5A6hrwzJ/FHJwrNIkKx5PdLg1qK7HE54MPEM1kQ81LGDAwL5XlWeFN0
bGBHqCQRZEp07mAcRLgfIzVaQS1ElZQO+4bUw5lVeksUtPO0Qq7txJs0yFBpxjFpgA3T9hrKu6O+
18Gfz7nzrlODWF3sxVDK4Y2sY8evNpH2uYjWrC5HTbQM8hPAarQsjJnKDlUfYhLofapJ0ExiXdvR
NQIeZ6n23aVKLNTOZic9hOgdR7351CTdsdVQhinaFN/hUMIThk2MLTGsLlOcxQ28ACqNWVFcBkZk
Hwg3JXTA7PN96KnXujUJFIgThfvEedZ58bWl6B8MSF+2EWWLqqj3aUFqYEhc+4rcAIL8UXbiPLCx
Mvsj5ZZHs6QsiNa00kgsOJ2jTZtEKydPm0+GySkTUuJUnYITr1cCLFXudZ4m4ZluwvLLPO26aUZ9
L8qUJFhBoJtDDanB8Y3ykqzmGERzZ112kNRRtOKNiYlHNwjoZaJIMV1sgrF/qOlDrmlYQCMpORGF
1mP11AS1sKpPbNj6D1lmbHI2t5wTmliUMfukUcnWZF0y5eDkRgVnr/2Q8smyiGAwYNovWcZIuivP
Kju6NywqV0LPNPrMOBv8HLMBGxhUUMFni7FHqXxywiba6PjXV5OXPtSagZvKTrQlPf57RUmThWOz
CMotLOEB1t6LrE0uw5FcZxtihlpgliYGIMLkW5MJxLaWTU6S5+usL8hrJCpqWTntUbhKjB1VX/dt
PZ7hbXiy7VHb2YKQZ9RtZDc6gOcpFAnNOwZFlyB2pwcwKlBk8P2u4fnVk8KgQw0g0w8T6TdTOi40
Uzl6VoLLAjipQ4GJXohwVwNGbNo3PlJcZAYQ04M1G7h7xk3F7HlwiErtomuiW6UnrY1Ayl1IclyD
BWnrWJioEeOG10NndkA5EljPEdpvkzuOYrnMWIzPihXDjM8+9+UEiSdqr6iG8ouKszDvPRxOerEV
AdG5pXLdAnsvBoVQGIMaGon0GAtuEJrHjnosLiiOxTFOu/dh80jue0i0OtYDh1yzMkGpDI640h9Z
+NwDqsezSjdnSoTMEQDAIiWAZ24VUB5HQMErl3SqhoVpNVk0pg1wqExVkgviq65pg1O1GXm6NxQo
4mPm3lIJlkf2AOtAU7d5xmrleOT1ENYA+daki5bec6mY20Ek+6gYbsO4AXuqFpSQpYe6Ccs1WvfC
RoudlIRxJp96C0NmCbDAahhjEdfB9jaPLl3ThFeR0mnX4lvPS/zd1PuPmvPJs1gtrI8CpsKMiqSC
zTRDkbpjVSI8kwiS1rB2KupoWrUbVmemZcjy/WKE03pb4hkjCZfYAQ0GIG6NGJm0vpoCkg4Rhhaj
cVX0dJ8Y3EJB66NtO7V3dp0D5W2dAz2HwyDoOqUIxDDfZIh7Y/ImVOciH7jz5nECp+Guz4nbtRqd
3CsQxLNcoPjxchAApRrfgrPYDJ2xMAIS/PxaYoCi5Kh6eL7UlIBbAaKhzZUd4RA6MBJ6DRXGuVWt
nDLCHe9phPbcSUV1SDyiwdSYTlAl6NB2B/R7oIFHFkOjP2+NjK1V0nxoCM5eBvUlGxuQ5E74MA3J
DbYRsqKz+MnMkzthBFdxrNICtllMCqXZmoXrkd0UWtsh5gbRR+Oa5HOG9xXwv0hlZt5PlrNVjYmg
x4gNij5nuBt7a80i4Lvg9uCZuFZQfnoosklscA9pqKzZNGEcy8DqxbLnQyl5btjlHdydkMhn3Kmh
3cYHPM7TWdrqjNdAe5TEKbA45Lh6aCRxK66QJoI6DXpJMqyB1Jd57q8Q0RBnjbptnjn6x95wn1Sg
yzTsAEvbTkfop508hHQBtwI/HTtlPFk92E5VDZ6CTKyy2F0YoHSXDdrDPg6fhqY8BpoN3LF/z1wm
33R2kqwFebRPXtkj6kmAY/f90i/8fIt4d9kqI/dJXN/bSCXhYWQsOJ/Si0Yfgt1Y74cAneVzToZZ
1o/U0RtdZCR1lQYxaXa+VHKqKzdlLsWCt4s9hxADgeux7N2Dz5Rs4dsoBbsgYj+mi/MclOGZbXLl
gYmNscTvTDE21GBmP/cdR9taDgrviln4rCkIYGvD6byVqYo50uEww1ZVh9oOB9uF4DZClMzHXA8Q
VMmc0dYXvJOeX5KSvA5CQjProWquUs3Fl8lMkaExilVv4jqdWCW1+xKT+VyNvGY+xo8y2koX4ZMg
mXLu15gR2h6bewg+xVEY2+IqQlo8frJRBdKfwskHE7c5C4NbqDWVLh48prCBFfaUKt7OEAUC4GyA
4dJuNaczIYTg0Sv0Wz1Ql0bh3NekVZLN8ChyMrEwJa+DlEm8J9jOWvf2NF0WpWPM7Jr8YdKqGTVz
U8yh9cxFVSKwc4PztjWJFeN7kYZu1XQkgkLcxaICW1ExPyambF21zYGQA8j1o35HdsSaMywiF0Qb
NuN4DE003aEpqBBCOAAjefdprT9qKLOXlUpXy3SmvRHRnoA6QsmL1tzCdKfpfj9Peogz/dDQGtXJ
XB8j5SCaFJOcl55N6zxn667GNGJUDUlSuyi7nEVj+ogrE7a5S8GX1wS1joPmzUlSMRZ1C5ShrcaP
pTTigCm/K6RDKzcMzK0ANbBY4JCP3eJCF0Jyj2mVBDIsuqPEY66MapbimYw29UBK83tdTwsSlhxj
34TvkxYjMkpcHTajvclDtTwnvCdbaKMbzQfd/ATdOjobhmKneeplECPXLZmAL8iy+qwpxqrXyWOp
XVZKXaW2fvb/JRrCf7dxgLaJSKXlRYrusMdcI5DbgBSffAwCLibBJrpoCLoMbRiaqjg3mDjPEwX+
K8vTTMnLW6I2d1iUVy2u3TwszI1rqAwFat2ca1ErRRt3uqccyxgyj5to4yyuXKhOeNjnsXLe+V4N
9umQD6Rd0cl74oiCsahqiFuSoYOGe6lbROmoBXJHdQh3aZ9/oJV5U9XiY9Xon9xJeYI9/2g3ROkZ
IZ00lBmKZm5Gq9srxDxQv1e7ITGJgCPAms7K9ZS0BGXhSl8oQ/sB0dhFmlXeStEydZdckBvJqL8j
/TJRiZ0xWvWD3F7N9dA5V0CjzxLNvtBAATKioHMIhQOYa1TdA8ra2WQ1cDZSBGX4EtdEyV3qEoVc
xe9BsuqLEXUOvC+0x5K4RF4pw+meAsKHOhE4eXCpNtlZac8wB9kb1+vvu9g+iuKUkOgADRCFjeF3
B8L8z1gsoXbqyKbqLJ+XJMD6RYDOEuB1Cy1ooWJNbyiGM1yHvmcfRCmu8twzCDvJPoaZ6q3ofnkb
lcKbXsEdiabDLG6qhVNCBcAQCkMIjKJzk1XmI+FjT3VubludzC3UC58L1JFLR6FzOIafkGnmRB7r
sHSJc9ctf23VGoZcYhY1pTuvnCLb+wJqgmG3sFRQtA/2xhMTUZxZe/B602ITf2rbpNpzeK89SbAh
7RtntuUvekZbSITnJEKIReGX7aKQBBwhWTgoXOdIxqFq2ORWGT71ctD46zyt+p1oxn1eT862MKDk
qJO/5PrAySXZOx2Wh1ZD7m/vBlN1Nqqk9DQxGdGtH24SRBTop+yVYnPkUhp5dVgR4BhbqFQKsyDV
wKTo8kjdMMed5mNL1BSUvcS0oBclq1a5T9hdds88IaP7UAX1dpicgGhy6vigYyoaqieKpYYfEy5R
QkFroNPNrU5ByOUqqwqIESkyD72kGnmSbzQCOrIgsoQalJtAD5aDGd4yiybVJVY+YskTC1fykiJG
x2sywm9GUEodSKVcspXMkWQJtlqXg5fj0qBAOh8zASi56m+ihh2GKWFNfpIb13RbV6KNDkGJxi4C
6jTZ0J3sYyVZT5SGl27fs31zPtsGNKgELFQEHmqUnKgWYBSuICS2Vk8LCJZUk2PkqlVakZIzlUji
FClk8ICiK4swocMkzGNYmcUl6kyeZvzcAa7C/K5i9IgssOo9fsdE2ZSmX+6EMXAbDPWZKhlY8AVR
bkHF4uzDt0cuiukj/DeLYwfrg530FffOe8/UH0ZE5yXX+DY0FVh9Od0OI/qQSxqX0EZ6HhlJxhrp
o1y3bPjTJLluvTZa03T/NGkQOOp2VB/saVNRLEoJ9MGXFLDnMzAatKsh9S81SQrLnD2JghODEaay
6Y7h08gANssWemSfZwXSe0au3IcmRiW9miJJTowNqKiKtQJOGS40fxaDLjMkw8xg2pSiTF7pOW2G
ivBfaGeDvRTAz+JnCppxrmrOxr40Mo0qCS+BqVlXhWSnTbIv0jX2uUvq6CaVaSZFV1RnZs+Hs7nz
291g7CK/uGzy9AzWL35P5rR0lXsqHehtRX/GYGuhK/XKt4h5KCTnzbZXfqQ4QCXuirywt3WEe0Mf
PeCUovXnquTFqZOBdZo6Nc09WGDgFztJl8skZ44wCIhzFi5VyaDTUixvgejex2p8kcG26cDV+an6
uZL8ukZGEQn2sEtSmTBvOb49KyTxTina5RASDAgKr+hJm6tG8yCRZjWwvB5oXunWxxo6DuNgf0Pb
Bl+ffzQlZ68gv44IbcF8ml5ZaCbhOagVDTVCtekzbuFqoZJl23m7vltbwNYXCAlpLUVADnpbvxYR
lTipGNTgAZliWv2IHDE4Y/k9tpITOAYKqlfSYR3h3hBiDZpMz+L7isB/bFhTkZcEerPW+cO0jaOH
OIFf26LpxKUljaDACjuDNBJkU+USDzMJuSAN+eBwRWz3gNacES7YQ90ZzIu61Bhf1uV0WdH0mzP+
The4fAbyqSZng26BO40Z88uoFu7EIdo7cX1v1mSLZSmJX01WqDfUsAjFXEln9AhZOMN0lOFeacdZ
IimOFpNFiCyUVRzjVe3m72OxL8NAOeJL9aEaDZt8GPd9rYlZnGXVvqmOQU70ThNXlP3KeNJFH29G
P/DIYBQKM+/7kUCPeTV007Jj1XZTC9/wk53n94Iu9k4NuHh89DPs1xz9VkwufI4+x4JbeNzGPHsd
T9kxradNOmnbukZPPBrdpdArpBeCVRK98F2eSR4sliIsbMUKn2DK3E6g7a8c7Txj7+23hA6WNrNH
pqozlDPmBojtvZ2blJtFcasQlr5AezMuXQWSWtzcmzoxs5OnF2vQcMOSEqhhy9sDHCJSC9hB6K4a
LIO0WnFtOx5+SqLWqEjcjRMH94apFlvbiu5Gwt+dyBZ7mYKXRFBPPNqR+Pvhl/TxWYirYW5xGixo
lJITs/Inm7OiTGABeef0wdI14OOHJhLnaircZTseMafYRDxXrSRx0F5Is11REk1k4UCK81hgq0M7
YSiyN24zhNTeB5MDqTDGcjowK001Qwp8siUb6XFtOFgayJHSwfmIbYBjWnpq+KkqlOOKzsqvEc9N
96FVCxJqIjtbBQK/dJ/lFwPWj7lGWmaK9pwQbCXFy9ugKVLAzmiSotSb/FwmjiY8gFCIQ+hnYTVc
K97VpIv6DEQqHQOj1xbPpXyjqItC1waCMXL33EJCEeXiJrVKW/rjsVw17wOz2JWwjbm3tnehY5zw
cjDoi6vPLNqzNqhPpUO0cT5Nn5FNYclKm0V+bbnhgRyIBzC/nzph7BWd2mJ0XU4lJbxRK/99LWft
NtPwwlTfG2kXgCHjpm+QZ46Il/DFcbwt6uBQQPVJvQrJlgI01qAGCwPCirUq03Dr5sWaIOilR4J0
gdR5ZflTRZTEcJMZZEU5k98DBwsvyhiMNPsbgik1WvNq1x5tgZuc3XNAROHCCOsnugos2zLDrMJP
vh7HQm4DLNlxhQHtMvvXpjDeM+w4r+xPppOZBxJvPwwG1j9KAVovIOFdy6fZHEe7QljFBrDKoiKs
BH0TcfFnU+Dtusz2lqnRbfL6ClJou8toLnZhDzeADa1vTiPrY7Qt2pDIfVI6E9/UEEQzhpiyO1Ek
d0bNGosiY1cW6Y0H7bgqwek54VCQKABKg4jvdq5Mo09lGiAn00pSqWB9Ed0JR9PKiEtvqnDfdQet
1O1t7GlAMQivWwKlIWu+D24oQHslxpuGe3+mY/kKJ0Aw+kA/3Y2ii6JRr5GuMT9INVZKqrBo4JwC
gkPQzGd18Lak8QDe9OxgXnYpQgu3xCvXoM0gOpYjPEsaPqcVws/qKhgCE4MhUbN2ZDnxcMJjut6O
+6YTGJq96obh8E5Ft7Rg0LUmXBx2tyX6WUNjgdsB6vQm2StqjUDLLo/cUFN8rl7YIdAgJivkBxLF
BV2MgzeKbAnjAl5vPzC0WmmA/m4zm74uIIetUzU08fPhTHB6D7mbw2DxH00bPN/YhDs76tf6Yzs4
J2Vq7gLLy5a+M4FqTRHLjBgllQKZhjvoIXL5YhOWZ3lf+nR1CS20erWljdNM9C9Crl3mB7G17BIc
dk3V3OCLJ01dbsxL33rM6w6TNVoT6mK3WDrSpOxIu3IjjcukbiA6lmZmwut7elX2qqkwOoPcWofS
+qxLE3Qj7dCuNEY39JBNaZWunemUapm/hwNMwyp+KP2ovnKLmBKb4DdT+VBL43UgLdiZNGNTcZUY
VRe5tGlXBmGNFoqMrO5n7oBepgDWvG6kvdvH5+1Iw3eJNpGwdEzgBm7wsW+Q3AUXqrSJQ81kV1Gb
H5xnCzke2MBnyAgqbpyH0mhuUILPYsua5fJOMkk7OmMjaPF4RC5UaVav4pMqzes4IIKzcNjnOrb2
URrcidD1j+TpuREF3zjRYWlL44w4vR0omdFOV6ZxrkvLfDXhshU6TE+aszN7HeCtV2pM9ngkmfkD
gx/G8rLDFn82mGO3ob87LPuKmBhHz7Jdg3O/p48/j2xGOwau/lHa++kPXtmqecJL2uzUbjjwE5Gn
IEMBnKFdm/E5Q8qnKShuM6q/uSVjBLBU4yhJeg6juhhIGqhk5EAswwcSNV+UCTOLlhzlwfmUU33/
P8s7f5V/S1/a8lkWcNmeqvHqVLdJ88c0XT777E28yf9nf/RlLP/jF3o1xP13OmzbMhngfyNHeP5Q
z5/4Z6+RPBDQ3j7htkM67VJ+GtIc9/L4/bckp8h+eRqhtuB5HOSvz77ovr86Rv/pKPz8C74czp//
zc++wIthcPv0j98dDS+Ji1fpTYfB1N+pGoFXLtrzHxwGTXtnS80GQuznN/qVvr9umrpAof6m7y+c
dy6OSY1vKNUpqtSYfHUa8P2F5qqarnIY5EP75Q4DsQOWiRnxTYfBFO801DTCEC9fU+UFvzoM7jtH
c/Ae6K9HQR4l3u+XOhtwRRs4I952GLgaDNfUdAtPhXxweX11GDTjnTznWHxeD9Mvdzb8yGT8d1dG
jMF8QYe6mfwD+fjuklDfMe/EhW44L8foF1wZcba4L7/Niybsj5vN37hBmFz6tmu5wHpfDgMv+NW5
YL/DvmMA2Xg9U9wXfdwvdUn8SLb3t88G9R22XGQS0pT71fd3uVI0HvT8Xh4vS9Av9P3xqbz17sjd
gdYM/Vnny6/8/THAMKWZeO9/2UvBxg3/5ruD8Y6fWUgn2x+/9VengqZzpWgkUDkQZ54fv9zdAecH
GtK33x1QiQrpVH85DN8tjAbmPpYEdh0vT/9f3R0e8zYjJ+nqREB79rUo1/2LRfN3L/Dvopk1UXU1
qEIWgl35+O7+qL4zEC3hkv/35fJXy4S/sHD8sQkBYZw8PW8/wlP9o13Kf/qDL3X3n59/rbllYc1R
+ubv5Gbk5a1fim/53/98eErDbBHWNG0em+dC6KsnvxRGz2/z+s9fv9+f3/mb9/rypb78z014qh6q
x2B8fmJ8/ZQveSF/iRP1n/XdfxRKP3uPn2SSvPGV93l/qn67fhjybPz6HNWJSeHC+ffR/Mfv3xzr
r67hn33wK3jJJ2nFVY4P8vzNHppv9On6yxbyrW/zM8PvGw/QrDqlp28uX6Fx3b390MxOVRJ+88LO
l+XxrYfjJmirkD30w5dP+bJRZacmNxRvffXrxyA51X1IEHqe1M3puy/xZSP05rd5PieV/8qCh6T5
8qm/2XH/77zDn1+a7ctbX/o8r5rgt+ezX7k/IZniS3z/c7xWx299q8PpMU5Omcwsen6r3455ymqV
ff92rxXIW9/uJxaTN19prBMvX+TLD/D8c+uvW8q3fvLZQ/dQfXdUvjQvfv7aP7pp/LHt/vOt5Etz
6Uf/7NvbpPyLx+T0UP3zXwAAAP//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GB" sz="900" b="0" i="0" u="none" strike="noStrike" baseline="0">
            <a:solidFill>
              <a:srgbClr val="000000">
                <a:lumMod val="65000"/>
                <a:lumOff val="35000"/>
              </a:srgbClr>
            </a:solidFill>
            <a:latin typeface="Arial"/>
            <a:cs typeface="Arial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val">
        <cx:f>_xlchart.v1.16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GB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effectLst/>
                <a:latin typeface="Arial"/>
                <a:ea typeface="Arial"/>
                <a:cs typeface="Arial"/>
              </a:rPr>
              <a:t>Duration of Residence for Brazilian Women in Germany</a:t>
            </a:r>
            <a:endParaRPr lang="en-GB" sz="1400" b="0" i="0" u="none" strike="noStrike" baseline="0">
              <a:solidFill>
                <a:srgbClr val="000000">
                  <a:lumMod val="65000"/>
                  <a:lumOff val="35000"/>
                </a:srgbClr>
              </a:solidFill>
              <a:latin typeface="Arial"/>
              <a:cs typeface="Arial"/>
            </a:endParaRPr>
          </a:p>
        </cx:rich>
      </cx:tx>
    </cx:title>
    <cx:plotArea>
      <cx:plotAreaRegion>
        <cx:series layoutId="waterfall" uniqueId="{BB6B32C2-C0DB-C445-8724-6E104F93FC05}">
          <cx:dataLabels pos="outEnd">
            <cx:numFmt formatCode="0%" sourceLinked="0"/>
            <cx:visibility seriesName="0" categoryName="0" value="1"/>
          </cx:dataLabels>
          <cx:dataId val="0"/>
          <cx:layoutPr>
            <cx:subtotals/>
          </cx:layoutPr>
        </cx:series>
      </cx:plotAreaRegion>
      <cx:axis id="0">
        <cx:catScaling gapWidth="0.5"/>
        <cx:tickLabels/>
      </cx:axis>
      <cx:axis id="1" hidden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size">
        <cx:f>_xlchart.v1.19</cx:f>
      </cx:numDim>
    </cx:data>
    <cx:data id="1">
      <cx:strDim type="cat">
        <cx:f>_xlchart.v1.17</cx:f>
      </cx:strDim>
      <cx:numDim type="size">
        <cx:f>_xlchart.v1.21</cx:f>
      </cx:numDim>
    </cx:data>
  </cx:chartData>
  <cx:chart>
    <cx:title pos="t" align="ctr" overlay="0">
      <cx:tx>
        <cx:txData>
          <cx:v>Motivations behind Brazilian Women's Migration to Germany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r>
            <a:rPr lang="en-DE" sz="1800">
              <a:effectLst/>
            </a:rPr>
            <a:t>Motivations behind Brazilian Women's Migration to Germany</a:t>
          </a:r>
        </a:p>
      </cx:txPr>
    </cx:title>
    <cx:plotArea>
      <cx:plotAreaRegion>
        <cx:series layoutId="sunburst" hidden="1" uniqueId="{44560163-EC27-6141-AFF8-AFA16D5D0819}" formatIdx="0">
          <cx:tx>
            <cx:txData>
              <cx:f>_xlchart.v1.18</cx:f>
              <cx:v/>
            </cx:txData>
          </cx:tx>
          <cx:dataLabels pos="ctr">
            <cx:visibility seriesName="0" categoryName="0" value="0"/>
          </cx:dataLabels>
          <cx:dataId val="0"/>
        </cx:series>
        <cx:series layoutId="sunburst" uniqueId="{1FE9D219-A0C0-DD4C-8C35-A6C9D1CF568E}" formatIdx="1">
          <cx:tx>
            <cx:txData>
              <cx:f>_xlchart.v1.20</cx:f>
              <cx:v>pct</cx:v>
            </cx:txData>
          </cx:tx>
          <cx:dataLabels pos="ctr">
            <cx:visibility seriesName="0" categoryName="0" value="0"/>
          </cx:dataLabels>
          <cx:dataId val="1"/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85">
  <cs:axisTitle>
    <cs:lnRef idx="0"/>
    <cs:fillRef idx="0"/>
    <cs:effectRef idx="0"/>
    <cs:fontRef idx="minor">
      <a:schemeClr val="tx2"/>
    </cs:fontRef>
    <cs:defRPr sz="9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2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2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2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2"/>
    </cs:fontRef>
    <cs:defRPr sz="9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2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2"/>
    </cs:fontRef>
    <cs:defRPr sz="1600" b="1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microsoft.com/office/2014/relationships/chartEx" Target="../charts/chartEx2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chart" Target="../charts/chart5.xml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microsoft.com/office/2014/relationships/chartEx" Target="../charts/chartEx3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image" Target="../media/image10.png"/><Relationship Id="rId4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svg"/><Relationship Id="rId1" Type="http://schemas.openxmlformats.org/officeDocument/2006/relationships/image" Target="../media/image11.png"/><Relationship Id="rId6" Type="http://schemas.openxmlformats.org/officeDocument/2006/relationships/image" Target="../media/image16.svg"/><Relationship Id="rId5" Type="http://schemas.openxmlformats.org/officeDocument/2006/relationships/image" Target="../media/image15.png"/><Relationship Id="rId4" Type="http://schemas.openxmlformats.org/officeDocument/2006/relationships/image" Target="../media/image1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840154</xdr:colOff>
      <xdr:row>16</xdr:row>
      <xdr:rowOff>156308</xdr:rowOff>
    </xdr:from>
    <xdr:to>
      <xdr:col>16</xdr:col>
      <xdr:colOff>345831</xdr:colOff>
      <xdr:row>31</xdr:row>
      <xdr:rowOff>121139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1A328B-7420-CFEB-0035-ADC376554D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2769" y="3282462"/>
          <a:ext cx="4292600" cy="2895600"/>
        </a:xfrm>
        <a:prstGeom prst="rect">
          <a:avLst/>
        </a:prstGeom>
      </xdr:spPr>
    </xdr:pic>
    <xdr:clientData/>
  </xdr:twoCellAnchor>
  <xdr:twoCellAnchor>
    <xdr:from>
      <xdr:col>16</xdr:col>
      <xdr:colOff>939800</xdr:colOff>
      <xdr:row>24</xdr:row>
      <xdr:rowOff>88900</xdr:rowOff>
    </xdr:from>
    <xdr:to>
      <xdr:col>21</xdr:col>
      <xdr:colOff>685800</xdr:colOff>
      <xdr:row>38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246E5A9-4B2A-D558-4B90-900ABF5E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142790</xdr:colOff>
      <xdr:row>112</xdr:row>
      <xdr:rowOff>109664</xdr:rowOff>
    </xdr:from>
    <xdr:to>
      <xdr:col>15</xdr:col>
      <xdr:colOff>818847</xdr:colOff>
      <xdr:row>127</xdr:row>
      <xdr:rowOff>39713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2A99D45-77D7-F742-53FA-C290D87DC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33867</xdr:colOff>
      <xdr:row>90</xdr:row>
      <xdr:rowOff>53621</xdr:rowOff>
    </xdr:from>
    <xdr:to>
      <xdr:col>17</xdr:col>
      <xdr:colOff>414866</xdr:colOff>
      <xdr:row>110</xdr:row>
      <xdr:rowOff>172831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3B004324-C065-B72E-000C-5C1823B6C782}"/>
            </a:ext>
          </a:extLst>
        </xdr:cNvPr>
        <xdr:cNvGrpSpPr/>
      </xdr:nvGrpSpPr>
      <xdr:grpSpPr>
        <a:xfrm>
          <a:off x="12327467" y="17198621"/>
          <a:ext cx="6172199" cy="3929210"/>
          <a:chOff x="12429067" y="24529710"/>
          <a:chExt cx="6172199" cy="4005410"/>
        </a:xfrm>
      </xdr:grpSpPr>
      <mc:AlternateContent xmlns:mc="http://schemas.openxmlformats.org/markup-compatibility/2006">
        <mc:Choice xmlns:cx4="http://schemas.microsoft.com/office/drawing/2016/5/10/chartex" Requires="cx4">
          <xdr:graphicFrame macro="">
            <xdr:nvGraphicFramePr>
              <xdr:cNvPr id="15" name="Chart 14">
                <a:extLst>
                  <a:ext uri="{FF2B5EF4-FFF2-40B4-BE49-F238E27FC236}">
                    <a16:creationId xmlns:a16="http://schemas.microsoft.com/office/drawing/2014/main" id="{86638960-8E4D-E9F3-5905-B9E9817B19F3}"/>
                  </a:ext>
                </a:extLst>
              </xdr:cNvPr>
              <xdr:cNvGraphicFramePr/>
            </xdr:nvGraphicFramePr>
            <xdr:xfrm>
              <a:off x="12429067" y="24529710"/>
              <a:ext cx="6172199" cy="400541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4"/>
              </a:graphicData>
            </a:graphic>
          </xdr:graphicFrame>
        </mc:Choice>
        <mc:Fallback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12429067" y="24529710"/>
                <a:ext cx="6172199" cy="400541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GB" sz="1100"/>
                  <a:t>This chart isn’t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AA35E2FB-90C9-390E-B454-CAA0B3A05634}"/>
              </a:ext>
            </a:extLst>
          </xdr:cNvPr>
          <xdr:cNvSpPr txBox="1"/>
        </xdr:nvSpPr>
        <xdr:spPr>
          <a:xfrm>
            <a:off x="16146311" y="25457664"/>
            <a:ext cx="668489" cy="398297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900" b="1"/>
              <a:t>Berlin 56%</a:t>
            </a:r>
          </a:p>
        </xdr:txBody>
      </xdr:sp>
      <xdr:cxnSp macro="">
        <xdr:nvCxnSpPr>
          <xdr:cNvPr id="20" name="Straight Connector 19">
            <a:extLst>
              <a:ext uri="{FF2B5EF4-FFF2-40B4-BE49-F238E27FC236}">
                <a16:creationId xmlns:a16="http://schemas.microsoft.com/office/drawing/2014/main" id="{1E271032-351F-6894-62C3-478EB1A9EC04}"/>
              </a:ext>
            </a:extLst>
          </xdr:cNvPr>
          <xdr:cNvCxnSpPr>
            <a:endCxn id="18" idx="1"/>
          </xdr:cNvCxnSpPr>
        </xdr:nvCxnSpPr>
        <xdr:spPr>
          <a:xfrm flipV="1">
            <a:off x="15668656" y="25656813"/>
            <a:ext cx="477655" cy="352787"/>
          </a:xfrm>
          <a:prstGeom prst="line">
            <a:avLst/>
          </a:prstGeom>
          <a:ln w="9525">
            <a:headEnd type="oval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DE52DE3C-647D-5749-B602-998381BDEA62}"/>
              </a:ext>
            </a:extLst>
          </xdr:cNvPr>
          <xdr:cNvSpPr txBox="1"/>
        </xdr:nvSpPr>
        <xdr:spPr>
          <a:xfrm>
            <a:off x="13241868" y="24926380"/>
            <a:ext cx="749301" cy="398298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r"/>
            <a:r>
              <a:rPr lang="en-GB" sz="900" b="1"/>
              <a:t>Hamburg</a:t>
            </a:r>
          </a:p>
          <a:p>
            <a:pPr algn="r"/>
            <a:r>
              <a:rPr lang="en-GB" sz="900" b="1"/>
              <a:t>15%</a:t>
            </a:r>
          </a:p>
        </xdr:txBody>
      </xdr:sp>
      <xdr:cxnSp macro="">
        <xdr:nvCxnSpPr>
          <xdr:cNvPr id="27" name="Straight Connector 26">
            <a:extLst>
              <a:ext uri="{FF2B5EF4-FFF2-40B4-BE49-F238E27FC236}">
                <a16:creationId xmlns:a16="http://schemas.microsoft.com/office/drawing/2014/main" id="{A55CF063-2208-4E47-B1F8-6DC60E86175D}"/>
              </a:ext>
            </a:extLst>
          </xdr:cNvPr>
          <xdr:cNvCxnSpPr>
            <a:endCxn id="26" idx="3"/>
          </xdr:cNvCxnSpPr>
        </xdr:nvCxnSpPr>
        <xdr:spPr>
          <a:xfrm flipH="1" flipV="1">
            <a:off x="13991169" y="25125530"/>
            <a:ext cx="736599" cy="422636"/>
          </a:xfrm>
          <a:prstGeom prst="line">
            <a:avLst/>
          </a:prstGeom>
          <a:ln w="9525">
            <a:headEnd type="oval"/>
            <a:tailEnd type="triangl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0</xdr:row>
      <xdr:rowOff>0</xdr:rowOff>
    </xdr:from>
    <xdr:to>
      <xdr:col>12</xdr:col>
      <xdr:colOff>800100</xdr:colOff>
      <xdr:row>14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63E094-C42D-11AA-DC58-14CA956ECB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366358</xdr:colOff>
      <xdr:row>0</xdr:row>
      <xdr:rowOff>0</xdr:rowOff>
    </xdr:from>
    <xdr:to>
      <xdr:col>20</xdr:col>
      <xdr:colOff>112357</xdr:colOff>
      <xdr:row>14</xdr:row>
      <xdr:rowOff>40640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4BA1F993-0CB3-7374-1996-A35E098A4B1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19593" y="0"/>
              <a:ext cx="4601882" cy="26553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873699</xdr:colOff>
      <xdr:row>45</xdr:row>
      <xdr:rowOff>97315</xdr:rowOff>
    </xdr:from>
    <xdr:to>
      <xdr:col>11</xdr:col>
      <xdr:colOff>98778</xdr:colOff>
      <xdr:row>58</xdr:row>
      <xdr:rowOff>77611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63EE34D-3720-2C25-8B61-0BD5CAF4E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924607</xdr:colOff>
      <xdr:row>17</xdr:row>
      <xdr:rowOff>64567</xdr:rowOff>
    </xdr:from>
    <xdr:to>
      <xdr:col>10</xdr:col>
      <xdr:colOff>689598</xdr:colOff>
      <xdr:row>30</xdr:row>
      <xdr:rowOff>114072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5548ECF6-10F2-1235-E8AC-AC1FABF20901}"/>
            </a:ext>
          </a:extLst>
        </xdr:cNvPr>
        <xdr:cNvGrpSpPr/>
      </xdr:nvGrpSpPr>
      <xdr:grpSpPr>
        <a:xfrm>
          <a:off x="5776007" y="3518967"/>
          <a:ext cx="4590991" cy="2691105"/>
          <a:chOff x="5763307" y="3303067"/>
          <a:chExt cx="4590991" cy="2526005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2C1C301E-F937-EF24-091F-337B5BE12619}"/>
              </a:ext>
            </a:extLst>
          </xdr:cNvPr>
          <xdr:cNvGraphicFramePr/>
        </xdr:nvGraphicFramePr>
        <xdr:xfrm>
          <a:off x="5763307" y="3303067"/>
          <a:ext cx="4590991" cy="25260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8" name="Picture 7" descr="Brazil State Flag Images - Free Download on Freepik">
            <a:extLst>
              <a:ext uri="{FF2B5EF4-FFF2-40B4-BE49-F238E27FC236}">
                <a16:creationId xmlns:a16="http://schemas.microsoft.com/office/drawing/2014/main" id="{28B79636-20F4-B21B-BF0C-69FE29710F6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81753" y="5300098"/>
            <a:ext cx="337313" cy="20122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Picture 9" descr="Germany Flag Images - Free Download on Freepik">
            <a:extLst>
              <a:ext uri="{FF2B5EF4-FFF2-40B4-BE49-F238E27FC236}">
                <a16:creationId xmlns:a16="http://schemas.microsoft.com/office/drawing/2014/main" id="{1587283B-516A-3B57-0ACB-80F81F53B11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715759" y="5314362"/>
            <a:ext cx="336998" cy="19746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5" name="Picture 14" descr="Europe Flag Images - Free Download on Freepik">
            <a:extLst>
              <a:ext uri="{FF2B5EF4-FFF2-40B4-BE49-F238E27FC236}">
                <a16:creationId xmlns:a16="http://schemas.microsoft.com/office/drawing/2014/main" id="{6680E0BA-4EE5-0818-DFF4-C403F192E15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733724" y="5299738"/>
            <a:ext cx="332439" cy="20313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" name="Picture 1" descr="Brazil State Flag Images - Free Download on Freepik">
            <a:extLst>
              <a:ext uri="{FF2B5EF4-FFF2-40B4-BE49-F238E27FC236}">
                <a16:creationId xmlns:a16="http://schemas.microsoft.com/office/drawing/2014/main" id="{1EBB0D78-DFFE-E948-9131-4656971AD63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355812" y="5295998"/>
            <a:ext cx="346665" cy="20627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3" name="Picture 2" descr="Brazil State Flag Images - Free Download on Freepik">
            <a:extLst>
              <a:ext uri="{FF2B5EF4-FFF2-40B4-BE49-F238E27FC236}">
                <a16:creationId xmlns:a16="http://schemas.microsoft.com/office/drawing/2014/main" id="{E0D621F7-95DF-D249-9F06-81718EC4BCD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348197" y="5311512"/>
            <a:ext cx="337313" cy="201221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Picture 3" descr="Germany Flag Images - Free Download on Freepik">
            <a:extLst>
              <a:ext uri="{FF2B5EF4-FFF2-40B4-BE49-F238E27FC236}">
                <a16:creationId xmlns:a16="http://schemas.microsoft.com/office/drawing/2014/main" id="{6A8F4782-2FCB-D449-8FBE-600FAAD7F39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688526" y="5319248"/>
            <a:ext cx="336142" cy="20341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Picture 4" descr="Brazil State Flag Images - Free Download on Freepik">
            <a:extLst>
              <a:ext uri="{FF2B5EF4-FFF2-40B4-BE49-F238E27FC236}">
                <a16:creationId xmlns:a16="http://schemas.microsoft.com/office/drawing/2014/main" id="{CE44CAED-2991-C348-B441-F0690A7F6646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317180" y="5316398"/>
            <a:ext cx="338169" cy="20717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Picture 5" descr="Europe Flag Images - Free Download on Freepik">
            <a:extLst>
              <a:ext uri="{FF2B5EF4-FFF2-40B4-BE49-F238E27FC236}">
                <a16:creationId xmlns:a16="http://schemas.microsoft.com/office/drawing/2014/main" id="{5D7DF077-D962-7241-A21E-89D8174D9EB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14721" y="5555233"/>
            <a:ext cx="332440" cy="20909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620347</xdr:colOff>
      <xdr:row>23</xdr:row>
      <xdr:rowOff>152931</xdr:rowOff>
    </xdr:from>
    <xdr:to>
      <xdr:col>8</xdr:col>
      <xdr:colOff>377512</xdr:colOff>
      <xdr:row>31</xdr:row>
      <xdr:rowOff>108578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5D723540-C7AD-3136-25CB-CA94FA194FB7}"/>
            </a:ext>
          </a:extLst>
        </xdr:cNvPr>
        <xdr:cNvGrpSpPr/>
      </xdr:nvGrpSpPr>
      <xdr:grpSpPr>
        <a:xfrm>
          <a:off x="3522149" y="4568396"/>
          <a:ext cx="4593503" cy="1491461"/>
          <a:chOff x="3524003" y="4527997"/>
          <a:chExt cx="4596593" cy="1477409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35C7E67F-80D5-7DB0-0C09-D8DF2270861A}"/>
              </a:ext>
            </a:extLst>
          </xdr:cNvPr>
          <xdr:cNvGraphicFramePr/>
        </xdr:nvGraphicFramePr>
        <xdr:xfrm>
          <a:off x="3524003" y="4527997"/>
          <a:ext cx="4596593" cy="147740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938DE357-EC2D-716E-EB59-78A8AB0A8609}"/>
              </a:ext>
            </a:extLst>
          </xdr:cNvPr>
          <xdr:cNvSpPr txBox="1"/>
        </xdr:nvSpPr>
        <xdr:spPr>
          <a:xfrm>
            <a:off x="4106729" y="5599447"/>
            <a:ext cx="399814" cy="19022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900">
                <a:solidFill>
                  <a:schemeClr val="tx1">
                    <a:lumMod val="50000"/>
                    <a:lumOff val="50000"/>
                  </a:schemeClr>
                </a:solidFill>
              </a:rPr>
              <a:t>6%</a:t>
            </a:r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33D83BFF-8A7E-6248-B5C1-6BEE50843964}"/>
              </a:ext>
            </a:extLst>
          </xdr:cNvPr>
          <xdr:cNvSpPr txBox="1"/>
        </xdr:nvSpPr>
        <xdr:spPr>
          <a:xfrm>
            <a:off x="4709351" y="5598820"/>
            <a:ext cx="466626" cy="19022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900">
                <a:solidFill>
                  <a:schemeClr val="tx1">
                    <a:lumMod val="50000"/>
                    <a:lumOff val="50000"/>
                  </a:schemeClr>
                </a:solidFill>
              </a:rPr>
              <a:t>25%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2B48C94-4E44-5547-8FF1-03A36CA47014}"/>
              </a:ext>
            </a:extLst>
          </xdr:cNvPr>
          <xdr:cNvSpPr txBox="1"/>
        </xdr:nvSpPr>
        <xdr:spPr>
          <a:xfrm>
            <a:off x="5321636" y="5614695"/>
            <a:ext cx="467116" cy="19022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900">
                <a:solidFill>
                  <a:schemeClr val="tx1">
                    <a:lumMod val="50000"/>
                    <a:lumOff val="50000"/>
                  </a:schemeClr>
                </a:solidFill>
              </a:rPr>
              <a:t>31%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5332093F-2D81-B44C-8914-2CF33906CB96}"/>
              </a:ext>
            </a:extLst>
          </xdr:cNvPr>
          <xdr:cNvSpPr txBox="1"/>
        </xdr:nvSpPr>
        <xdr:spPr>
          <a:xfrm>
            <a:off x="5969475" y="5621672"/>
            <a:ext cx="466488" cy="19022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900">
                <a:solidFill>
                  <a:schemeClr val="tx1">
                    <a:lumMod val="50000"/>
                    <a:lumOff val="50000"/>
                  </a:schemeClr>
                </a:solidFill>
              </a:rPr>
              <a:t>16%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B4AE07BB-EA3C-0F49-9524-9CD87E9A9699}"/>
              </a:ext>
            </a:extLst>
          </xdr:cNvPr>
          <xdr:cNvSpPr txBox="1"/>
        </xdr:nvSpPr>
        <xdr:spPr>
          <a:xfrm>
            <a:off x="6569549" y="5615322"/>
            <a:ext cx="465998" cy="19022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900">
                <a:solidFill>
                  <a:schemeClr val="tx1">
                    <a:lumMod val="50000"/>
                    <a:lumOff val="50000"/>
                  </a:schemeClr>
                </a:solidFill>
              </a:rPr>
              <a:t>17%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95611947-677E-7342-ADF4-534690EAB9C2}"/>
              </a:ext>
            </a:extLst>
          </xdr:cNvPr>
          <xdr:cNvSpPr txBox="1"/>
        </xdr:nvSpPr>
        <xdr:spPr>
          <a:xfrm>
            <a:off x="7191360" y="5605805"/>
            <a:ext cx="399814" cy="19022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900">
                <a:solidFill>
                  <a:schemeClr val="tx1">
                    <a:lumMod val="50000"/>
                    <a:lumOff val="50000"/>
                  </a:schemeClr>
                </a:solidFill>
              </a:rPr>
              <a:t>4%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54</xdr:row>
      <xdr:rowOff>76200</xdr:rowOff>
    </xdr:from>
    <xdr:to>
      <xdr:col>4</xdr:col>
      <xdr:colOff>660400</xdr:colOff>
      <xdr:row>68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1D563-92DE-3AFA-60F3-15F76F18C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838200</xdr:colOff>
      <xdr:row>29</xdr:row>
      <xdr:rowOff>50800</xdr:rowOff>
    </xdr:from>
    <xdr:to>
      <xdr:col>11</xdr:col>
      <xdr:colOff>544892</xdr:colOff>
      <xdr:row>41</xdr:row>
      <xdr:rowOff>181427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BC60DD7-57CA-091C-2809-F7A109DDE4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3700" y="5575300"/>
              <a:ext cx="4532692" cy="241662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50800</xdr:colOff>
      <xdr:row>6</xdr:row>
      <xdr:rowOff>38099</xdr:rowOff>
    </xdr:from>
    <xdr:to>
      <xdr:col>11</xdr:col>
      <xdr:colOff>711200</xdr:colOff>
      <xdr:row>22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327FD9-0B7E-7933-D72A-1D0521A5E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254000</xdr:colOff>
      <xdr:row>11</xdr:row>
      <xdr:rowOff>63500</xdr:rowOff>
    </xdr:from>
    <xdr:to>
      <xdr:col>19</xdr:col>
      <xdr:colOff>533400</xdr:colOff>
      <xdr:row>29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189C79-8AF1-0A1D-0888-2C452E8128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00600" y="2298700"/>
          <a:ext cx="4140200" cy="3657600"/>
        </a:xfrm>
        <a:prstGeom prst="rect">
          <a:avLst/>
        </a:prstGeom>
      </xdr:spPr>
    </xdr:pic>
    <xdr:clientData/>
  </xdr:twoCellAnchor>
  <xdr:twoCellAnchor>
    <xdr:from>
      <xdr:col>15</xdr:col>
      <xdr:colOff>722475</xdr:colOff>
      <xdr:row>41</xdr:row>
      <xdr:rowOff>5365</xdr:rowOff>
    </xdr:from>
    <xdr:to>
      <xdr:col>20</xdr:col>
      <xdr:colOff>465457</xdr:colOff>
      <xdr:row>55</xdr:row>
      <xdr:rowOff>83913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DE7590-B570-6E7D-5D8A-E8BE67F3B7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762179</xdr:colOff>
      <xdr:row>41</xdr:row>
      <xdr:rowOff>1567</xdr:rowOff>
    </xdr:from>
    <xdr:to>
      <xdr:col>15</xdr:col>
      <xdr:colOff>524882</xdr:colOff>
      <xdr:row>55</xdr:row>
      <xdr:rowOff>34401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69B291-394B-D91E-8E4D-190895D4C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712315</xdr:colOff>
      <xdr:row>40</xdr:row>
      <xdr:rowOff>188029</xdr:rowOff>
    </xdr:from>
    <xdr:to>
      <xdr:col>20</xdr:col>
      <xdr:colOff>455297</xdr:colOff>
      <xdr:row>55</xdr:row>
      <xdr:rowOff>73537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D236E3A-5B8A-13E0-CD11-6277F70FC7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0.33925</cdr:x>
      <cdr:y>0.52209</cdr:y>
    </cdr:from>
    <cdr:to>
      <cdr:x>0.45132</cdr:x>
      <cdr:y>0.61094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E70540B-F505-578B-18ED-7DB25A33636A}"/>
            </a:ext>
          </a:extLst>
        </cdr:cNvPr>
        <cdr:cNvSpPr txBox="1"/>
      </cdr:nvSpPr>
      <cdr:spPr>
        <a:xfrm xmlns:a="http://schemas.openxmlformats.org/drawingml/2006/main">
          <a:off x="1559098" y="1409545"/>
          <a:ext cx="515055" cy="2398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200" b="1">
              <a:solidFill>
                <a:schemeClr val="tx1">
                  <a:lumMod val="75000"/>
                  <a:lumOff val="25000"/>
                </a:schemeClr>
              </a:solidFill>
            </a:rPr>
            <a:t>No</a:t>
          </a:r>
        </a:p>
      </cdr:txBody>
    </cdr:sp>
  </cdr:relSizeAnchor>
  <cdr:relSizeAnchor xmlns:cdr="http://schemas.openxmlformats.org/drawingml/2006/chartDrawing">
    <cdr:from>
      <cdr:x>0.53674</cdr:x>
      <cdr:y>0.46936</cdr:y>
    </cdr:from>
    <cdr:to>
      <cdr:x>0.68496</cdr:x>
      <cdr:y>0.55821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B893835F-A888-7430-1120-9AED9F6E6DCC}"/>
            </a:ext>
          </a:extLst>
        </cdr:cNvPr>
        <cdr:cNvSpPr txBox="1"/>
      </cdr:nvSpPr>
      <cdr:spPr>
        <a:xfrm xmlns:a="http://schemas.openxmlformats.org/drawingml/2006/main">
          <a:off x="2453667" y="1230726"/>
          <a:ext cx="677602" cy="232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200" b="1">
              <a:solidFill>
                <a:schemeClr val="tx1">
                  <a:lumMod val="75000"/>
                  <a:lumOff val="25000"/>
                </a:schemeClr>
              </a:solidFill>
            </a:rPr>
            <a:t>Yes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279400</xdr:colOff>
      <xdr:row>19</xdr:row>
      <xdr:rowOff>76200</xdr:rowOff>
    </xdr:from>
    <xdr:to>
      <xdr:col>17</xdr:col>
      <xdr:colOff>723900</xdr:colOff>
      <xdr:row>36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BA4FD6-6C4C-6D5F-A029-77801E653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622300</xdr:colOff>
      <xdr:row>13</xdr:row>
      <xdr:rowOff>63499</xdr:rowOff>
    </xdr:from>
    <xdr:to>
      <xdr:col>11</xdr:col>
      <xdr:colOff>774700</xdr:colOff>
      <xdr:row>33</xdr:row>
      <xdr:rowOff>33597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3CB02D-208E-4E81-4DC8-C439773E8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414089</xdr:colOff>
      <xdr:row>37</xdr:row>
      <xdr:rowOff>1031</xdr:rowOff>
    </xdr:from>
    <xdr:to>
      <xdr:col>10</xdr:col>
      <xdr:colOff>1958</xdr:colOff>
      <xdr:row>72</xdr:row>
      <xdr:rowOff>142360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E29CEA-59F1-80A2-1C3A-EF8A22153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266700</xdr:colOff>
      <xdr:row>0</xdr:row>
      <xdr:rowOff>0</xdr:rowOff>
    </xdr:from>
    <xdr:to>
      <xdr:col>1</xdr:col>
      <xdr:colOff>355600</xdr:colOff>
      <xdr:row>5</xdr:row>
      <xdr:rowOff>88900</xdr:rowOff>
    </xdr:to>
    <xdr:pic>
      <xdr:nvPicPr>
        <xdr:cNvPr id="4" name="Graphic 3" descr="Female Profile outline">
          <a:extLst>
            <a:ext uri="{FF2B5EF4-FFF2-40B4-BE49-F238E27FC236}">
              <a16:creationId xmlns:a16="http://schemas.microsoft.com/office/drawing/2014/main" id="{775653A3-36C2-CA1B-0F85-BAA06493FD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66700" y="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</xdr:col>
      <xdr:colOff>101600</xdr:colOff>
      <xdr:row>0</xdr:row>
      <xdr:rowOff>0</xdr:rowOff>
    </xdr:from>
    <xdr:to>
      <xdr:col>2</xdr:col>
      <xdr:colOff>190500</xdr:colOff>
      <xdr:row>5</xdr:row>
      <xdr:rowOff>88900</xdr:rowOff>
    </xdr:to>
    <xdr:pic>
      <xdr:nvPicPr>
        <xdr:cNvPr id="6" name="Graphic 5" descr="Woman with solid fill">
          <a:extLst>
            <a:ext uri="{FF2B5EF4-FFF2-40B4-BE49-F238E27FC236}">
              <a16:creationId xmlns:a16="http://schemas.microsoft.com/office/drawing/2014/main" id="{002918AC-D8C4-0111-8CEF-37021BB2A2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27100" y="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</xdr:col>
      <xdr:colOff>581800</xdr:colOff>
      <xdr:row>0</xdr:row>
      <xdr:rowOff>0</xdr:rowOff>
    </xdr:from>
    <xdr:to>
      <xdr:col>2</xdr:col>
      <xdr:colOff>670700</xdr:colOff>
      <xdr:row>5</xdr:row>
      <xdr:rowOff>88900</xdr:rowOff>
    </xdr:to>
    <xdr:pic>
      <xdr:nvPicPr>
        <xdr:cNvPr id="8" name="Graphic 7" descr="Woman outline">
          <a:extLst>
            <a:ext uri="{FF2B5EF4-FFF2-40B4-BE49-F238E27FC236}">
              <a16:creationId xmlns:a16="http://schemas.microsoft.com/office/drawing/2014/main" id="{88607AE5-91B5-A3C0-081E-72D081F70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407300" y="0"/>
          <a:ext cx="914400" cy="914400"/>
        </a:xfrm>
        <a:prstGeom prst="rect">
          <a:avLst/>
        </a:prstGeom>
      </xdr:spPr>
    </xdr:pic>
    <xdr:clientData/>
  </xdr:twoCellAnchor>
  <xdr:twoCellAnchor>
    <xdr:from>
      <xdr:col>1</xdr:col>
      <xdr:colOff>520700</xdr:colOff>
      <xdr:row>13</xdr:row>
      <xdr:rowOff>76200</xdr:rowOff>
    </xdr:from>
    <xdr:to>
      <xdr:col>3</xdr:col>
      <xdr:colOff>685800</xdr:colOff>
      <xdr:row>20</xdr:row>
      <xdr:rowOff>50800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E13AB02B-5CEC-8AF4-3F2C-BE48D9AB02B7}"/>
            </a:ext>
          </a:extLst>
        </xdr:cNvPr>
        <xdr:cNvGrpSpPr/>
      </xdr:nvGrpSpPr>
      <xdr:grpSpPr>
        <a:xfrm>
          <a:off x="1346200" y="2185811"/>
          <a:ext cx="1816100" cy="1110545"/>
          <a:chOff x="1346200" y="2185811"/>
          <a:chExt cx="1816100" cy="1110545"/>
        </a:xfrm>
      </xdr:grpSpPr>
      <xdr:sp macro="" textlink="city!G40">
        <xdr:nvSpPr>
          <xdr:cNvPr id="2" name="Rounded Rectangle 1">
            <a:extLst>
              <a:ext uri="{FF2B5EF4-FFF2-40B4-BE49-F238E27FC236}">
                <a16:creationId xmlns:a16="http://schemas.microsoft.com/office/drawing/2014/main" id="{7B28E396-31AD-2948-BA56-C3378E246261}"/>
              </a:ext>
            </a:extLst>
          </xdr:cNvPr>
          <xdr:cNvSpPr/>
        </xdr:nvSpPr>
        <xdr:spPr>
          <a:xfrm>
            <a:off x="1346200" y="2185811"/>
            <a:ext cx="1816100" cy="1110545"/>
          </a:xfrm>
          <a:prstGeom prst="roundRect">
            <a:avLst/>
          </a:prstGeom>
          <a:solidFill>
            <a:srgbClr val="92D05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8154E5D-1027-D045-B974-3551A2F4C49F}" type="TxLink">
              <a:rPr lang="en-US" sz="3200" b="1" i="0" u="none" strike="noStrike">
                <a:solidFill>
                  <a:schemeClr val="bg1"/>
                </a:solidFill>
                <a:latin typeface="Arial"/>
                <a:cs typeface="Arial"/>
              </a:rPr>
              <a:pPr algn="ctr"/>
              <a:t>156</a:t>
            </a:fld>
            <a:r>
              <a:rPr lang="en-US" sz="4000" b="1" i="0" u="none" strike="noStrike">
                <a:solidFill>
                  <a:schemeClr val="bg1"/>
                </a:solidFill>
                <a:latin typeface="Arial"/>
                <a:cs typeface="Arial"/>
              </a:rPr>
              <a:t> </a:t>
            </a:r>
            <a:endParaRPr lang="en-GB" sz="1800" b="1">
              <a:solidFill>
                <a:schemeClr val="bg1"/>
              </a:solidFill>
            </a:endParaRP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1C83E817-0206-5DBC-BD62-08B5AF0B242A}"/>
              </a:ext>
            </a:extLst>
          </xdr:cNvPr>
          <xdr:cNvSpPr txBox="1"/>
        </xdr:nvSpPr>
        <xdr:spPr>
          <a:xfrm>
            <a:off x="1394171" y="2245079"/>
            <a:ext cx="1703217" cy="273756"/>
          </a:xfrm>
          <a:prstGeom prst="rect">
            <a:avLst/>
          </a:prstGeom>
          <a:noFill/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200"/>
              <a:t>Total Brazilian women</a:t>
            </a:r>
          </a:p>
        </xdr:txBody>
      </xdr:sp>
    </xdr:grpSp>
    <xdr:clientData/>
  </xdr:twoCellAnchor>
  <xdr:twoCellAnchor>
    <xdr:from>
      <xdr:col>4</xdr:col>
      <xdr:colOff>94545</xdr:colOff>
      <xdr:row>13</xdr:row>
      <xdr:rowOff>66322</xdr:rowOff>
    </xdr:from>
    <xdr:to>
      <xdr:col>6</xdr:col>
      <xdr:colOff>259645</xdr:colOff>
      <xdr:row>20</xdr:row>
      <xdr:rowOff>40922</xdr:rowOff>
    </xdr:to>
    <xdr:sp macro="" textlink="city!G40">
      <xdr:nvSpPr>
        <xdr:cNvPr id="11" name="Rounded Rectangle 10">
          <a:extLst>
            <a:ext uri="{FF2B5EF4-FFF2-40B4-BE49-F238E27FC236}">
              <a16:creationId xmlns:a16="http://schemas.microsoft.com/office/drawing/2014/main" id="{9516C767-C424-E548-949A-1123EF6BC981}"/>
            </a:ext>
          </a:extLst>
        </xdr:cNvPr>
        <xdr:cNvSpPr/>
      </xdr:nvSpPr>
      <xdr:spPr>
        <a:xfrm>
          <a:off x="3396545" y="2175933"/>
          <a:ext cx="1816100" cy="1110545"/>
        </a:xfrm>
        <a:prstGeom prst="roundRect">
          <a:avLst/>
        </a:prstGeom>
        <a:solidFill>
          <a:srgbClr val="92D05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D8154E5D-1027-D045-B974-3551A2F4C49F}" type="TxLink">
            <a:rPr lang="en-US" sz="3200" b="1" i="0" u="none" strike="noStrike">
              <a:solidFill>
                <a:schemeClr val="bg1"/>
              </a:solidFill>
              <a:latin typeface="Arial"/>
              <a:cs typeface="Arial"/>
            </a:rPr>
            <a:pPr algn="ctr"/>
            <a:t>156</a:t>
          </a:fld>
          <a:r>
            <a:rPr lang="en-US" sz="4000" b="1" i="0" u="none" strike="noStrike">
              <a:solidFill>
                <a:schemeClr val="bg1"/>
              </a:solidFill>
              <a:latin typeface="Arial"/>
              <a:cs typeface="Arial"/>
            </a:rPr>
            <a:t> </a:t>
          </a:r>
          <a:endParaRPr lang="en-GB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142516</xdr:colOff>
      <xdr:row>13</xdr:row>
      <xdr:rowOff>125590</xdr:rowOff>
    </xdr:from>
    <xdr:to>
      <xdr:col>6</xdr:col>
      <xdr:colOff>194733</xdr:colOff>
      <xdr:row>15</xdr:row>
      <xdr:rowOff>74790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921B4490-C318-E745-9C71-0F072C89D0FE}"/>
            </a:ext>
          </a:extLst>
        </xdr:cNvPr>
        <xdr:cNvSpPr txBox="1"/>
      </xdr:nvSpPr>
      <xdr:spPr>
        <a:xfrm>
          <a:off x="3444516" y="2235201"/>
          <a:ext cx="1703217" cy="273756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200"/>
            <a:t>Total Brazilian women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68B320-62E1-6842-B5D8-0AA28DE06DDB}" name="Table3" displayName="Table3" ref="G91:H104" totalsRowShown="0" headerRowDxfId="3" dataDxfId="2">
  <autoFilter ref="G91:H104" xr:uid="{4268B320-62E1-6842-B5D8-0AA28DE06DDB}"/>
  <sortState xmlns:xlrd2="http://schemas.microsoft.com/office/spreadsheetml/2017/richdata2" ref="G92:H104">
    <sortCondition descending="1" ref="H91:H104"/>
  </sortState>
  <tableColumns count="2">
    <tableColumn id="1" xr3:uid="{7267A126-DB1D-624F-BE7F-1A0B99BB54E7}" name="State" dataDxfId="1"/>
    <tableColumn id="2" xr3:uid="{63704988-C73A-F24A-8E33-71326AB6A053}" name="Residential Distribution" dataDxfId="0">
      <calculatedColumnFormula>I112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www.mapsofworld.com/lat_long/germany-lat-long.html" TargetMode="External"/><Relationship Id="rId1" Type="http://schemas.openxmlformats.org/officeDocument/2006/relationships/hyperlink" Target="https://www.exploreanalytics.com/wiki/index.php/Map_Chart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bigthink.com/strange-maps/bar-chart-races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29"/>
  <sheetViews>
    <sheetView zoomScaleNormal="50" workbookViewId="0">
      <selection activeCell="B34" sqref="B34"/>
    </sheetView>
  </sheetViews>
  <sheetFormatPr baseColWidth="10" defaultColWidth="12.6640625" defaultRowHeight="15.75" customHeight="1"/>
  <cols>
    <col min="2" max="2" width="26.1640625" customWidth="1"/>
    <col min="3" max="3" width="22.6640625" customWidth="1"/>
    <col min="6" max="6" width="0" hidden="1" customWidth="1"/>
    <col min="7" max="7" width="23.83203125" customWidth="1"/>
  </cols>
  <sheetData>
    <row r="1" spans="1:17" ht="15.75" customHeight="1">
      <c r="A1" s="1" t="s">
        <v>1</v>
      </c>
      <c r="B1" s="1" t="s">
        <v>69</v>
      </c>
      <c r="C1" s="1" t="s">
        <v>0</v>
      </c>
      <c r="D1" t="s">
        <v>111</v>
      </c>
      <c r="E1" t="s">
        <v>112</v>
      </c>
      <c r="F1" s="18" t="s">
        <v>69</v>
      </c>
      <c r="G1" s="1" t="s">
        <v>1</v>
      </c>
      <c r="H1" s="2" t="s">
        <v>2</v>
      </c>
      <c r="K1" t="s">
        <v>111</v>
      </c>
      <c r="L1" t="s">
        <v>112</v>
      </c>
      <c r="M1" s="3" t="s">
        <v>0</v>
      </c>
      <c r="N1" s="4" t="s">
        <v>1</v>
      </c>
      <c r="O1" s="5" t="s">
        <v>2</v>
      </c>
      <c r="Q1" s="18" t="s">
        <v>173</v>
      </c>
    </row>
    <row r="2" spans="1:17" ht="15.75" customHeight="1">
      <c r="A2" s="1">
        <v>87</v>
      </c>
      <c r="B2" s="1" t="s">
        <v>110</v>
      </c>
      <c r="C2" s="1" t="s">
        <v>3</v>
      </c>
      <c r="D2" s="18">
        <v>52.52</v>
      </c>
      <c r="E2" s="18">
        <v>13.404999999999999</v>
      </c>
      <c r="F2" s="18" t="s">
        <v>110</v>
      </c>
      <c r="G2" s="1">
        <v>87</v>
      </c>
      <c r="H2" s="6">
        <f t="shared" ref="H2:H40" si="0">G2/$G$40</f>
        <v>0.55769230769230771</v>
      </c>
      <c r="K2" t="s">
        <v>113</v>
      </c>
      <c r="L2" t="s">
        <v>114</v>
      </c>
      <c r="M2" s="7" t="s">
        <v>3</v>
      </c>
      <c r="N2" s="1">
        <v>87</v>
      </c>
      <c r="O2" s="8">
        <f t="shared" ref="O2:O8" si="1">N2/$N$8</f>
        <v>0.56493506493506496</v>
      </c>
      <c r="Q2" s="49" t="s">
        <v>174</v>
      </c>
    </row>
    <row r="3" spans="1:17" ht="15.75" customHeight="1">
      <c r="A3" s="1">
        <v>24</v>
      </c>
      <c r="B3" s="1" t="s">
        <v>110</v>
      </c>
      <c r="C3" s="1" t="s">
        <v>4</v>
      </c>
      <c r="D3">
        <v>53.551099999999998</v>
      </c>
      <c r="E3">
        <v>9.9937000000000005</v>
      </c>
      <c r="F3" s="18" t="s">
        <v>110</v>
      </c>
      <c r="G3" s="1">
        <v>24</v>
      </c>
      <c r="H3" s="6">
        <f t="shared" si="0"/>
        <v>0.15384615384615385</v>
      </c>
      <c r="K3" t="s">
        <v>115</v>
      </c>
      <c r="L3" t="s">
        <v>116</v>
      </c>
      <c r="M3" s="7" t="s">
        <v>4</v>
      </c>
      <c r="N3" s="1">
        <v>24</v>
      </c>
      <c r="O3" s="8">
        <f t="shared" si="1"/>
        <v>0.15584415584415584</v>
      </c>
    </row>
    <row r="4" spans="1:17" ht="15.75" customHeight="1">
      <c r="A4" s="1">
        <v>7</v>
      </c>
      <c r="B4" s="1" t="s">
        <v>110</v>
      </c>
      <c r="C4" s="1" t="s">
        <v>39</v>
      </c>
      <c r="D4" s="18">
        <v>48.135100000000001</v>
      </c>
      <c r="E4" s="18">
        <v>11.582000000000001</v>
      </c>
      <c r="F4" s="18" t="s">
        <v>110</v>
      </c>
      <c r="G4" s="1">
        <v>7</v>
      </c>
      <c r="H4" s="6">
        <f t="shared" si="0"/>
        <v>4.4871794871794872E-2</v>
      </c>
      <c r="K4" s="18" t="s">
        <v>117</v>
      </c>
      <c r="L4" s="18" t="s">
        <v>118</v>
      </c>
      <c r="M4" s="7" t="s">
        <v>39</v>
      </c>
      <c r="N4" s="1">
        <v>7</v>
      </c>
      <c r="O4" s="8">
        <f t="shared" si="1"/>
        <v>4.5454545454545456E-2</v>
      </c>
    </row>
    <row r="5" spans="1:17" ht="15.75" customHeight="1">
      <c r="A5" s="1">
        <v>2</v>
      </c>
      <c r="B5" s="1" t="s">
        <v>110</v>
      </c>
      <c r="C5" s="1" t="s">
        <v>5</v>
      </c>
      <c r="D5">
        <v>52.390599999999999</v>
      </c>
      <c r="E5">
        <v>13.064500000000001</v>
      </c>
      <c r="F5" s="18" t="s">
        <v>110</v>
      </c>
      <c r="G5" s="1">
        <v>2</v>
      </c>
      <c r="H5" s="6">
        <f t="shared" si="0"/>
        <v>1.282051282051282E-2</v>
      </c>
      <c r="K5" t="s">
        <v>119</v>
      </c>
      <c r="L5" t="s">
        <v>120</v>
      </c>
      <c r="M5" s="7" t="s">
        <v>5</v>
      </c>
      <c r="N5" s="1">
        <v>2</v>
      </c>
      <c r="O5" s="8">
        <f t="shared" si="1"/>
        <v>1.2987012987012988E-2</v>
      </c>
    </row>
    <row r="6" spans="1:17" ht="15.75" customHeight="1">
      <c r="A6" s="1">
        <v>2</v>
      </c>
      <c r="B6" s="1" t="s">
        <v>110</v>
      </c>
      <c r="C6" s="1" t="s">
        <v>6</v>
      </c>
      <c r="D6">
        <v>51.227699999999999</v>
      </c>
      <c r="E6">
        <v>6.7735000000000003</v>
      </c>
      <c r="F6" s="18" t="s">
        <v>110</v>
      </c>
      <c r="G6" s="1">
        <v>2</v>
      </c>
      <c r="H6" s="6">
        <f t="shared" si="0"/>
        <v>1.282051282051282E-2</v>
      </c>
      <c r="K6" t="s">
        <v>121</v>
      </c>
      <c r="L6" t="s">
        <v>122</v>
      </c>
      <c r="M6" s="7" t="s">
        <v>6</v>
      </c>
      <c r="N6" s="1">
        <v>2</v>
      </c>
      <c r="O6" s="8">
        <f t="shared" si="1"/>
        <v>1.2987012987012988E-2</v>
      </c>
    </row>
    <row r="7" spans="1:17" ht="15.75" customHeight="1">
      <c r="A7" s="47">
        <v>2</v>
      </c>
      <c r="B7" s="1" t="s">
        <v>110</v>
      </c>
      <c r="C7" s="47" t="s">
        <v>22</v>
      </c>
      <c r="D7">
        <v>50.110900000000001</v>
      </c>
      <c r="E7">
        <v>8.6821000000000002</v>
      </c>
      <c r="F7" s="18" t="s">
        <v>110</v>
      </c>
      <c r="G7" s="47">
        <v>2</v>
      </c>
      <c r="H7" s="48">
        <f t="shared" si="0"/>
        <v>1.282051282051282E-2</v>
      </c>
      <c r="M7" s="7" t="s">
        <v>8</v>
      </c>
      <c r="N7" s="1">
        <f>SUM(G8:G39)</f>
        <v>32</v>
      </c>
      <c r="O7" s="8">
        <f t="shared" si="1"/>
        <v>0.20779220779220781</v>
      </c>
    </row>
    <row r="8" spans="1:17" ht="15.75" customHeight="1">
      <c r="A8" s="47">
        <v>1</v>
      </c>
      <c r="B8" s="1" t="s">
        <v>110</v>
      </c>
      <c r="C8" s="47" t="s">
        <v>7</v>
      </c>
      <c r="D8">
        <v>52.406799999999997</v>
      </c>
      <c r="E8">
        <v>12.515599999999999</v>
      </c>
      <c r="F8" s="18" t="s">
        <v>110</v>
      </c>
      <c r="G8" s="47">
        <v>1</v>
      </c>
      <c r="H8" s="48">
        <f t="shared" si="0"/>
        <v>6.41025641025641E-3</v>
      </c>
      <c r="M8" s="10" t="s">
        <v>10</v>
      </c>
      <c r="N8" s="11">
        <f>SUM(N2:N7)</f>
        <v>154</v>
      </c>
      <c r="O8" s="12">
        <f t="shared" si="1"/>
        <v>1</v>
      </c>
    </row>
    <row r="9" spans="1:17" ht="15.75" customHeight="1">
      <c r="A9" s="47">
        <v>1</v>
      </c>
      <c r="B9" s="1" t="s">
        <v>110</v>
      </c>
      <c r="C9" s="47" t="s">
        <v>9</v>
      </c>
      <c r="D9">
        <v>51.179600000000001</v>
      </c>
      <c r="E9">
        <v>7.1898</v>
      </c>
      <c r="F9" s="18" t="s">
        <v>110</v>
      </c>
      <c r="G9" s="47">
        <v>1</v>
      </c>
      <c r="H9" s="48">
        <f t="shared" si="0"/>
        <v>6.41025641025641E-3</v>
      </c>
    </row>
    <row r="10" spans="1:17" ht="15.75" customHeight="1">
      <c r="A10" s="47">
        <v>1</v>
      </c>
      <c r="B10" s="1" t="s">
        <v>110</v>
      </c>
      <c r="C10" s="47" t="s">
        <v>11</v>
      </c>
      <c r="D10" s="18">
        <v>51.552599999999998</v>
      </c>
      <c r="E10">
        <v>11.4651</v>
      </c>
      <c r="F10" s="18" t="s">
        <v>110</v>
      </c>
      <c r="G10" s="47">
        <v>1</v>
      </c>
      <c r="H10" s="48">
        <f t="shared" si="0"/>
        <v>6.41025641025641E-3</v>
      </c>
      <c r="M10" s="1" t="s">
        <v>13</v>
      </c>
    </row>
    <row r="11" spans="1:17" ht="15.75" customHeight="1">
      <c r="A11" s="47">
        <v>1</v>
      </c>
      <c r="B11" s="1" t="s">
        <v>110</v>
      </c>
      <c r="C11" s="47" t="s">
        <v>12</v>
      </c>
      <c r="D11">
        <v>48.409500000000001</v>
      </c>
      <c r="E11">
        <v>11.730399999999999</v>
      </c>
      <c r="F11" s="18" t="s">
        <v>110</v>
      </c>
      <c r="G11" s="47">
        <v>1</v>
      </c>
      <c r="H11" s="48">
        <f t="shared" si="0"/>
        <v>6.41025641025641E-3</v>
      </c>
      <c r="M11" s="1" t="s">
        <v>15</v>
      </c>
    </row>
    <row r="12" spans="1:17" ht="15.75" customHeight="1">
      <c r="A12" s="47">
        <v>1</v>
      </c>
      <c r="B12" s="1" t="s">
        <v>110</v>
      </c>
      <c r="C12" s="47" t="s">
        <v>14</v>
      </c>
      <c r="D12">
        <v>47.777200000000001</v>
      </c>
      <c r="E12">
        <v>10.624700000000001</v>
      </c>
      <c r="F12" s="18" t="s">
        <v>110</v>
      </c>
      <c r="G12" s="47">
        <v>1</v>
      </c>
      <c r="H12" s="48">
        <f t="shared" si="0"/>
        <v>6.41025641025641E-3</v>
      </c>
    </row>
    <row r="13" spans="1:17" ht="15.75" customHeight="1">
      <c r="A13" s="47">
        <v>1</v>
      </c>
      <c r="B13" s="1" t="s">
        <v>110</v>
      </c>
      <c r="C13" s="47" t="s">
        <v>16</v>
      </c>
      <c r="D13">
        <v>51.455599999999997</v>
      </c>
      <c r="E13">
        <v>7.0115999999999996</v>
      </c>
      <c r="F13" s="18" t="s">
        <v>110</v>
      </c>
      <c r="G13" s="47">
        <v>1</v>
      </c>
      <c r="H13" s="48">
        <f t="shared" si="0"/>
        <v>6.41025641025641E-3</v>
      </c>
    </row>
    <row r="14" spans="1:17" ht="15.75" customHeight="1">
      <c r="A14" s="47">
        <v>1</v>
      </c>
      <c r="B14" s="1" t="s">
        <v>110</v>
      </c>
      <c r="C14" s="47" t="s">
        <v>17</v>
      </c>
      <c r="D14">
        <v>51.430900000000001</v>
      </c>
      <c r="E14">
        <v>6.8784999999999998</v>
      </c>
      <c r="F14" s="18" t="s">
        <v>110</v>
      </c>
      <c r="G14" s="47">
        <v>1</v>
      </c>
      <c r="H14" s="48">
        <f t="shared" si="0"/>
        <v>6.41025641025641E-3</v>
      </c>
    </row>
    <row r="15" spans="1:17" ht="15.75" customHeight="1">
      <c r="A15" s="47">
        <v>1</v>
      </c>
      <c r="B15" s="1" t="s">
        <v>110</v>
      </c>
      <c r="C15" s="47" t="s">
        <v>18</v>
      </c>
      <c r="D15">
        <v>54.092399999999998</v>
      </c>
      <c r="E15">
        <v>12.0991</v>
      </c>
      <c r="F15" s="18" t="s">
        <v>110</v>
      </c>
      <c r="G15" s="47">
        <v>1</v>
      </c>
      <c r="H15" s="48">
        <f t="shared" si="0"/>
        <v>6.41025641025641E-3</v>
      </c>
    </row>
    <row r="16" spans="1:17" ht="15.75" customHeight="1">
      <c r="A16" s="47">
        <v>1</v>
      </c>
      <c r="B16" s="1" t="s">
        <v>110</v>
      </c>
      <c r="C16" s="47" t="s">
        <v>19</v>
      </c>
      <c r="D16">
        <v>48.8566</v>
      </c>
      <c r="E16">
        <v>9.3510000000000009</v>
      </c>
      <c r="F16" s="18" t="s">
        <v>110</v>
      </c>
      <c r="G16" s="47">
        <v>1</v>
      </c>
      <c r="H16" s="48">
        <f t="shared" si="0"/>
        <v>6.41025641025641E-3</v>
      </c>
      <c r="M16" s="32" t="s">
        <v>155</v>
      </c>
      <c r="N16" s="49" t="s">
        <v>157</v>
      </c>
    </row>
    <row r="17" spans="1:8" ht="15.75" customHeight="1">
      <c r="A17" s="47">
        <v>1</v>
      </c>
      <c r="B17" s="1" t="s">
        <v>110</v>
      </c>
      <c r="C17" s="47" t="s">
        <v>20</v>
      </c>
      <c r="D17">
        <v>49.451999999999998</v>
      </c>
      <c r="E17">
        <v>11.0768</v>
      </c>
      <c r="F17" s="18" t="s">
        <v>110</v>
      </c>
      <c r="G17" s="47">
        <v>1</v>
      </c>
      <c r="H17" s="48">
        <f t="shared" si="0"/>
        <v>6.41025641025641E-3</v>
      </c>
    </row>
    <row r="18" spans="1:8" ht="15.75" customHeight="1">
      <c r="A18" s="47">
        <v>1</v>
      </c>
      <c r="B18" s="1" t="s">
        <v>110</v>
      </c>
      <c r="C18" s="47" t="s">
        <v>21</v>
      </c>
      <c r="D18">
        <v>52.296500000000002</v>
      </c>
      <c r="E18">
        <v>13.263400000000001</v>
      </c>
      <c r="F18" s="18" t="s">
        <v>110</v>
      </c>
      <c r="G18" s="47">
        <v>1</v>
      </c>
      <c r="H18" s="48">
        <f t="shared" si="0"/>
        <v>6.41025641025641E-3</v>
      </c>
    </row>
    <row r="19" spans="1:8" ht="15.75" customHeight="1">
      <c r="A19" s="47">
        <v>1</v>
      </c>
      <c r="B19" s="1" t="s">
        <v>110</v>
      </c>
      <c r="C19" s="47" t="s">
        <v>23</v>
      </c>
      <c r="D19">
        <v>52.434399999999997</v>
      </c>
      <c r="E19">
        <v>13.7506</v>
      </c>
      <c r="F19" s="18" t="s">
        <v>110</v>
      </c>
      <c r="G19" s="47">
        <v>1</v>
      </c>
      <c r="H19" s="48">
        <f t="shared" si="0"/>
        <v>6.41025641025641E-3</v>
      </c>
    </row>
    <row r="20" spans="1:8" ht="15.75" customHeight="1">
      <c r="A20" s="47">
        <v>1</v>
      </c>
      <c r="B20" s="1" t="s">
        <v>110</v>
      </c>
      <c r="C20" s="47" t="s">
        <v>24</v>
      </c>
      <c r="D20">
        <v>50.205100000000002</v>
      </c>
      <c r="E20">
        <v>8.2284000000000006</v>
      </c>
      <c r="F20" s="18" t="s">
        <v>110</v>
      </c>
      <c r="G20" s="47">
        <v>1</v>
      </c>
      <c r="H20" s="48">
        <f t="shared" si="0"/>
        <v>6.41025641025641E-3</v>
      </c>
    </row>
    <row r="21" spans="1:8" ht="15.75" customHeight="1">
      <c r="A21" s="47">
        <v>1</v>
      </c>
      <c r="B21" s="1" t="s">
        <v>110</v>
      </c>
      <c r="C21" s="47" t="s">
        <v>25</v>
      </c>
      <c r="D21">
        <v>52.3996</v>
      </c>
      <c r="E21">
        <v>13.2159</v>
      </c>
      <c r="F21" s="18" t="s">
        <v>110</v>
      </c>
      <c r="G21" s="47">
        <v>1</v>
      </c>
      <c r="H21" s="48">
        <f t="shared" si="0"/>
        <v>6.41025641025641E-3</v>
      </c>
    </row>
    <row r="22" spans="1:8" ht="15.75" customHeight="1">
      <c r="A22" s="47">
        <v>1</v>
      </c>
      <c r="B22" s="1" t="s">
        <v>110</v>
      </c>
      <c r="C22" s="47" t="s">
        <v>26</v>
      </c>
      <c r="D22">
        <v>50.768799999999999</v>
      </c>
      <c r="E22">
        <v>7.1856999999999998</v>
      </c>
      <c r="F22" s="18" t="s">
        <v>110</v>
      </c>
      <c r="G22" s="47">
        <v>1</v>
      </c>
      <c r="H22" s="48">
        <f t="shared" si="0"/>
        <v>6.41025641025641E-3</v>
      </c>
    </row>
    <row r="23" spans="1:8" ht="15.75" customHeight="1">
      <c r="A23" s="47">
        <v>1</v>
      </c>
      <c r="B23" s="1" t="s">
        <v>110</v>
      </c>
      <c r="C23" s="47" t="s">
        <v>27</v>
      </c>
      <c r="D23">
        <v>48.419800000000002</v>
      </c>
      <c r="E23">
        <v>9.8966999999999992</v>
      </c>
      <c r="F23" s="18" t="s">
        <v>110</v>
      </c>
      <c r="G23" s="47">
        <v>1</v>
      </c>
      <c r="H23" s="48">
        <f t="shared" si="0"/>
        <v>6.41025641025641E-3</v>
      </c>
    </row>
    <row r="24" spans="1:8" ht="15.75" customHeight="1">
      <c r="A24" s="47">
        <v>1</v>
      </c>
      <c r="B24" s="1" t="s">
        <v>110</v>
      </c>
      <c r="C24" s="47" t="s">
        <v>28</v>
      </c>
      <c r="D24">
        <v>52.294199999999996</v>
      </c>
      <c r="E24">
        <v>13.4518</v>
      </c>
      <c r="F24" s="18" t="s">
        <v>110</v>
      </c>
      <c r="G24" s="47">
        <v>1</v>
      </c>
      <c r="H24" s="48">
        <f t="shared" si="0"/>
        <v>6.41025641025641E-3</v>
      </c>
    </row>
    <row r="25" spans="1:8" ht="15.75" customHeight="1">
      <c r="A25" s="47">
        <v>1</v>
      </c>
      <c r="B25" s="1" t="s">
        <v>110</v>
      </c>
      <c r="C25" s="47" t="s">
        <v>29</v>
      </c>
      <c r="D25">
        <v>48.515099999999997</v>
      </c>
      <c r="E25">
        <v>9.6986000000000008</v>
      </c>
      <c r="F25" s="18" t="s">
        <v>110</v>
      </c>
      <c r="G25" s="47">
        <v>1</v>
      </c>
      <c r="H25" s="48">
        <f t="shared" si="0"/>
        <v>6.41025641025641E-3</v>
      </c>
    </row>
    <row r="26" spans="1:8" ht="15.75" customHeight="1">
      <c r="A26" s="47">
        <v>1</v>
      </c>
      <c r="B26" s="1" t="s">
        <v>110</v>
      </c>
      <c r="C26" s="47" t="s">
        <v>30</v>
      </c>
      <c r="D26">
        <v>48.892200000000003</v>
      </c>
      <c r="E26">
        <v>8.7064000000000004</v>
      </c>
      <c r="F26" s="18" t="s">
        <v>110</v>
      </c>
      <c r="G26" s="47">
        <v>1</v>
      </c>
      <c r="H26" s="48">
        <f t="shared" si="0"/>
        <v>6.41025641025641E-3</v>
      </c>
    </row>
    <row r="27" spans="1:8" ht="15.75" customHeight="1">
      <c r="A27" s="47">
        <v>1</v>
      </c>
      <c r="B27" s="1" t="s">
        <v>110</v>
      </c>
      <c r="C27" s="47" t="s">
        <v>31</v>
      </c>
      <c r="D27">
        <v>52.506300000000003</v>
      </c>
      <c r="E27">
        <v>13.659700000000001</v>
      </c>
      <c r="F27" s="18" t="s">
        <v>110</v>
      </c>
      <c r="G27" s="47">
        <v>1</v>
      </c>
      <c r="H27" s="48">
        <f t="shared" si="0"/>
        <v>6.41025641025641E-3</v>
      </c>
    </row>
    <row r="28" spans="1:8" ht="15.75" customHeight="1">
      <c r="A28" s="47">
        <v>1</v>
      </c>
      <c r="B28" s="1" t="s">
        <v>110</v>
      </c>
      <c r="C28" s="47" t="s">
        <v>32</v>
      </c>
      <c r="D28">
        <v>49.481900000000003</v>
      </c>
      <c r="E28">
        <v>8.4352999999999998</v>
      </c>
      <c r="F28" s="18" t="s">
        <v>110</v>
      </c>
      <c r="G28" s="47">
        <v>1</v>
      </c>
      <c r="H28" s="48">
        <f t="shared" si="0"/>
        <v>6.41025641025641E-3</v>
      </c>
    </row>
    <row r="29" spans="1:8" ht="15.75" customHeight="1">
      <c r="A29" s="47">
        <v>1</v>
      </c>
      <c r="B29" s="1" t="s">
        <v>110</v>
      </c>
      <c r="C29" s="47" t="s">
        <v>33</v>
      </c>
      <c r="D29">
        <v>47.5762</v>
      </c>
      <c r="E29">
        <v>9.9685000000000006</v>
      </c>
      <c r="F29" s="18" t="s">
        <v>110</v>
      </c>
      <c r="G29" s="47">
        <v>1</v>
      </c>
      <c r="H29" s="48">
        <f t="shared" si="0"/>
        <v>6.41025641025641E-3</v>
      </c>
    </row>
    <row r="30" spans="1:8" ht="15.75" customHeight="1">
      <c r="A30" s="47">
        <v>1</v>
      </c>
      <c r="B30" s="1" t="s">
        <v>110</v>
      </c>
      <c r="C30" s="47" t="s">
        <v>34</v>
      </c>
      <c r="D30">
        <v>53.481200000000001</v>
      </c>
      <c r="E30">
        <v>9.6981999999999999</v>
      </c>
      <c r="F30" s="18" t="s">
        <v>110</v>
      </c>
      <c r="G30" s="47">
        <v>1</v>
      </c>
      <c r="H30" s="48">
        <f t="shared" si="0"/>
        <v>6.41025641025641E-3</v>
      </c>
    </row>
    <row r="31" spans="1:8" ht="15.75" customHeight="1">
      <c r="A31" s="47">
        <v>1</v>
      </c>
      <c r="B31" s="1" t="s">
        <v>110</v>
      </c>
      <c r="C31" s="47" t="s">
        <v>35</v>
      </c>
      <c r="D31">
        <v>50.9375</v>
      </c>
      <c r="E31">
        <v>6.9603000000000002</v>
      </c>
      <c r="F31" s="18" t="s">
        <v>110</v>
      </c>
      <c r="G31" s="47">
        <v>1</v>
      </c>
      <c r="H31" s="48">
        <f t="shared" si="0"/>
        <v>6.41025641025641E-3</v>
      </c>
    </row>
    <row r="32" spans="1:8" ht="15.75" customHeight="1">
      <c r="A32" s="47">
        <v>1</v>
      </c>
      <c r="B32" s="1" t="s">
        <v>110</v>
      </c>
      <c r="C32" s="47" t="s">
        <v>36</v>
      </c>
      <c r="D32">
        <v>52.422600000000003</v>
      </c>
      <c r="E32">
        <v>10.7865</v>
      </c>
      <c r="F32" s="18" t="s">
        <v>110</v>
      </c>
      <c r="G32" s="47">
        <v>1</v>
      </c>
      <c r="H32" s="48">
        <f t="shared" si="0"/>
        <v>6.41025641025641E-3</v>
      </c>
    </row>
    <row r="33" spans="1:16" ht="15.75" customHeight="1">
      <c r="A33" s="47">
        <v>1</v>
      </c>
      <c r="B33" s="1" t="s">
        <v>110</v>
      </c>
      <c r="C33" s="47" t="s">
        <v>37</v>
      </c>
      <c r="D33">
        <v>53.695399999999999</v>
      </c>
      <c r="E33">
        <v>10.005599999999999</v>
      </c>
      <c r="F33" s="18" t="s">
        <v>110</v>
      </c>
      <c r="G33" s="47">
        <v>1</v>
      </c>
      <c r="H33" s="48">
        <f t="shared" si="0"/>
        <v>6.41025641025641E-3</v>
      </c>
    </row>
    <row r="34" spans="1:16" ht="15.75" customHeight="1">
      <c r="A34" s="47">
        <v>1</v>
      </c>
      <c r="B34" s="1" t="s">
        <v>110</v>
      </c>
      <c r="C34" s="47" t="s">
        <v>38</v>
      </c>
      <c r="D34">
        <v>50.132399999999997</v>
      </c>
      <c r="E34">
        <v>8.5485000000000007</v>
      </c>
      <c r="F34" s="18" t="s">
        <v>110</v>
      </c>
      <c r="G34" s="47">
        <v>1</v>
      </c>
      <c r="H34" s="48">
        <f t="shared" si="0"/>
        <v>6.41025641025641E-3</v>
      </c>
      <c r="P34" s="13"/>
    </row>
    <row r="35" spans="1:16" ht="15.75" customHeight="1">
      <c r="A35" s="47">
        <v>1</v>
      </c>
      <c r="B35" s="1" t="s">
        <v>110</v>
      </c>
      <c r="C35" s="47" t="s">
        <v>40</v>
      </c>
      <c r="D35">
        <v>48.492400000000004</v>
      </c>
      <c r="E35">
        <v>9.2042999999999999</v>
      </c>
      <c r="F35" s="18" t="s">
        <v>110</v>
      </c>
      <c r="G35" s="47">
        <v>1</v>
      </c>
      <c r="H35" s="48">
        <f t="shared" si="0"/>
        <v>6.41025641025641E-3</v>
      </c>
    </row>
    <row r="36" spans="1:16" ht="15.75" customHeight="1">
      <c r="A36" s="47">
        <v>1</v>
      </c>
      <c r="B36" s="1" t="s">
        <v>110</v>
      </c>
      <c r="C36" s="47" t="s">
        <v>41</v>
      </c>
      <c r="D36">
        <v>49.006900000000002</v>
      </c>
      <c r="E36">
        <v>8.4037000000000006</v>
      </c>
      <c r="F36" s="18" t="s">
        <v>110</v>
      </c>
      <c r="G36" s="47">
        <v>1</v>
      </c>
      <c r="H36" s="48">
        <f t="shared" si="0"/>
        <v>6.41025641025641E-3</v>
      </c>
    </row>
    <row r="37" spans="1:16" ht="15.75" customHeight="1">
      <c r="A37" s="47">
        <v>1</v>
      </c>
      <c r="B37" s="1" t="s">
        <v>110</v>
      </c>
      <c r="C37" s="47" t="s">
        <v>42</v>
      </c>
      <c r="D37">
        <v>51.960700000000003</v>
      </c>
      <c r="E37">
        <v>7.6261000000000001</v>
      </c>
      <c r="F37" s="18" t="s">
        <v>110</v>
      </c>
      <c r="G37" s="47">
        <v>1</v>
      </c>
      <c r="H37" s="48">
        <f t="shared" si="0"/>
        <v>6.41025641025641E-3</v>
      </c>
    </row>
    <row r="38" spans="1:16" ht="15.75" customHeight="1">
      <c r="A38" s="47">
        <v>1</v>
      </c>
      <c r="B38" s="1" t="s">
        <v>110</v>
      </c>
      <c r="C38" s="47" t="s">
        <v>43</v>
      </c>
      <c r="D38" s="18">
        <v>50.110900000000001</v>
      </c>
      <c r="E38">
        <v>8.6821000000000002</v>
      </c>
      <c r="F38" s="18" t="s">
        <v>110</v>
      </c>
      <c r="G38" s="47">
        <v>1</v>
      </c>
      <c r="H38" s="48">
        <f t="shared" si="0"/>
        <v>6.41025641025641E-3</v>
      </c>
    </row>
    <row r="39" spans="1:16" ht="15.75" customHeight="1">
      <c r="A39" s="47">
        <v>1</v>
      </c>
      <c r="B39" s="1" t="s">
        <v>110</v>
      </c>
      <c r="C39" s="47" t="s">
        <v>44</v>
      </c>
      <c r="D39">
        <v>52.925600000000003</v>
      </c>
      <c r="E39">
        <v>8.7797999999999998</v>
      </c>
      <c r="F39" s="18" t="s">
        <v>110</v>
      </c>
      <c r="G39" s="47">
        <v>1</v>
      </c>
      <c r="H39" s="48">
        <f t="shared" si="0"/>
        <v>6.41025641025641E-3</v>
      </c>
    </row>
    <row r="40" spans="1:16" ht="15.75" customHeight="1">
      <c r="C40" s="1" t="s">
        <v>10</v>
      </c>
      <c r="G40" s="1">
        <f>SUM(G2:G39)</f>
        <v>156</v>
      </c>
      <c r="H40" s="6">
        <f t="shared" si="0"/>
        <v>1</v>
      </c>
    </row>
    <row r="41" spans="1:16" ht="15.75" customHeight="1">
      <c r="I41" s="6"/>
    </row>
    <row r="44" spans="1:16" ht="15.75" customHeight="1">
      <c r="G44" s="1" t="s">
        <v>45</v>
      </c>
    </row>
    <row r="46" spans="1:16" ht="15.75" customHeight="1">
      <c r="G46" s="47"/>
    </row>
    <row r="47" spans="1:16" ht="15.75" customHeight="1">
      <c r="G47" s="19"/>
    </row>
    <row r="48" spans="1:16" ht="15.75" customHeight="1">
      <c r="A48" s="1" t="s">
        <v>69</v>
      </c>
      <c r="B48" s="60" t="s">
        <v>213</v>
      </c>
      <c r="C48" s="1" t="s">
        <v>1</v>
      </c>
      <c r="F48" s="1" t="s">
        <v>1</v>
      </c>
      <c r="G48" s="19"/>
    </row>
    <row r="49" spans="1:7" ht="15.75" customHeight="1">
      <c r="A49" s="1" t="s">
        <v>110</v>
      </c>
      <c r="B49" t="str">
        <f t="shared" ref="B49:B86" si="2">TRIM(SUBSTITUTE(RIGHT(B92, LEN(B92) - SEARCH("-", B92)), " ", ""))</f>
        <v>Berlin</v>
      </c>
      <c r="C49" s="47">
        <v>87</v>
      </c>
      <c r="F49" s="47">
        <v>1</v>
      </c>
    </row>
    <row r="50" spans="1:7" ht="15.75" customHeight="1">
      <c r="A50" s="1" t="s">
        <v>110</v>
      </c>
      <c r="B50" t="str">
        <f t="shared" si="2"/>
        <v>Hamburg</v>
      </c>
      <c r="C50" s="1">
        <v>24</v>
      </c>
      <c r="F50" s="1">
        <v>87</v>
      </c>
      <c r="G50" s="19"/>
    </row>
    <row r="51" spans="1:7" ht="15.75" customHeight="1">
      <c r="A51" s="1" t="s">
        <v>110</v>
      </c>
      <c r="B51" t="str">
        <f t="shared" si="2"/>
        <v>Bavaria</v>
      </c>
      <c r="C51" s="47">
        <v>1</v>
      </c>
      <c r="F51" s="47">
        <v>1</v>
      </c>
    </row>
    <row r="52" spans="1:7" ht="15.75" customHeight="1">
      <c r="A52" s="1" t="s">
        <v>110</v>
      </c>
      <c r="B52" t="str">
        <f t="shared" si="2"/>
        <v>Brandenburg</v>
      </c>
      <c r="C52" s="47">
        <v>1</v>
      </c>
      <c r="F52" s="47">
        <v>1</v>
      </c>
    </row>
    <row r="53" spans="1:7" ht="15.75" customHeight="1">
      <c r="A53" s="1" t="s">
        <v>110</v>
      </c>
      <c r="B53" t="str">
        <f t="shared" si="2"/>
        <v>NorthRhine-Westphalia</v>
      </c>
      <c r="C53" s="1">
        <v>2</v>
      </c>
      <c r="F53" s="1">
        <v>2</v>
      </c>
      <c r="G53" s="19"/>
    </row>
    <row r="54" spans="1:7" ht="15.75" customHeight="1">
      <c r="A54" s="1" t="s">
        <v>110</v>
      </c>
      <c r="B54" t="str">
        <f t="shared" si="2"/>
        <v>Hesse</v>
      </c>
      <c r="C54" s="47">
        <v>1</v>
      </c>
      <c r="F54" s="47">
        <v>1</v>
      </c>
    </row>
    <row r="55" spans="1:7" ht="15.75" customHeight="1">
      <c r="A55" s="1" t="s">
        <v>110</v>
      </c>
      <c r="B55" t="str">
        <f t="shared" si="2"/>
        <v>Brandenburg</v>
      </c>
      <c r="C55" s="47">
        <v>1</v>
      </c>
      <c r="F55" s="47">
        <v>1</v>
      </c>
    </row>
    <row r="56" spans="1:7" ht="15.75" customHeight="1">
      <c r="A56" s="1" t="s">
        <v>110</v>
      </c>
      <c r="B56" t="str">
        <f t="shared" si="2"/>
        <v>NorthRhine-Westphalia</v>
      </c>
      <c r="C56" s="47">
        <v>1</v>
      </c>
      <c r="F56" s="47">
        <v>1</v>
      </c>
    </row>
    <row r="57" spans="1:7" ht="15.75" customHeight="1">
      <c r="A57" s="1" t="s">
        <v>110</v>
      </c>
      <c r="B57" t="str">
        <f t="shared" si="2"/>
        <v>Ziegelrode-Saxony-Anhalt</v>
      </c>
      <c r="C57" s="1">
        <v>2</v>
      </c>
      <c r="F57" s="1">
        <v>2</v>
      </c>
      <c r="G57" s="19"/>
    </row>
    <row r="58" spans="1:7" ht="15.75" customHeight="1">
      <c r="A58" s="1" t="s">
        <v>110</v>
      </c>
      <c r="B58" t="str">
        <f t="shared" si="2"/>
        <v>Bavaria</v>
      </c>
      <c r="C58" s="47">
        <v>1</v>
      </c>
      <c r="F58" s="47">
        <v>1</v>
      </c>
    </row>
    <row r="59" spans="1:7" ht="15.75" customHeight="1">
      <c r="A59" s="1" t="s">
        <v>110</v>
      </c>
      <c r="B59" t="str">
        <f t="shared" si="2"/>
        <v>Bavaria</v>
      </c>
      <c r="C59" s="47">
        <v>1</v>
      </c>
      <c r="F59" s="47">
        <v>1</v>
      </c>
    </row>
    <row r="60" spans="1:7" ht="15.75" customHeight="1">
      <c r="A60" s="1" t="s">
        <v>110</v>
      </c>
      <c r="B60" t="str">
        <f t="shared" si="2"/>
        <v>NorthRhine-Westphalia</v>
      </c>
      <c r="C60" s="47">
        <v>1</v>
      </c>
      <c r="F60" s="47">
        <v>1</v>
      </c>
    </row>
    <row r="61" spans="1:7" ht="15.75" customHeight="1">
      <c r="A61" s="1" t="s">
        <v>110</v>
      </c>
      <c r="B61" t="str">
        <f t="shared" si="2"/>
        <v>NorthRhine-Westphalia</v>
      </c>
      <c r="C61" s="47">
        <v>1</v>
      </c>
      <c r="F61" s="47">
        <v>1</v>
      </c>
    </row>
    <row r="62" spans="1:7" ht="15.75" customHeight="1">
      <c r="A62" s="1" t="s">
        <v>110</v>
      </c>
      <c r="B62" t="str">
        <f t="shared" si="2"/>
        <v>Mecklenburg-Vorpommern</v>
      </c>
      <c r="C62" s="1">
        <v>7</v>
      </c>
      <c r="F62" s="1">
        <v>7</v>
      </c>
      <c r="G62" s="19"/>
    </row>
    <row r="63" spans="1:7" ht="15.75" customHeight="1">
      <c r="A63" s="1" t="s">
        <v>110</v>
      </c>
      <c r="B63" t="str">
        <f t="shared" si="2"/>
        <v>Baden-Württemberg</v>
      </c>
      <c r="C63" s="47">
        <v>1</v>
      </c>
      <c r="F63" s="47">
        <v>1</v>
      </c>
    </row>
    <row r="64" spans="1:7" ht="15.75" customHeight="1">
      <c r="A64" s="1" t="s">
        <v>110</v>
      </c>
      <c r="B64" t="str">
        <f t="shared" si="2"/>
        <v>Bavaria</v>
      </c>
      <c r="C64" s="47">
        <v>1</v>
      </c>
      <c r="F64" s="47">
        <v>1</v>
      </c>
    </row>
    <row r="65" spans="1:7" ht="15.75" customHeight="1">
      <c r="A65" s="1" t="s">
        <v>110</v>
      </c>
      <c r="B65" t="str">
        <f t="shared" si="2"/>
        <v>Brandenburg</v>
      </c>
      <c r="C65" s="47">
        <v>1</v>
      </c>
      <c r="F65" s="47">
        <v>1</v>
      </c>
    </row>
    <row r="66" spans="1:7" ht="15.75" customHeight="1">
      <c r="A66" s="1" t="s">
        <v>110</v>
      </c>
      <c r="B66" t="str">
        <f t="shared" si="2"/>
        <v>Brandenburg</v>
      </c>
      <c r="C66" s="47">
        <v>1</v>
      </c>
      <c r="F66" s="47">
        <v>1</v>
      </c>
    </row>
    <row r="67" spans="1:7" ht="15.75" customHeight="1">
      <c r="A67" s="1" t="s">
        <v>110</v>
      </c>
      <c r="B67" t="str">
        <f t="shared" si="2"/>
        <v>Hesse</v>
      </c>
      <c r="C67" s="47">
        <v>1</v>
      </c>
      <c r="F67" s="47">
        <v>1</v>
      </c>
    </row>
    <row r="68" spans="1:7" ht="15.75" customHeight="1">
      <c r="A68" s="1" t="s">
        <v>110</v>
      </c>
      <c r="B68" t="str">
        <f t="shared" si="2"/>
        <v>Brandenburg</v>
      </c>
      <c r="C68" s="47">
        <v>1</v>
      </c>
      <c r="F68" s="47">
        <v>1</v>
      </c>
    </row>
    <row r="69" spans="1:7" ht="15.75" customHeight="1">
      <c r="A69" s="1" t="s">
        <v>110</v>
      </c>
      <c r="B69" t="str">
        <f t="shared" si="2"/>
        <v>NorthRhine-Westphalia</v>
      </c>
      <c r="C69" s="47">
        <v>1</v>
      </c>
      <c r="F69" s="47">
        <v>1</v>
      </c>
    </row>
    <row r="70" spans="1:7" ht="15.75" customHeight="1">
      <c r="A70" s="1" t="s">
        <v>110</v>
      </c>
      <c r="B70" t="str">
        <f t="shared" si="2"/>
        <v>Baden-Württemberg</v>
      </c>
      <c r="C70" s="47">
        <v>1</v>
      </c>
      <c r="F70" s="47">
        <v>1</v>
      </c>
    </row>
    <row r="71" spans="1:7" ht="15.75" customHeight="1">
      <c r="A71" s="1" t="s">
        <v>110</v>
      </c>
      <c r="B71" t="str">
        <f t="shared" si="2"/>
        <v>Brandenburg</v>
      </c>
      <c r="C71" s="47">
        <v>2</v>
      </c>
      <c r="F71" s="47">
        <v>2</v>
      </c>
    </row>
    <row r="72" spans="1:7" ht="15.75" customHeight="1">
      <c r="A72" s="1" t="s">
        <v>110</v>
      </c>
      <c r="B72" t="str">
        <f t="shared" si="2"/>
        <v>Baden-Württemberg</v>
      </c>
      <c r="C72" s="47">
        <v>1</v>
      </c>
      <c r="F72" s="47">
        <v>1</v>
      </c>
    </row>
    <row r="73" spans="1:7" ht="15.75" customHeight="1">
      <c r="A73" s="1" t="s">
        <v>110</v>
      </c>
      <c r="B73" t="str">
        <f t="shared" si="2"/>
        <v>Baden-Württemberg</v>
      </c>
      <c r="C73" s="1">
        <v>1</v>
      </c>
      <c r="F73" s="1">
        <v>24</v>
      </c>
      <c r="G73" s="19"/>
    </row>
    <row r="74" spans="1:7" ht="15.75" customHeight="1">
      <c r="A74" s="1" t="s">
        <v>110</v>
      </c>
      <c r="B74" t="str">
        <f t="shared" si="2"/>
        <v>Brandenburg</v>
      </c>
      <c r="C74" s="47">
        <v>1</v>
      </c>
      <c r="F74" s="47">
        <v>1</v>
      </c>
    </row>
    <row r="75" spans="1:7" ht="15.75" customHeight="1">
      <c r="A75" s="1" t="s">
        <v>110</v>
      </c>
      <c r="B75" t="str">
        <f t="shared" si="2"/>
        <v>Rhineland-Palatinate</v>
      </c>
      <c r="C75" s="47">
        <v>1</v>
      </c>
      <c r="F75" s="47">
        <v>1</v>
      </c>
    </row>
    <row r="76" spans="1:7" ht="15.75" customHeight="1">
      <c r="A76" s="1" t="s">
        <v>110</v>
      </c>
      <c r="B76" t="str">
        <f t="shared" si="2"/>
        <v>Simmerberg-Bavaria</v>
      </c>
      <c r="C76" s="47">
        <v>1</v>
      </c>
      <c r="F76" s="47">
        <v>1</v>
      </c>
    </row>
    <row r="77" spans="1:7" ht="15.75" customHeight="1">
      <c r="A77" s="1" t="s">
        <v>110</v>
      </c>
      <c r="B77" t="str">
        <f t="shared" si="2"/>
        <v>LowerSaxony</v>
      </c>
      <c r="C77" s="47">
        <v>1</v>
      </c>
      <c r="F77" s="47">
        <v>1</v>
      </c>
    </row>
    <row r="78" spans="1:7" ht="15.75" customHeight="1">
      <c r="A78" s="1" t="s">
        <v>110</v>
      </c>
      <c r="B78" t="str">
        <f t="shared" si="2"/>
        <v>NorthRhine-Westphalia</v>
      </c>
      <c r="C78" s="47">
        <v>1</v>
      </c>
      <c r="F78" s="47">
        <v>1</v>
      </c>
    </row>
    <row r="79" spans="1:7" ht="15.75" customHeight="1">
      <c r="A79" s="1" t="s">
        <v>110</v>
      </c>
      <c r="B79" t="str">
        <f t="shared" si="2"/>
        <v>LowerSaxony</v>
      </c>
      <c r="C79" s="47">
        <v>1</v>
      </c>
      <c r="F79" s="47">
        <v>1</v>
      </c>
    </row>
    <row r="80" spans="1:7" ht="15.75" customHeight="1">
      <c r="A80" s="1" t="s">
        <v>110</v>
      </c>
      <c r="B80" t="str">
        <f t="shared" si="2"/>
        <v>Schleswig-Holstein</v>
      </c>
      <c r="C80" s="47">
        <v>1</v>
      </c>
      <c r="F80" s="47">
        <v>1</v>
      </c>
    </row>
    <row r="81" spans="1:8" ht="15.75" customHeight="1">
      <c r="A81" s="1" t="s">
        <v>110</v>
      </c>
      <c r="B81" t="str">
        <f t="shared" si="2"/>
        <v>Hesse</v>
      </c>
      <c r="C81" s="47">
        <v>1</v>
      </c>
      <c r="F81" s="47">
        <v>1</v>
      </c>
    </row>
    <row r="82" spans="1:8" ht="15.75" customHeight="1">
      <c r="A82" s="1" t="s">
        <v>110</v>
      </c>
      <c r="B82" t="str">
        <f t="shared" si="2"/>
        <v>Baden-Württemberg</v>
      </c>
      <c r="C82" s="47">
        <v>1</v>
      </c>
      <c r="F82" s="47">
        <v>1</v>
      </c>
    </row>
    <row r="83" spans="1:8" ht="15.75" customHeight="1">
      <c r="A83" s="1" t="s">
        <v>110</v>
      </c>
      <c r="B83" t="str">
        <f t="shared" si="2"/>
        <v>Baden-Württemberg</v>
      </c>
      <c r="C83" s="47">
        <v>1</v>
      </c>
      <c r="F83" s="47">
        <v>1</v>
      </c>
    </row>
    <row r="84" spans="1:8" ht="15.75" customHeight="1">
      <c r="A84" s="1" t="s">
        <v>110</v>
      </c>
      <c r="B84" t="str">
        <f t="shared" si="2"/>
        <v>NorthRhine-Westphalia</v>
      </c>
      <c r="C84" s="47">
        <v>1</v>
      </c>
      <c r="F84" s="47">
        <v>1</v>
      </c>
    </row>
    <row r="85" spans="1:8" ht="15.75" customHeight="1">
      <c r="A85" s="1" t="s">
        <v>110</v>
      </c>
      <c r="B85" t="str">
        <f t="shared" si="2"/>
        <v>NorthRhine-Westphalia</v>
      </c>
      <c r="C85" s="47">
        <v>1</v>
      </c>
      <c r="F85" s="47">
        <v>1</v>
      </c>
    </row>
    <row r="86" spans="1:8" ht="15.75" customHeight="1">
      <c r="A86" s="1" t="s">
        <v>110</v>
      </c>
      <c r="B86" t="str">
        <f t="shared" si="2"/>
        <v>LowerSaxony</v>
      </c>
      <c r="C86" s="47">
        <v>1</v>
      </c>
      <c r="F86" s="47">
        <v>1</v>
      </c>
    </row>
    <row r="87" spans="1:8" ht="15.75" customHeight="1">
      <c r="C87">
        <f>SUM(C49:C86)</f>
        <v>156</v>
      </c>
    </row>
    <row r="91" spans="1:8" ht="15.75" customHeight="1">
      <c r="B91" s="18" t="s">
        <v>175</v>
      </c>
      <c r="C91" s="1" t="s">
        <v>0</v>
      </c>
      <c r="G91" s="30" t="s">
        <v>226</v>
      </c>
      <c r="H91" s="30" t="s">
        <v>227</v>
      </c>
    </row>
    <row r="92" spans="1:8" ht="15.75" customHeight="1">
      <c r="B92" s="59" t="s">
        <v>176</v>
      </c>
      <c r="C92" s="1" t="s">
        <v>3</v>
      </c>
      <c r="G92" s="30" t="s">
        <v>3</v>
      </c>
      <c r="H92" s="55">
        <f t="shared" ref="H92:H104" si="3">I112</f>
        <v>0.55769230769230771</v>
      </c>
    </row>
    <row r="93" spans="1:8" ht="15.75" customHeight="1">
      <c r="B93" s="59" t="s">
        <v>177</v>
      </c>
      <c r="C93" s="1" t="s">
        <v>4</v>
      </c>
      <c r="G93" s="30" t="s">
        <v>4</v>
      </c>
      <c r="H93" s="55">
        <f t="shared" si="3"/>
        <v>0.15384615384615385</v>
      </c>
    </row>
    <row r="94" spans="1:8" ht="15.75" customHeight="1">
      <c r="B94" s="59" t="s">
        <v>178</v>
      </c>
      <c r="C94" s="1" t="s">
        <v>39</v>
      </c>
      <c r="G94" s="55" t="s">
        <v>220</v>
      </c>
      <c r="H94" s="55">
        <f t="shared" si="3"/>
        <v>5.7692307692307696E-2</v>
      </c>
    </row>
    <row r="95" spans="1:8" ht="15.75" customHeight="1">
      <c r="B95" s="59" t="s">
        <v>179</v>
      </c>
      <c r="C95" s="1" t="s">
        <v>5</v>
      </c>
      <c r="G95" s="30" t="s">
        <v>7</v>
      </c>
      <c r="H95" s="55">
        <f t="shared" si="3"/>
        <v>5.128205128205128E-2</v>
      </c>
    </row>
    <row r="96" spans="1:8" ht="15.75" customHeight="1">
      <c r="B96" s="59" t="s">
        <v>180</v>
      </c>
      <c r="C96" s="1" t="s">
        <v>6</v>
      </c>
      <c r="G96" s="55" t="s">
        <v>219</v>
      </c>
      <c r="H96" s="55">
        <f t="shared" si="3"/>
        <v>4.4871794871794872E-2</v>
      </c>
    </row>
    <row r="97" spans="2:9" ht="15.75" customHeight="1">
      <c r="B97" s="59" t="s">
        <v>181</v>
      </c>
      <c r="C97" s="47" t="s">
        <v>22</v>
      </c>
      <c r="G97" s="55" t="s">
        <v>215</v>
      </c>
      <c r="H97" s="55">
        <f t="shared" si="3"/>
        <v>3.8461538461538464E-2</v>
      </c>
    </row>
    <row r="98" spans="2:9" ht="15.75" customHeight="1">
      <c r="B98" s="59" t="s">
        <v>182</v>
      </c>
      <c r="C98" s="47" t="s">
        <v>7</v>
      </c>
      <c r="G98" s="30" t="s">
        <v>214</v>
      </c>
      <c r="H98" s="55">
        <f t="shared" si="3"/>
        <v>2.564102564102564E-2</v>
      </c>
    </row>
    <row r="99" spans="2:9" ht="15.75" customHeight="1">
      <c r="B99" s="59" t="s">
        <v>183</v>
      </c>
      <c r="C99" s="47" t="s">
        <v>9</v>
      </c>
      <c r="G99" s="30" t="s">
        <v>216</v>
      </c>
      <c r="H99" s="55">
        <f t="shared" si="3"/>
        <v>1.9230769230769232E-2</v>
      </c>
    </row>
    <row r="100" spans="2:9" ht="15.75" customHeight="1">
      <c r="B100" s="59" t="s">
        <v>184</v>
      </c>
      <c r="C100" s="47" t="s">
        <v>11</v>
      </c>
      <c r="G100" s="30" t="s">
        <v>218</v>
      </c>
      <c r="H100" s="55">
        <f t="shared" si="3"/>
        <v>1.9230769230769232E-2</v>
      </c>
    </row>
    <row r="101" spans="2:9" ht="15.75" customHeight="1">
      <c r="B101" s="59" t="s">
        <v>185</v>
      </c>
      <c r="C101" s="47" t="s">
        <v>12</v>
      </c>
      <c r="G101" s="55" t="s">
        <v>224</v>
      </c>
      <c r="H101" s="55">
        <f t="shared" si="3"/>
        <v>1.282051282051282E-2</v>
      </c>
    </row>
    <row r="102" spans="2:9" ht="15.75" customHeight="1">
      <c r="B102" s="59" t="s">
        <v>186</v>
      </c>
      <c r="C102" s="47" t="s">
        <v>14</v>
      </c>
      <c r="G102" s="55" t="s">
        <v>221</v>
      </c>
      <c r="H102" s="55">
        <f t="shared" si="3"/>
        <v>6.41025641025641E-3</v>
      </c>
    </row>
    <row r="103" spans="2:9" ht="15.75" customHeight="1">
      <c r="B103" s="59" t="s">
        <v>187</v>
      </c>
      <c r="C103" s="47" t="s">
        <v>16</v>
      </c>
      <c r="G103" s="55" t="s">
        <v>222</v>
      </c>
      <c r="H103" s="55">
        <f t="shared" si="3"/>
        <v>6.41025641025641E-3</v>
      </c>
    </row>
    <row r="104" spans="2:9" ht="15.75" customHeight="1">
      <c r="B104" s="59" t="s">
        <v>188</v>
      </c>
      <c r="C104" s="47" t="s">
        <v>17</v>
      </c>
      <c r="G104" s="55" t="s">
        <v>223</v>
      </c>
      <c r="H104" s="55">
        <f t="shared" si="3"/>
        <v>6.41025641025641E-3</v>
      </c>
    </row>
    <row r="105" spans="2:9" ht="15.75" customHeight="1">
      <c r="B105" s="59" t="s">
        <v>189</v>
      </c>
      <c r="C105" s="47" t="s">
        <v>18</v>
      </c>
      <c r="G105" s="18" t="s">
        <v>10</v>
      </c>
      <c r="H105" s="55">
        <f>SUM(H92:H104)</f>
        <v>1</v>
      </c>
    </row>
    <row r="106" spans="2:9" ht="15.75" customHeight="1">
      <c r="B106" s="59" t="s">
        <v>190</v>
      </c>
      <c r="C106" s="47" t="s">
        <v>19</v>
      </c>
    </row>
    <row r="107" spans="2:9" ht="15.75" customHeight="1">
      <c r="B107" s="59" t="s">
        <v>191</v>
      </c>
      <c r="C107" s="47" t="s">
        <v>20</v>
      </c>
    </row>
    <row r="108" spans="2:9" ht="15.75" customHeight="1">
      <c r="B108" s="59" t="s">
        <v>192</v>
      </c>
      <c r="C108" s="47" t="s">
        <v>21</v>
      </c>
    </row>
    <row r="109" spans="2:9" ht="15.75" customHeight="1">
      <c r="B109" s="59" t="s">
        <v>193</v>
      </c>
      <c r="C109" s="47" t="s">
        <v>23</v>
      </c>
    </row>
    <row r="110" spans="2:9" ht="15.75" customHeight="1">
      <c r="B110" s="59" t="s">
        <v>194</v>
      </c>
      <c r="C110" s="47" t="s">
        <v>24</v>
      </c>
    </row>
    <row r="111" spans="2:9" ht="15.75" customHeight="1">
      <c r="B111" s="59" t="s">
        <v>195</v>
      </c>
      <c r="C111" s="47" t="s">
        <v>25</v>
      </c>
      <c r="G111" t="s">
        <v>213</v>
      </c>
      <c r="H111" s="18" t="s">
        <v>225</v>
      </c>
      <c r="I111" s="18" t="s">
        <v>1</v>
      </c>
    </row>
    <row r="112" spans="2:9" ht="15.75" customHeight="1">
      <c r="B112" s="59" t="s">
        <v>196</v>
      </c>
      <c r="C112" s="47" t="s">
        <v>26</v>
      </c>
      <c r="G112" t="s">
        <v>3</v>
      </c>
      <c r="H112">
        <v>87</v>
      </c>
      <c r="I112" s="55">
        <f>H112/$H$125</f>
        <v>0.55769230769230771</v>
      </c>
    </row>
    <row r="113" spans="2:9" ht="15.75" customHeight="1">
      <c r="B113" s="59" t="s">
        <v>197</v>
      </c>
      <c r="C113" s="47" t="s">
        <v>27</v>
      </c>
      <c r="G113" t="s">
        <v>4</v>
      </c>
      <c r="H113">
        <v>24</v>
      </c>
      <c r="I113" s="55">
        <f t="shared" ref="I113:I125" si="4">H113/$H$125</f>
        <v>0.15384615384615385</v>
      </c>
    </row>
    <row r="114" spans="2:9" ht="15.75" customHeight="1">
      <c r="B114" s="59" t="s">
        <v>198</v>
      </c>
      <c r="C114" s="47" t="s">
        <v>28</v>
      </c>
      <c r="G114" t="s">
        <v>220</v>
      </c>
      <c r="H114">
        <v>9</v>
      </c>
      <c r="I114" s="55">
        <f t="shared" si="4"/>
        <v>5.7692307692307696E-2</v>
      </c>
    </row>
    <row r="115" spans="2:9" ht="15.75" customHeight="1">
      <c r="B115" s="59" t="s">
        <v>199</v>
      </c>
      <c r="C115" s="47" t="s">
        <v>29</v>
      </c>
      <c r="G115" t="s">
        <v>7</v>
      </c>
      <c r="H115">
        <v>8</v>
      </c>
      <c r="I115" s="55">
        <f t="shared" si="4"/>
        <v>5.128205128205128E-2</v>
      </c>
    </row>
    <row r="116" spans="2:9" ht="15.75" customHeight="1">
      <c r="B116" s="59" t="s">
        <v>200</v>
      </c>
      <c r="C116" s="47" t="s">
        <v>30</v>
      </c>
      <c r="G116" t="s">
        <v>219</v>
      </c>
      <c r="H116">
        <v>7</v>
      </c>
      <c r="I116" s="55">
        <f t="shared" si="4"/>
        <v>4.4871794871794872E-2</v>
      </c>
    </row>
    <row r="117" spans="2:9" ht="15.75" customHeight="1">
      <c r="B117" s="59" t="s">
        <v>201</v>
      </c>
      <c r="C117" s="47" t="s">
        <v>31</v>
      </c>
      <c r="G117" t="s">
        <v>215</v>
      </c>
      <c r="H117">
        <v>6</v>
      </c>
      <c r="I117" s="55">
        <f t="shared" si="4"/>
        <v>3.8461538461538464E-2</v>
      </c>
    </row>
    <row r="118" spans="2:9" ht="15.75" customHeight="1">
      <c r="B118" s="59" t="s">
        <v>202</v>
      </c>
      <c r="C118" s="47" t="s">
        <v>32</v>
      </c>
      <c r="G118" t="s">
        <v>214</v>
      </c>
      <c r="H118">
        <v>4</v>
      </c>
      <c r="I118" s="55">
        <f t="shared" si="4"/>
        <v>2.564102564102564E-2</v>
      </c>
    </row>
    <row r="119" spans="2:9" ht="15.75" customHeight="1">
      <c r="B119" s="59" t="s">
        <v>203</v>
      </c>
      <c r="C119" s="47" t="s">
        <v>33</v>
      </c>
      <c r="G119" t="s">
        <v>216</v>
      </c>
      <c r="H119">
        <v>3</v>
      </c>
      <c r="I119" s="55">
        <f t="shared" si="4"/>
        <v>1.9230769230769232E-2</v>
      </c>
    </row>
    <row r="120" spans="2:9" ht="15.75" customHeight="1">
      <c r="B120" s="59" t="s">
        <v>204</v>
      </c>
      <c r="C120" s="47" t="s">
        <v>34</v>
      </c>
      <c r="G120" t="s">
        <v>218</v>
      </c>
      <c r="H120">
        <v>3</v>
      </c>
      <c r="I120" s="55">
        <f t="shared" si="4"/>
        <v>1.9230769230769232E-2</v>
      </c>
    </row>
    <row r="121" spans="2:9" ht="15.75" customHeight="1">
      <c r="B121" s="59" t="s">
        <v>205</v>
      </c>
      <c r="C121" s="47" t="s">
        <v>35</v>
      </c>
      <c r="G121" t="s">
        <v>224</v>
      </c>
      <c r="H121">
        <v>2</v>
      </c>
      <c r="I121" s="55">
        <f t="shared" si="4"/>
        <v>1.282051282051282E-2</v>
      </c>
    </row>
    <row r="122" spans="2:9" ht="15.75" customHeight="1">
      <c r="B122" s="59" t="s">
        <v>206</v>
      </c>
      <c r="C122" s="47" t="s">
        <v>36</v>
      </c>
      <c r="G122" t="s">
        <v>221</v>
      </c>
      <c r="H122">
        <v>1</v>
      </c>
      <c r="I122" s="55">
        <f t="shared" si="4"/>
        <v>6.41025641025641E-3</v>
      </c>
    </row>
    <row r="123" spans="2:9" ht="15.75" customHeight="1">
      <c r="B123" s="59" t="s">
        <v>207</v>
      </c>
      <c r="C123" s="47" t="s">
        <v>37</v>
      </c>
      <c r="G123" t="s">
        <v>222</v>
      </c>
      <c r="H123">
        <v>1</v>
      </c>
      <c r="I123" s="55">
        <f t="shared" si="4"/>
        <v>6.41025641025641E-3</v>
      </c>
    </row>
    <row r="124" spans="2:9" ht="15.75" customHeight="1">
      <c r="B124" s="59" t="s">
        <v>208</v>
      </c>
      <c r="C124" s="47" t="s">
        <v>38</v>
      </c>
      <c r="G124" t="s">
        <v>223</v>
      </c>
      <c r="H124">
        <v>1</v>
      </c>
      <c r="I124" s="55">
        <f t="shared" si="4"/>
        <v>6.41025641025641E-3</v>
      </c>
    </row>
    <row r="125" spans="2:9" ht="15.75" customHeight="1">
      <c r="B125" s="59" t="s">
        <v>209</v>
      </c>
      <c r="C125" s="47" t="s">
        <v>40</v>
      </c>
      <c r="G125" t="s">
        <v>10</v>
      </c>
      <c r="H125">
        <f>SUM(H112:H124)</f>
        <v>156</v>
      </c>
      <c r="I125" s="55">
        <f t="shared" si="4"/>
        <v>1</v>
      </c>
    </row>
    <row r="126" spans="2:9" ht="15.75" customHeight="1">
      <c r="B126" s="59" t="s">
        <v>210</v>
      </c>
      <c r="C126" s="47" t="s">
        <v>41</v>
      </c>
    </row>
    <row r="127" spans="2:9" ht="15.75" customHeight="1">
      <c r="B127" s="59" t="s">
        <v>211</v>
      </c>
      <c r="C127" s="47" t="s">
        <v>42</v>
      </c>
    </row>
    <row r="128" spans="2:9" ht="15.75" customHeight="1">
      <c r="B128" s="59" t="s">
        <v>212</v>
      </c>
      <c r="C128" s="47" t="s">
        <v>43</v>
      </c>
    </row>
    <row r="129" spans="2:3" ht="15.75" customHeight="1">
      <c r="B129" s="59" t="s">
        <v>217</v>
      </c>
      <c r="C129" s="47" t="s">
        <v>44</v>
      </c>
    </row>
  </sheetData>
  <autoFilter ref="A48:Q87" xr:uid="{00000000-0001-0000-0000-000000000000}"/>
  <hyperlinks>
    <hyperlink ref="N16" r:id="rId1" xr:uid="{566FEDAB-B62D-C542-833F-0958B8EE8055}"/>
    <hyperlink ref="Q2" r:id="rId2" xr:uid="{9769D88B-9607-6B4F-816D-D99D833C2F08}"/>
  </hyperlinks>
  <pageMargins left="0.7" right="0.7" top="0.75" bottom="0.75" header="0.3" footer="0.3"/>
  <pageSetup paperSize="9" orientation="portrait" horizontalDpi="0" verticalDpi="0"/>
  <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2869F-C6EA-724B-A921-74456CF56272}">
  <dimension ref="A1:D12"/>
  <sheetViews>
    <sheetView workbookViewId="0">
      <pane ySplit="1" topLeftCell="A2" activePane="bottomLeft" state="frozen"/>
      <selection pane="bottomLeft" sqref="A1:XFD1"/>
    </sheetView>
  </sheetViews>
  <sheetFormatPr baseColWidth="10" defaultRowHeight="13"/>
  <sheetData>
    <row r="1" spans="1:4" ht="23">
      <c r="A1" s="66" t="s">
        <v>267</v>
      </c>
      <c r="B1" s="66" t="s">
        <v>268</v>
      </c>
      <c r="C1" s="66" t="s">
        <v>269</v>
      </c>
      <c r="D1" s="66" t="s">
        <v>270</v>
      </c>
    </row>
    <row r="2" spans="1:4">
      <c r="A2" s="18" t="s">
        <v>267</v>
      </c>
      <c r="B2" s="18" t="s">
        <v>268</v>
      </c>
      <c r="C2" s="18" t="s">
        <v>269</v>
      </c>
      <c r="D2" s="18" t="s">
        <v>270</v>
      </c>
    </row>
    <row r="3" spans="1:4">
      <c r="A3" s="18" t="s">
        <v>267</v>
      </c>
      <c r="B3" s="18" t="s">
        <v>268</v>
      </c>
      <c r="C3" s="18" t="s">
        <v>269</v>
      </c>
      <c r="D3" s="18" t="s">
        <v>270</v>
      </c>
    </row>
    <row r="4" spans="1:4">
      <c r="A4" s="18" t="s">
        <v>267</v>
      </c>
      <c r="B4" s="18" t="s">
        <v>268</v>
      </c>
      <c r="C4" s="18" t="s">
        <v>269</v>
      </c>
      <c r="D4" s="18" t="s">
        <v>270</v>
      </c>
    </row>
    <row r="5" spans="1:4">
      <c r="A5" s="18" t="s">
        <v>267</v>
      </c>
      <c r="B5" s="18" t="s">
        <v>268</v>
      </c>
      <c r="C5" s="18" t="s">
        <v>269</v>
      </c>
      <c r="D5" s="18" t="s">
        <v>270</v>
      </c>
    </row>
    <row r="6" spans="1:4">
      <c r="A6" s="18" t="s">
        <v>267</v>
      </c>
      <c r="B6" s="18" t="s">
        <v>268</v>
      </c>
      <c r="C6" s="18" t="s">
        <v>269</v>
      </c>
      <c r="D6" s="18" t="s">
        <v>270</v>
      </c>
    </row>
    <row r="7" spans="1:4">
      <c r="A7" s="18" t="s">
        <v>267</v>
      </c>
      <c r="B7" s="18" t="s">
        <v>268</v>
      </c>
      <c r="C7" s="18" t="s">
        <v>269</v>
      </c>
      <c r="D7" s="18" t="s">
        <v>270</v>
      </c>
    </row>
    <row r="8" spans="1:4">
      <c r="A8" s="18" t="s">
        <v>267</v>
      </c>
      <c r="B8" s="18" t="s">
        <v>268</v>
      </c>
      <c r="C8" s="18" t="s">
        <v>269</v>
      </c>
      <c r="D8" s="18" t="s">
        <v>270</v>
      </c>
    </row>
    <row r="9" spans="1:4">
      <c r="A9" s="18" t="s">
        <v>267</v>
      </c>
      <c r="B9" s="18" t="s">
        <v>268</v>
      </c>
      <c r="C9" s="18" t="s">
        <v>269</v>
      </c>
      <c r="D9" s="18" t="s">
        <v>270</v>
      </c>
    </row>
    <row r="10" spans="1:4">
      <c r="A10" s="18" t="s">
        <v>267</v>
      </c>
      <c r="B10" s="18" t="s">
        <v>268</v>
      </c>
      <c r="C10" s="18" t="s">
        <v>269</v>
      </c>
      <c r="D10" s="18" t="s">
        <v>270</v>
      </c>
    </row>
    <row r="11" spans="1:4">
      <c r="A11" s="18" t="s">
        <v>267</v>
      </c>
      <c r="B11" s="18" t="s">
        <v>268</v>
      </c>
      <c r="C11" s="18" t="s">
        <v>269</v>
      </c>
      <c r="D11" s="18" t="s">
        <v>270</v>
      </c>
    </row>
    <row r="12" spans="1:4">
      <c r="A12" s="18" t="s">
        <v>267</v>
      </c>
      <c r="B12" s="18" t="s">
        <v>268</v>
      </c>
      <c r="C12" s="18" t="s">
        <v>269</v>
      </c>
      <c r="D12" s="18" t="s">
        <v>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48"/>
  <sheetViews>
    <sheetView zoomScale="34" workbookViewId="0">
      <selection activeCell="R75" sqref="R75"/>
    </sheetView>
  </sheetViews>
  <sheetFormatPr baseColWidth="10" defaultColWidth="12.6640625" defaultRowHeight="15.75" customHeight="1"/>
  <cols>
    <col min="1" max="1" width="19.1640625" customWidth="1"/>
    <col min="2" max="2" width="12.6640625" customWidth="1"/>
  </cols>
  <sheetData>
    <row r="1" spans="1:6" ht="15.75" customHeight="1">
      <c r="A1" s="14" t="s">
        <v>46</v>
      </c>
      <c r="B1" s="15" t="s">
        <v>1</v>
      </c>
      <c r="C1" s="16" t="s">
        <v>2</v>
      </c>
    </row>
    <row r="2" spans="1:6" ht="15.75" customHeight="1">
      <c r="A2" s="17" t="s">
        <v>127</v>
      </c>
      <c r="B2" s="1">
        <v>18</v>
      </c>
      <c r="C2" s="6">
        <f>B2/$B$6</f>
        <v>0.11538461538461539</v>
      </c>
    </row>
    <row r="3" spans="1:6" ht="15.75" customHeight="1">
      <c r="A3" s="17" t="s">
        <v>128</v>
      </c>
      <c r="B3" s="1">
        <v>67</v>
      </c>
      <c r="C3" s="6">
        <f>B3/$B$6</f>
        <v>0.42948717948717946</v>
      </c>
    </row>
    <row r="4" spans="1:6" ht="15.75" customHeight="1">
      <c r="A4" s="17" t="s">
        <v>129</v>
      </c>
      <c r="B4" s="1">
        <v>48</v>
      </c>
      <c r="C4" s="6">
        <f>B4/$B$6</f>
        <v>0.30769230769230771</v>
      </c>
    </row>
    <row r="5" spans="1:6" ht="15.75" customHeight="1">
      <c r="A5" s="17" t="s">
        <v>130</v>
      </c>
      <c r="B5" s="1">
        <v>23</v>
      </c>
      <c r="C5" s="6">
        <f>B5/$B$6</f>
        <v>0.14743589743589744</v>
      </c>
    </row>
    <row r="6" spans="1:6" ht="15.75" customHeight="1">
      <c r="A6" s="1" t="s">
        <v>10</v>
      </c>
      <c r="B6" s="1">
        <f>SUM(B2:B5)</f>
        <v>156</v>
      </c>
      <c r="C6" s="6">
        <f>B6/$B$6</f>
        <v>1</v>
      </c>
    </row>
    <row r="8" spans="1:6" ht="15.75" customHeight="1">
      <c r="C8" s="2"/>
    </row>
    <row r="9" spans="1:6" ht="15.75" customHeight="1">
      <c r="C9" s="2"/>
    </row>
    <row r="10" spans="1:6" ht="15.75" customHeight="1">
      <c r="A10" s="1" t="s">
        <v>47</v>
      </c>
    </row>
    <row r="12" spans="1:6" ht="15.75" customHeight="1">
      <c r="A12" s="25" t="s">
        <v>46</v>
      </c>
      <c r="B12" s="20" t="s">
        <v>141</v>
      </c>
      <c r="C12" s="20" t="s">
        <v>142</v>
      </c>
      <c r="D12" s="20" t="s">
        <v>143</v>
      </c>
      <c r="E12" s="20" t="s">
        <v>144</v>
      </c>
      <c r="F12" s="18" t="s">
        <v>10</v>
      </c>
    </row>
    <row r="13" spans="1:6" ht="15.75" customHeight="1">
      <c r="A13" s="26" t="s">
        <v>1</v>
      </c>
      <c r="B13" s="18">
        <v>67</v>
      </c>
      <c r="C13" s="18">
        <v>48</v>
      </c>
      <c r="D13" s="18">
        <v>23</v>
      </c>
      <c r="E13" s="18">
        <v>18</v>
      </c>
      <c r="F13" s="18">
        <v>156</v>
      </c>
    </row>
    <row r="14" spans="1:6" ht="15.75" customHeight="1">
      <c r="A14" s="26" t="s">
        <v>2</v>
      </c>
      <c r="B14" s="27">
        <v>0.42949999999999999</v>
      </c>
      <c r="C14" s="27">
        <v>0.30769999999999997</v>
      </c>
      <c r="D14" s="27">
        <v>0.1474</v>
      </c>
      <c r="E14" s="27">
        <v>0.1154</v>
      </c>
      <c r="F14" s="27">
        <v>1</v>
      </c>
    </row>
    <row r="17" spans="1:6" ht="15.75" customHeight="1">
      <c r="A17" s="25" t="s">
        <v>148</v>
      </c>
      <c r="B17" s="18"/>
      <c r="C17" s="20">
        <v>5</v>
      </c>
      <c r="D17" s="20">
        <v>10</v>
      </c>
      <c r="E17" s="20" t="s">
        <v>145</v>
      </c>
      <c r="F17" s="18"/>
    </row>
    <row r="18" spans="1:6" ht="15.75" customHeight="1">
      <c r="A18" s="29" t="s">
        <v>147</v>
      </c>
      <c r="B18" s="30">
        <v>0.11538461538461539</v>
      </c>
      <c r="C18" s="18">
        <v>67</v>
      </c>
      <c r="D18" s="18">
        <v>48</v>
      </c>
      <c r="E18" s="18">
        <v>23</v>
      </c>
      <c r="F18" s="18"/>
    </row>
    <row r="19" spans="1:6" ht="15.75" customHeight="1">
      <c r="A19" s="29" t="s">
        <v>150</v>
      </c>
      <c r="B19" s="30">
        <v>0.42948717948717946</v>
      </c>
      <c r="C19" s="27">
        <v>0.48549999999999999</v>
      </c>
      <c r="D19" s="27">
        <v>0.3478</v>
      </c>
      <c r="E19" s="27">
        <v>0.16669999999999999</v>
      </c>
      <c r="F19" s="27"/>
    </row>
    <row r="20" spans="1:6" ht="15.75" customHeight="1">
      <c r="A20" s="29" t="s">
        <v>149</v>
      </c>
      <c r="B20" s="30">
        <v>0.30769230769230771</v>
      </c>
      <c r="C20" s="27">
        <v>0.48549999999999999</v>
      </c>
      <c r="D20" s="27">
        <v>0.3478</v>
      </c>
      <c r="E20" s="27">
        <v>0.16669999999999999</v>
      </c>
    </row>
    <row r="21" spans="1:6" ht="15.75" customHeight="1">
      <c r="A21" s="31" t="s">
        <v>151</v>
      </c>
      <c r="B21" s="30">
        <v>0.14743589743589744</v>
      </c>
      <c r="C21" s="27">
        <v>0.48549999999999999</v>
      </c>
      <c r="D21" s="27">
        <v>0.3478</v>
      </c>
      <c r="E21" s="27">
        <v>0.16669999999999999</v>
      </c>
    </row>
    <row r="23" spans="1:6" ht="15.75" customHeight="1">
      <c r="A23" s="25"/>
      <c r="B23" s="26"/>
      <c r="C23" s="26"/>
    </row>
    <row r="24" spans="1:6" ht="15.75" customHeight="1">
      <c r="A24" s="18"/>
      <c r="B24" s="18"/>
      <c r="C24" s="27"/>
    </row>
    <row r="25" spans="1:6" ht="15.75" customHeight="1">
      <c r="A25" s="20"/>
      <c r="B25" s="18"/>
      <c r="C25" s="27"/>
    </row>
    <row r="26" spans="1:6" ht="15.75" customHeight="1">
      <c r="A26" s="20"/>
      <c r="B26" s="18"/>
      <c r="C26" s="27"/>
    </row>
    <row r="27" spans="1:6" ht="15.75" customHeight="1">
      <c r="A27" s="28"/>
      <c r="B27" s="18"/>
      <c r="C27" s="27"/>
    </row>
    <row r="28" spans="1:6" ht="15.75" customHeight="1">
      <c r="A28" s="18"/>
      <c r="B28" s="18"/>
      <c r="C28" s="27"/>
    </row>
    <row r="29" spans="1:6" ht="15.75" customHeight="1">
      <c r="A29" s="20"/>
      <c r="B29" s="18"/>
    </row>
    <row r="30" spans="1:6" ht="15.75" customHeight="1">
      <c r="A30" s="20"/>
      <c r="B30" s="18"/>
    </row>
    <row r="31" spans="1:6" ht="15.75" customHeight="1">
      <c r="A31" s="28"/>
      <c r="B31" s="18"/>
    </row>
    <row r="44" spans="1:16" ht="15.75" customHeight="1">
      <c r="H44" s="53" t="s">
        <v>168</v>
      </c>
    </row>
    <row r="47" spans="1:16" ht="15.75" customHeight="1">
      <c r="A47" s="25" t="s">
        <v>46</v>
      </c>
      <c r="B47" s="18" t="s">
        <v>146</v>
      </c>
      <c r="C47" s="20" t="s">
        <v>159</v>
      </c>
      <c r="D47" s="20" t="s">
        <v>160</v>
      </c>
      <c r="E47" s="20" t="s">
        <v>161</v>
      </c>
      <c r="P47" s="57" t="s">
        <v>171</v>
      </c>
    </row>
    <row r="48" spans="1:16" ht="15.75" customHeight="1">
      <c r="A48" s="52" t="s">
        <v>2</v>
      </c>
      <c r="B48" s="30">
        <v>0.42949999999999999</v>
      </c>
      <c r="C48" s="30">
        <v>0.30769999999999997</v>
      </c>
      <c r="D48" s="30">
        <v>0.1474</v>
      </c>
      <c r="E48" s="30">
        <v>0.1154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33"/>
  <sheetViews>
    <sheetView zoomScale="50" workbookViewId="0">
      <selection activeCell="L26" sqref="L26"/>
    </sheetView>
  </sheetViews>
  <sheetFormatPr baseColWidth="10" defaultColWidth="12.6640625" defaultRowHeight="15.75" customHeight="1"/>
  <cols>
    <col min="1" max="1" width="25.5" customWidth="1"/>
    <col min="2" max="2" width="12.6640625" hidden="1" customWidth="1"/>
  </cols>
  <sheetData>
    <row r="1" spans="1:8" ht="15.75" customHeight="1">
      <c r="A1" s="15" t="s">
        <v>48</v>
      </c>
      <c r="B1" s="15" t="s">
        <v>1</v>
      </c>
      <c r="C1" s="16" t="s">
        <v>2</v>
      </c>
    </row>
    <row r="2" spans="1:8" ht="15.75" customHeight="1">
      <c r="A2" s="20" t="s">
        <v>49</v>
      </c>
      <c r="B2" s="1">
        <v>96</v>
      </c>
      <c r="C2" s="6">
        <f t="shared" ref="C2:C8" si="0">B2/$B$8</f>
        <v>0.61538461538461542</v>
      </c>
    </row>
    <row r="3" spans="1:8" ht="15.75" customHeight="1">
      <c r="A3" s="20" t="s">
        <v>50</v>
      </c>
      <c r="B3" s="1">
        <v>32</v>
      </c>
      <c r="C3" s="6">
        <f t="shared" si="0"/>
        <v>0.20512820512820512</v>
      </c>
    </row>
    <row r="4" spans="1:8" ht="15.75" customHeight="1">
      <c r="A4" s="20" t="s">
        <v>51</v>
      </c>
      <c r="B4" s="1">
        <v>23</v>
      </c>
      <c r="C4" s="6">
        <f t="shared" si="0"/>
        <v>0.14743589743589744</v>
      </c>
    </row>
    <row r="5" spans="1:8" ht="15.75" customHeight="1">
      <c r="A5" s="20" t="s">
        <v>52</v>
      </c>
      <c r="B5" s="1">
        <v>3</v>
      </c>
      <c r="C5" s="6">
        <f t="shared" si="0"/>
        <v>1.9230769230769232E-2</v>
      </c>
    </row>
    <row r="6" spans="1:8" ht="15.75" customHeight="1">
      <c r="A6" s="20" t="s">
        <v>53</v>
      </c>
      <c r="B6" s="1">
        <v>1</v>
      </c>
      <c r="C6" s="6">
        <f t="shared" si="0"/>
        <v>6.41025641025641E-3</v>
      </c>
    </row>
    <row r="7" spans="1:8" ht="15.75" customHeight="1">
      <c r="A7" s="20" t="s">
        <v>54</v>
      </c>
      <c r="B7" s="1">
        <v>1</v>
      </c>
      <c r="C7" s="6">
        <f t="shared" si="0"/>
        <v>6.41025641025641E-3</v>
      </c>
    </row>
    <row r="8" spans="1:8" ht="15.75" customHeight="1">
      <c r="A8" s="1" t="s">
        <v>10</v>
      </c>
      <c r="B8" s="1">
        <f>SUM(B2:B7)</f>
        <v>156</v>
      </c>
      <c r="C8" s="6">
        <f t="shared" si="0"/>
        <v>1</v>
      </c>
    </row>
    <row r="12" spans="1:8" ht="15.75" customHeight="1">
      <c r="A12" s="15" t="s">
        <v>48</v>
      </c>
      <c r="B12" s="15" t="s">
        <v>1</v>
      </c>
      <c r="C12" s="16" t="s">
        <v>2</v>
      </c>
    </row>
    <row r="13" spans="1:8" ht="15.75" customHeight="1">
      <c r="A13" s="20" t="s">
        <v>131</v>
      </c>
      <c r="B13" s="1">
        <v>96</v>
      </c>
      <c r="C13" s="6">
        <f t="shared" ref="C13:C17" si="1">B13/$B$8</f>
        <v>0.61538461538461542</v>
      </c>
    </row>
    <row r="14" spans="1:8" ht="15.75" customHeight="1">
      <c r="A14" s="20" t="s">
        <v>132</v>
      </c>
      <c r="B14" s="1">
        <v>33</v>
      </c>
      <c r="C14" s="6">
        <f t="shared" si="1"/>
        <v>0.21153846153846154</v>
      </c>
    </row>
    <row r="15" spans="1:8" ht="15.75" customHeight="1">
      <c r="A15" s="20" t="s">
        <v>133</v>
      </c>
      <c r="B15" s="1">
        <v>26</v>
      </c>
      <c r="C15" s="6">
        <f t="shared" si="1"/>
        <v>0.16666666666666666</v>
      </c>
      <c r="H15" s="57" t="s">
        <v>170</v>
      </c>
    </row>
    <row r="16" spans="1:8" ht="15.75" customHeight="1">
      <c r="A16" s="20" t="s">
        <v>134</v>
      </c>
      <c r="B16" s="1">
        <v>1</v>
      </c>
      <c r="C16" s="6">
        <f t="shared" si="1"/>
        <v>6.41025641025641E-3</v>
      </c>
    </row>
    <row r="17" spans="1:3" ht="15.75" customHeight="1">
      <c r="A17" s="1" t="s">
        <v>135</v>
      </c>
      <c r="B17" s="1">
        <f>SUM(B13:B16)</f>
        <v>156</v>
      </c>
      <c r="C17" s="6">
        <f t="shared" si="1"/>
        <v>1</v>
      </c>
    </row>
    <row r="33" spans="7:7" ht="15.75" customHeight="1">
      <c r="G33" s="54" t="s">
        <v>167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44"/>
  <sheetViews>
    <sheetView topLeftCell="C20" zoomScale="172" workbookViewId="0">
      <selection activeCell="I30" sqref="I30"/>
    </sheetView>
  </sheetViews>
  <sheetFormatPr baseColWidth="10" defaultColWidth="12.6640625" defaultRowHeight="15.75" customHeight="1"/>
  <sheetData>
    <row r="1" spans="1:4" ht="15.75" customHeight="1">
      <c r="A1" s="18" t="s">
        <v>126</v>
      </c>
    </row>
    <row r="2" spans="1:4" ht="15.75" customHeight="1">
      <c r="A2" s="15" t="s">
        <v>125</v>
      </c>
      <c r="B2" s="15" t="s">
        <v>1</v>
      </c>
      <c r="C2" s="16" t="s">
        <v>2</v>
      </c>
    </row>
    <row r="3" spans="1:4" ht="15.75" customHeight="1">
      <c r="A3" s="23" t="s">
        <v>59</v>
      </c>
      <c r="B3" s="1">
        <v>10</v>
      </c>
      <c r="C3" s="21">
        <f t="shared" ref="C3:C8" si="0">B3/$B$9</f>
        <v>6.4102564102564097E-2</v>
      </c>
      <c r="D3" s="23"/>
    </row>
    <row r="4" spans="1:4" ht="15.75" customHeight="1">
      <c r="A4" s="23" t="s">
        <v>56</v>
      </c>
      <c r="B4" s="1">
        <v>39</v>
      </c>
      <c r="C4" s="21">
        <f t="shared" si="0"/>
        <v>0.25</v>
      </c>
      <c r="D4" s="23"/>
    </row>
    <row r="5" spans="1:4" ht="15.75" customHeight="1">
      <c r="A5" s="23" t="s">
        <v>55</v>
      </c>
      <c r="B5" s="1">
        <v>48</v>
      </c>
      <c r="C5" s="21">
        <f t="shared" si="0"/>
        <v>0.30769230769230771</v>
      </c>
      <c r="D5" s="23"/>
    </row>
    <row r="6" spans="1:4" ht="15.75" customHeight="1">
      <c r="A6" s="23" t="s">
        <v>58</v>
      </c>
      <c r="B6" s="1">
        <v>25</v>
      </c>
      <c r="C6" s="21">
        <f t="shared" si="0"/>
        <v>0.16025641025641027</v>
      </c>
      <c r="D6" s="23"/>
    </row>
    <row r="7" spans="1:4" ht="15.75" customHeight="1">
      <c r="A7" s="23" t="s">
        <v>57</v>
      </c>
      <c r="B7" s="1">
        <v>27</v>
      </c>
      <c r="C7" s="21">
        <f t="shared" si="0"/>
        <v>0.17307692307692307</v>
      </c>
      <c r="D7" s="23"/>
    </row>
    <row r="8" spans="1:4" ht="15.75" customHeight="1">
      <c r="A8" s="23" t="s">
        <v>60</v>
      </c>
      <c r="B8" s="1">
        <v>7</v>
      </c>
      <c r="C8" s="21">
        <f t="shared" si="0"/>
        <v>4.4871794871794872E-2</v>
      </c>
      <c r="D8" s="23"/>
    </row>
    <row r="9" spans="1:4" ht="15.75" customHeight="1">
      <c r="A9" s="24" t="s">
        <v>10</v>
      </c>
      <c r="B9" s="1">
        <f>SUM(B3:B8)</f>
        <v>156</v>
      </c>
      <c r="C9" s="21">
        <f>B9/$B$9</f>
        <v>1</v>
      </c>
    </row>
    <row r="11" spans="1:4" ht="15.75" customHeight="1">
      <c r="A11" s="1" t="s">
        <v>61</v>
      </c>
    </row>
    <row r="13" spans="1:4" ht="15.75" customHeight="1">
      <c r="A13" s="15" t="s">
        <v>125</v>
      </c>
      <c r="B13" s="15" t="s">
        <v>1</v>
      </c>
      <c r="C13" s="18" t="s">
        <v>136</v>
      </c>
    </row>
    <row r="14" spans="1:4" ht="15.75" customHeight="1">
      <c r="A14" s="23" t="s">
        <v>59</v>
      </c>
      <c r="B14" s="1">
        <v>10</v>
      </c>
      <c r="C14">
        <v>156</v>
      </c>
    </row>
    <row r="15" spans="1:4" ht="15.75" customHeight="1">
      <c r="A15" s="23" t="s">
        <v>137</v>
      </c>
      <c r="B15" s="1">
        <v>39</v>
      </c>
      <c r="C15">
        <v>156</v>
      </c>
    </row>
    <row r="16" spans="1:4" ht="15.75" customHeight="1">
      <c r="A16" s="23" t="s">
        <v>138</v>
      </c>
      <c r="B16" s="1">
        <v>48</v>
      </c>
      <c r="C16">
        <v>156</v>
      </c>
    </row>
    <row r="17" spans="1:3" ht="15.75" customHeight="1">
      <c r="A17" s="23" t="s">
        <v>139</v>
      </c>
      <c r="B17" s="1">
        <v>25</v>
      </c>
      <c r="C17">
        <v>156</v>
      </c>
    </row>
    <row r="18" spans="1:3" ht="15.75" customHeight="1">
      <c r="A18" s="23" t="s">
        <v>140</v>
      </c>
      <c r="B18" s="1">
        <v>27</v>
      </c>
      <c r="C18">
        <v>156</v>
      </c>
    </row>
    <row r="19" spans="1:3" ht="15.75" customHeight="1">
      <c r="A19" s="23" t="s">
        <v>60</v>
      </c>
      <c r="B19" s="1">
        <v>7</v>
      </c>
      <c r="C19">
        <v>156</v>
      </c>
    </row>
    <row r="20" spans="1:3" ht="15.75" customHeight="1">
      <c r="A20" s="24" t="s">
        <v>10</v>
      </c>
      <c r="B20" s="1">
        <f>SUM(B14:B19)</f>
        <v>156</v>
      </c>
      <c r="C20" s="21"/>
    </row>
    <row r="34" spans="5:7" ht="15.75" customHeight="1">
      <c r="E34" s="53" t="s">
        <v>166</v>
      </c>
    </row>
    <row r="35" spans="5:7" ht="15.75" customHeight="1">
      <c r="E35" s="53" t="s">
        <v>271</v>
      </c>
    </row>
    <row r="37" spans="5:7" ht="15.75" customHeight="1">
      <c r="E37" s="26" t="s">
        <v>125</v>
      </c>
      <c r="F37" s="26" t="s">
        <v>1</v>
      </c>
      <c r="G37" s="26" t="s">
        <v>2</v>
      </c>
    </row>
    <row r="38" spans="5:7" ht="15.75" customHeight="1">
      <c r="E38" s="20" t="s">
        <v>59</v>
      </c>
      <c r="F38" s="18">
        <v>10</v>
      </c>
      <c r="G38" s="30">
        <v>0.06</v>
      </c>
    </row>
    <row r="39" spans="5:7" ht="15.75" customHeight="1">
      <c r="E39" s="20" t="s">
        <v>137</v>
      </c>
      <c r="F39" s="18">
        <v>39</v>
      </c>
      <c r="G39" s="30">
        <v>0.25</v>
      </c>
    </row>
    <row r="40" spans="5:7" ht="15.75" customHeight="1">
      <c r="E40" s="20" t="s">
        <v>138</v>
      </c>
      <c r="F40" s="18">
        <v>48</v>
      </c>
      <c r="G40" s="30">
        <v>0.31</v>
      </c>
    </row>
    <row r="41" spans="5:7" ht="15.75" customHeight="1">
      <c r="E41" s="20" t="s">
        <v>139</v>
      </c>
      <c r="F41" s="18">
        <v>25</v>
      </c>
      <c r="G41" s="30">
        <v>0.16</v>
      </c>
    </row>
    <row r="42" spans="5:7" ht="15.75" customHeight="1">
      <c r="E42" s="20" t="s">
        <v>140</v>
      </c>
      <c r="F42" s="18">
        <v>27</v>
      </c>
      <c r="G42" s="30">
        <v>0.17</v>
      </c>
    </row>
    <row r="43" spans="5:7" ht="15.75" customHeight="1">
      <c r="E43" s="20" t="s">
        <v>60</v>
      </c>
      <c r="F43" s="18">
        <v>7</v>
      </c>
      <c r="G43" s="30">
        <v>0.04</v>
      </c>
    </row>
    <row r="44" spans="5:7" ht="15.75" customHeight="1">
      <c r="E44" s="18" t="s">
        <v>10</v>
      </c>
      <c r="F44" s="18">
        <v>156</v>
      </c>
      <c r="G44" s="30"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73"/>
  <sheetViews>
    <sheetView zoomScale="41" zoomScaleNormal="100" workbookViewId="0">
      <selection activeCell="G57" sqref="G57"/>
    </sheetView>
  </sheetViews>
  <sheetFormatPr baseColWidth="10" defaultColWidth="12.6640625" defaultRowHeight="15.75" customHeight="1"/>
  <cols>
    <col min="1" max="1" width="26.83203125" customWidth="1"/>
    <col min="2" max="2" width="0" hidden="1" customWidth="1"/>
  </cols>
  <sheetData>
    <row r="1" spans="1:3" ht="15.75" customHeight="1">
      <c r="A1" s="15" t="s">
        <v>62</v>
      </c>
      <c r="B1" s="15" t="s">
        <v>1</v>
      </c>
      <c r="C1" s="16" t="s">
        <v>2</v>
      </c>
    </row>
    <row r="2" spans="1:3" ht="15.75" customHeight="1">
      <c r="A2" s="17" t="s">
        <v>124</v>
      </c>
      <c r="B2" s="1">
        <v>80</v>
      </c>
      <c r="C2" s="6">
        <f t="shared" ref="C2:C8" si="0">B2/$B$8</f>
        <v>0.51282051282051277</v>
      </c>
    </row>
    <row r="3" spans="1:3" ht="15.75" customHeight="1">
      <c r="A3" s="17" t="s">
        <v>152</v>
      </c>
      <c r="B3" s="1">
        <v>35</v>
      </c>
      <c r="C3" s="6">
        <f t="shared" si="0"/>
        <v>0.22435897435897437</v>
      </c>
    </row>
    <row r="4" spans="1:3" ht="15.75" customHeight="1">
      <c r="A4" s="1" t="s">
        <v>63</v>
      </c>
      <c r="B4" s="1">
        <v>19</v>
      </c>
      <c r="C4" s="6">
        <f t="shared" si="0"/>
        <v>0.12179487179487179</v>
      </c>
    </row>
    <row r="5" spans="1:3" ht="15.75" customHeight="1">
      <c r="A5" s="1" t="s">
        <v>64</v>
      </c>
      <c r="B5" s="1">
        <v>14</v>
      </c>
      <c r="C5" s="6">
        <f t="shared" si="0"/>
        <v>8.9743589743589744E-2</v>
      </c>
    </row>
    <row r="6" spans="1:3" ht="15.75" customHeight="1">
      <c r="A6" s="1" t="s">
        <v>65</v>
      </c>
      <c r="B6" s="1">
        <v>5</v>
      </c>
      <c r="C6" s="6">
        <f t="shared" si="0"/>
        <v>3.2051282051282048E-2</v>
      </c>
    </row>
    <row r="7" spans="1:3" ht="15.75" customHeight="1">
      <c r="A7" s="1" t="s">
        <v>66</v>
      </c>
      <c r="B7" s="1">
        <v>3</v>
      </c>
      <c r="C7" s="6">
        <f t="shared" si="0"/>
        <v>1.9230769230769232E-2</v>
      </c>
    </row>
    <row r="8" spans="1:3" ht="15.75" customHeight="1">
      <c r="A8" s="1" t="s">
        <v>10</v>
      </c>
      <c r="B8" s="1">
        <f>SUM(B2:B7)</f>
        <v>156</v>
      </c>
      <c r="C8" s="6">
        <f t="shared" si="0"/>
        <v>1</v>
      </c>
    </row>
    <row r="11" spans="1:3" ht="15.75" customHeight="1">
      <c r="A11" s="1" t="s">
        <v>67</v>
      </c>
    </row>
    <row r="19" spans="1:3" ht="15.75" customHeight="1">
      <c r="A19" s="15" t="s">
        <v>62</v>
      </c>
      <c r="B19" s="15" t="s">
        <v>1</v>
      </c>
      <c r="C19" s="16" t="s">
        <v>2</v>
      </c>
    </row>
    <row r="20" spans="1:3" ht="15.75" customHeight="1">
      <c r="A20" s="17" t="s">
        <v>124</v>
      </c>
      <c r="B20" s="1">
        <v>80</v>
      </c>
      <c r="C20" s="6">
        <f t="shared" ref="C20:C26" si="1">B20/$B$8</f>
        <v>0.51282051282051277</v>
      </c>
    </row>
    <row r="21" spans="1:3" ht="15.75" customHeight="1">
      <c r="A21" s="17" t="s">
        <v>123</v>
      </c>
      <c r="B21" s="1">
        <v>35</v>
      </c>
      <c r="C21" s="6">
        <f t="shared" si="1"/>
        <v>0.22435897435897437</v>
      </c>
    </row>
    <row r="22" spans="1:3" ht="15.75" customHeight="1">
      <c r="A22" s="1" t="s">
        <v>63</v>
      </c>
      <c r="B22" s="1">
        <v>19</v>
      </c>
      <c r="C22" s="6">
        <f t="shared" si="1"/>
        <v>0.12179487179487179</v>
      </c>
    </row>
    <row r="23" spans="1:3" ht="15.75" customHeight="1">
      <c r="A23" s="1" t="s">
        <v>64</v>
      </c>
      <c r="B23" s="1">
        <v>14</v>
      </c>
      <c r="C23" s="6">
        <f t="shared" si="1"/>
        <v>8.9743589743589744E-2</v>
      </c>
    </row>
    <row r="24" spans="1:3" ht="15.75" customHeight="1">
      <c r="A24" s="1" t="s">
        <v>65</v>
      </c>
      <c r="B24" s="1">
        <v>5</v>
      </c>
      <c r="C24" s="6">
        <f t="shared" si="1"/>
        <v>3.2051282051282048E-2</v>
      </c>
    </row>
    <row r="25" spans="1:3" ht="15.75" customHeight="1">
      <c r="A25" s="1" t="s">
        <v>66</v>
      </c>
      <c r="B25" s="1">
        <v>3</v>
      </c>
      <c r="C25" s="6">
        <f t="shared" si="1"/>
        <v>1.9230769230769232E-2</v>
      </c>
    </row>
    <row r="26" spans="1:3" ht="15.75" customHeight="1">
      <c r="A26" s="1" t="s">
        <v>10</v>
      </c>
      <c r="B26" s="1">
        <f>SUM(B20:B25)</f>
        <v>156</v>
      </c>
      <c r="C26" s="6">
        <f t="shared" si="1"/>
        <v>1</v>
      </c>
    </row>
    <row r="53" spans="1:1" ht="15.75" customHeight="1">
      <c r="A53" s="57" t="s">
        <v>169</v>
      </c>
    </row>
    <row r="72" spans="1:1" ht="15.75" customHeight="1">
      <c r="A72" s="53" t="s">
        <v>165</v>
      </c>
    </row>
    <row r="73" spans="1:1" ht="15.75" customHeight="1">
      <c r="A73" s="53" t="s">
        <v>162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149"/>
  <sheetViews>
    <sheetView topLeftCell="G38" zoomScaleNormal="100" workbookViewId="0">
      <selection activeCell="R61" sqref="R61"/>
    </sheetView>
  </sheetViews>
  <sheetFormatPr baseColWidth="10" defaultColWidth="12.6640625" defaultRowHeight="15.75" customHeight="1"/>
  <cols>
    <col min="1" max="1" width="36.5" customWidth="1"/>
    <col min="2" max="2" width="9.6640625" customWidth="1"/>
    <col min="3" max="3" width="8.6640625" customWidth="1"/>
    <col min="4" max="4" width="3.6640625" customWidth="1"/>
    <col min="5" max="5" width="32" customWidth="1"/>
    <col min="7" max="7" width="25.1640625" customWidth="1"/>
    <col min="8" max="8" width="10.1640625" customWidth="1"/>
    <col min="9" max="9" width="11.1640625" customWidth="1"/>
  </cols>
  <sheetData>
    <row r="1" spans="1:13" ht="15.75" customHeight="1">
      <c r="A1" s="3" t="s">
        <v>68</v>
      </c>
      <c r="B1" s="4" t="s">
        <v>1</v>
      </c>
      <c r="C1" s="36" t="s">
        <v>2</v>
      </c>
      <c r="D1" s="1"/>
      <c r="E1" s="1" t="s">
        <v>69</v>
      </c>
      <c r="G1" s="37" t="s">
        <v>69</v>
      </c>
      <c r="H1" s="37" t="s">
        <v>1</v>
      </c>
      <c r="I1" s="37" t="s">
        <v>2</v>
      </c>
      <c r="K1" s="33" t="s">
        <v>69</v>
      </c>
      <c r="L1" s="38" t="s">
        <v>1</v>
      </c>
      <c r="M1" s="39" t="s">
        <v>2</v>
      </c>
    </row>
    <row r="2" spans="1:13" ht="15.75" customHeight="1">
      <c r="A2" s="7" t="s">
        <v>70</v>
      </c>
      <c r="B2" s="1">
        <v>72</v>
      </c>
      <c r="C2" s="40">
        <f t="shared" ref="C2:C4" si="0">B2/$B$4</f>
        <v>0.46153846153846156</v>
      </c>
      <c r="D2" s="41"/>
      <c r="E2" s="41" t="s">
        <v>71</v>
      </c>
      <c r="G2" s="20" t="s">
        <v>72</v>
      </c>
      <c r="H2" s="1">
        <v>9</v>
      </c>
      <c r="I2" s="6">
        <f t="shared" ref="I2:I37" si="1">H2/$H$37</f>
        <v>0.125</v>
      </c>
      <c r="K2" s="34" t="s">
        <v>72</v>
      </c>
      <c r="L2" s="1">
        <v>9</v>
      </c>
      <c r="M2" s="50">
        <f t="shared" ref="M2:M12" si="2">L2/$L$12</f>
        <v>0.125</v>
      </c>
    </row>
    <row r="3" spans="1:13" ht="15.75" customHeight="1">
      <c r="A3" s="7" t="s">
        <v>73</v>
      </c>
      <c r="B3" s="1">
        <v>84</v>
      </c>
      <c r="C3" s="40">
        <f t="shared" si="0"/>
        <v>0.53846153846153844</v>
      </c>
      <c r="D3" s="1"/>
      <c r="E3" s="1" t="s">
        <v>74</v>
      </c>
      <c r="G3" s="20" t="s">
        <v>75</v>
      </c>
      <c r="H3" s="1">
        <v>8</v>
      </c>
      <c r="I3" s="6">
        <f t="shared" si="1"/>
        <v>0.1111111111111111</v>
      </c>
      <c r="K3" s="34" t="s">
        <v>75</v>
      </c>
      <c r="L3" s="1">
        <v>8</v>
      </c>
      <c r="M3" s="50">
        <f t="shared" si="2"/>
        <v>0.1111111111111111</v>
      </c>
    </row>
    <row r="4" spans="1:13" ht="15.75" customHeight="1">
      <c r="A4" s="10" t="s">
        <v>10</v>
      </c>
      <c r="B4" s="11">
        <f>SUM(B2:B3)</f>
        <v>156</v>
      </c>
      <c r="C4" s="42">
        <f t="shared" si="0"/>
        <v>1</v>
      </c>
      <c r="D4" s="41"/>
      <c r="E4" s="41" t="s">
        <v>71</v>
      </c>
      <c r="G4" s="20" t="s">
        <v>76</v>
      </c>
      <c r="H4" s="1">
        <v>8</v>
      </c>
      <c r="I4" s="6">
        <f t="shared" si="1"/>
        <v>0.1111111111111111</v>
      </c>
      <c r="K4" s="34" t="s">
        <v>76</v>
      </c>
      <c r="L4" s="1">
        <v>8</v>
      </c>
      <c r="M4" s="50">
        <f t="shared" si="2"/>
        <v>0.1111111111111111</v>
      </c>
    </row>
    <row r="5" spans="1:13" ht="15.75" customHeight="1">
      <c r="C5" s="41"/>
      <c r="D5" s="41"/>
      <c r="E5" s="41" t="s">
        <v>77</v>
      </c>
      <c r="G5" s="20" t="s">
        <v>77</v>
      </c>
      <c r="H5" s="1">
        <v>5</v>
      </c>
      <c r="I5" s="6">
        <f t="shared" si="1"/>
        <v>6.9444444444444448E-2</v>
      </c>
      <c r="K5" s="34" t="s">
        <v>77</v>
      </c>
      <c r="L5" s="1">
        <v>5</v>
      </c>
      <c r="M5" s="50">
        <f t="shared" si="2"/>
        <v>6.9444444444444448E-2</v>
      </c>
    </row>
    <row r="6" spans="1:13" ht="15.75" customHeight="1">
      <c r="A6" s="1" t="s">
        <v>78</v>
      </c>
      <c r="C6" s="41"/>
      <c r="D6" s="41"/>
      <c r="E6" s="41" t="s">
        <v>77</v>
      </c>
      <c r="G6" s="20" t="s">
        <v>79</v>
      </c>
      <c r="H6" s="1">
        <v>4</v>
      </c>
      <c r="I6" s="6">
        <f t="shared" si="1"/>
        <v>5.5555555555555552E-2</v>
      </c>
      <c r="K6" s="34" t="s">
        <v>79</v>
      </c>
      <c r="L6" s="1">
        <v>4</v>
      </c>
      <c r="M6" s="50">
        <f t="shared" si="2"/>
        <v>5.5555555555555552E-2</v>
      </c>
    </row>
    <row r="7" spans="1:13" ht="15.75" customHeight="1">
      <c r="C7" s="41"/>
      <c r="D7" s="41"/>
      <c r="E7" s="41" t="s">
        <v>75</v>
      </c>
      <c r="G7" s="20" t="s">
        <v>80</v>
      </c>
      <c r="H7" s="1">
        <v>4</v>
      </c>
      <c r="I7" s="6">
        <f t="shared" si="1"/>
        <v>5.5555555555555552E-2</v>
      </c>
      <c r="K7" s="34" t="s">
        <v>80</v>
      </c>
      <c r="L7" s="1">
        <v>4</v>
      </c>
      <c r="M7" s="50">
        <f t="shared" si="2"/>
        <v>5.5555555555555552E-2</v>
      </c>
    </row>
    <row r="8" spans="1:13" ht="15.75" customHeight="1">
      <c r="C8" s="41"/>
      <c r="D8" s="41"/>
      <c r="E8" s="41" t="s">
        <v>81</v>
      </c>
      <c r="G8" s="20" t="s">
        <v>71</v>
      </c>
      <c r="H8" s="1">
        <v>3</v>
      </c>
      <c r="I8" s="6">
        <f t="shared" si="1"/>
        <v>4.1666666666666664E-2</v>
      </c>
      <c r="K8" s="34" t="s">
        <v>71</v>
      </c>
      <c r="L8" s="1">
        <v>3</v>
      </c>
      <c r="M8" s="50">
        <f t="shared" si="2"/>
        <v>4.1666666666666664E-2</v>
      </c>
    </row>
    <row r="9" spans="1:13" ht="15.75" customHeight="1">
      <c r="C9" s="41"/>
      <c r="D9" s="41"/>
      <c r="E9" s="41" t="s">
        <v>75</v>
      </c>
      <c r="G9" s="20" t="s">
        <v>82</v>
      </c>
      <c r="H9" s="1">
        <v>3</v>
      </c>
      <c r="I9" s="6">
        <f t="shared" si="1"/>
        <v>4.1666666666666664E-2</v>
      </c>
      <c r="K9" s="34" t="s">
        <v>82</v>
      </c>
      <c r="L9" s="1">
        <v>3</v>
      </c>
      <c r="M9" s="50">
        <f t="shared" si="2"/>
        <v>4.1666666666666664E-2</v>
      </c>
    </row>
    <row r="10" spans="1:13" ht="15.75" customHeight="1">
      <c r="C10" s="43"/>
      <c r="D10" s="43"/>
      <c r="E10" s="43" t="s">
        <v>83</v>
      </c>
      <c r="G10" s="20" t="s">
        <v>84</v>
      </c>
      <c r="H10" s="1">
        <v>2</v>
      </c>
      <c r="I10" s="6">
        <f t="shared" si="1"/>
        <v>2.7777777777777776E-2</v>
      </c>
      <c r="K10" s="34" t="s">
        <v>84</v>
      </c>
      <c r="L10" s="1">
        <v>2</v>
      </c>
      <c r="M10" s="50">
        <f t="shared" si="2"/>
        <v>2.7777777777777776E-2</v>
      </c>
    </row>
    <row r="11" spans="1:13" ht="15.75" customHeight="1">
      <c r="C11" s="41"/>
      <c r="D11" s="41"/>
      <c r="E11" s="41" t="s">
        <v>76</v>
      </c>
      <c r="G11" s="20" t="s">
        <v>85</v>
      </c>
      <c r="H11" s="1">
        <v>1</v>
      </c>
      <c r="I11" s="6">
        <f t="shared" si="1"/>
        <v>1.3888888888888888E-2</v>
      </c>
      <c r="K11" s="34" t="s">
        <v>8</v>
      </c>
      <c r="L11" s="1">
        <v>26</v>
      </c>
      <c r="M11" s="50">
        <f t="shared" si="2"/>
        <v>0.3611111111111111</v>
      </c>
    </row>
    <row r="12" spans="1:13" ht="15.75" customHeight="1">
      <c r="C12" s="41"/>
      <c r="D12" s="41"/>
      <c r="E12" s="41" t="s">
        <v>75</v>
      </c>
      <c r="G12" s="20" t="s">
        <v>86</v>
      </c>
      <c r="H12" s="1">
        <v>1</v>
      </c>
      <c r="I12" s="6">
        <f t="shared" si="1"/>
        <v>1.3888888888888888E-2</v>
      </c>
      <c r="K12" s="35" t="s">
        <v>10</v>
      </c>
      <c r="L12" s="11">
        <f>SUM(L2:L11)</f>
        <v>72</v>
      </c>
      <c r="M12" s="51">
        <f t="shared" si="2"/>
        <v>1</v>
      </c>
    </row>
    <row r="13" spans="1:13" ht="15.75" customHeight="1">
      <c r="C13" s="43"/>
      <c r="D13" s="43"/>
      <c r="E13" s="43" t="s">
        <v>87</v>
      </c>
      <c r="G13" s="20" t="s">
        <v>88</v>
      </c>
      <c r="H13" s="1">
        <v>1</v>
      </c>
      <c r="I13" s="6">
        <f t="shared" si="1"/>
        <v>1.3888888888888888E-2</v>
      </c>
      <c r="K13" s="20"/>
      <c r="M13" s="6"/>
    </row>
    <row r="14" spans="1:13" ht="15.75" customHeight="1">
      <c r="C14" s="41"/>
      <c r="D14" s="41"/>
      <c r="E14" s="41" t="s">
        <v>76</v>
      </c>
      <c r="G14" s="20" t="s">
        <v>89</v>
      </c>
      <c r="H14" s="1">
        <v>1</v>
      </c>
      <c r="I14" s="6">
        <f t="shared" si="1"/>
        <v>1.3888888888888888E-2</v>
      </c>
      <c r="K14" s="20"/>
      <c r="M14" s="6"/>
    </row>
    <row r="15" spans="1:13" ht="15.75" customHeight="1">
      <c r="C15" s="41"/>
      <c r="D15" s="41"/>
      <c r="E15" s="41" t="s">
        <v>75</v>
      </c>
      <c r="G15" s="20" t="s">
        <v>90</v>
      </c>
      <c r="H15" s="1">
        <v>1</v>
      </c>
      <c r="I15" s="6">
        <f t="shared" si="1"/>
        <v>1.3888888888888888E-2</v>
      </c>
      <c r="K15" s="20"/>
      <c r="M15" s="6"/>
    </row>
    <row r="16" spans="1:13" ht="15.75" customHeight="1">
      <c r="C16" s="41"/>
      <c r="D16" s="41"/>
      <c r="E16" s="41" t="s">
        <v>79</v>
      </c>
      <c r="G16" s="20" t="s">
        <v>91</v>
      </c>
      <c r="H16" s="1">
        <v>1</v>
      </c>
      <c r="I16" s="6">
        <f t="shared" si="1"/>
        <v>1.3888888888888888E-2</v>
      </c>
      <c r="K16" s="20"/>
      <c r="M16" s="6"/>
    </row>
    <row r="17" spans="3:13" ht="15.75" customHeight="1">
      <c r="C17" s="41"/>
      <c r="D17" s="41"/>
      <c r="E17" s="41" t="s">
        <v>92</v>
      </c>
      <c r="G17" s="20" t="s">
        <v>93</v>
      </c>
      <c r="H17" s="1">
        <v>1</v>
      </c>
      <c r="I17" s="6">
        <f t="shared" si="1"/>
        <v>1.3888888888888888E-2</v>
      </c>
      <c r="K17" s="20"/>
      <c r="M17" s="6"/>
    </row>
    <row r="18" spans="3:13" ht="15.75" customHeight="1">
      <c r="C18" s="43"/>
      <c r="D18" s="43"/>
      <c r="E18" s="43" t="s">
        <v>94</v>
      </c>
      <c r="G18" s="20" t="s">
        <v>95</v>
      </c>
      <c r="H18" s="1">
        <v>1</v>
      </c>
      <c r="I18" s="6">
        <f t="shared" si="1"/>
        <v>1.3888888888888888E-2</v>
      </c>
      <c r="K18" s="20"/>
      <c r="M18" s="6"/>
    </row>
    <row r="19" spans="3:13" ht="15.75" customHeight="1">
      <c r="C19" s="41"/>
      <c r="D19" s="41"/>
      <c r="E19" s="41" t="s">
        <v>76</v>
      </c>
      <c r="G19" s="20" t="s">
        <v>96</v>
      </c>
      <c r="H19" s="1">
        <v>1</v>
      </c>
      <c r="I19" s="6">
        <f t="shared" si="1"/>
        <v>1.3888888888888888E-2</v>
      </c>
      <c r="K19" s="20"/>
      <c r="M19" s="6"/>
    </row>
    <row r="20" spans="3:13" ht="15.75" customHeight="1">
      <c r="C20" s="41"/>
      <c r="D20" s="41"/>
      <c r="E20" s="41" t="s">
        <v>72</v>
      </c>
      <c r="G20" s="20" t="s">
        <v>97</v>
      </c>
      <c r="H20" s="1">
        <v>1</v>
      </c>
      <c r="I20" s="6">
        <f t="shared" si="1"/>
        <v>1.3888888888888888E-2</v>
      </c>
      <c r="K20" s="20"/>
      <c r="M20" s="6"/>
    </row>
    <row r="21" spans="3:13" ht="15.75" customHeight="1">
      <c r="C21" s="41"/>
      <c r="D21" s="41"/>
      <c r="E21" s="41" t="s">
        <v>77</v>
      </c>
      <c r="G21" s="20" t="s">
        <v>98</v>
      </c>
      <c r="H21" s="1">
        <v>1</v>
      </c>
      <c r="I21" s="6">
        <f t="shared" si="1"/>
        <v>1.3888888888888888E-2</v>
      </c>
      <c r="K21" s="20"/>
      <c r="L21" s="44" t="s">
        <v>155</v>
      </c>
      <c r="M21" s="46" t="s">
        <v>156</v>
      </c>
    </row>
    <row r="22" spans="3:13" ht="15.75" customHeight="1">
      <c r="C22" s="41"/>
      <c r="D22" s="41"/>
      <c r="E22" s="41" t="s">
        <v>80</v>
      </c>
      <c r="G22" s="20" t="s">
        <v>99</v>
      </c>
      <c r="H22" s="1">
        <v>1</v>
      </c>
      <c r="I22" s="6">
        <f t="shared" si="1"/>
        <v>1.3888888888888888E-2</v>
      </c>
      <c r="K22" s="20"/>
      <c r="M22" s="6"/>
    </row>
    <row r="23" spans="3:13" ht="15.75" customHeight="1">
      <c r="C23" s="41"/>
      <c r="D23" s="41"/>
      <c r="E23" s="41" t="s">
        <v>84</v>
      </c>
      <c r="G23" s="20" t="s">
        <v>100</v>
      </c>
      <c r="H23" s="1">
        <v>1</v>
      </c>
      <c r="I23" s="6">
        <f t="shared" si="1"/>
        <v>1.3888888888888888E-2</v>
      </c>
      <c r="K23" s="20"/>
      <c r="M23" s="6"/>
    </row>
    <row r="24" spans="3:13" ht="15.75" customHeight="1">
      <c r="C24" s="41"/>
      <c r="D24" s="41"/>
      <c r="E24" s="41" t="s">
        <v>101</v>
      </c>
      <c r="G24" s="20" t="s">
        <v>102</v>
      </c>
      <c r="H24" s="1">
        <v>1</v>
      </c>
      <c r="I24" s="6">
        <f t="shared" si="1"/>
        <v>1.3888888888888888E-2</v>
      </c>
      <c r="K24" s="20"/>
      <c r="M24" s="6"/>
    </row>
    <row r="25" spans="3:13" ht="15.75" customHeight="1">
      <c r="C25" s="43"/>
      <c r="D25" s="43"/>
      <c r="E25" s="43" t="s">
        <v>103</v>
      </c>
      <c r="G25" s="20" t="s">
        <v>104</v>
      </c>
      <c r="H25" s="1">
        <v>1</v>
      </c>
      <c r="I25" s="6">
        <f t="shared" si="1"/>
        <v>1.3888888888888888E-2</v>
      </c>
      <c r="K25" s="20"/>
      <c r="M25" s="6"/>
    </row>
    <row r="26" spans="3:13" ht="15.75" customHeight="1">
      <c r="C26" s="41"/>
      <c r="D26" s="41"/>
      <c r="E26" s="41" t="s">
        <v>72</v>
      </c>
      <c r="G26" s="20" t="s">
        <v>105</v>
      </c>
      <c r="H26" s="1">
        <v>1</v>
      </c>
      <c r="I26" s="6">
        <f t="shared" si="1"/>
        <v>1.3888888888888888E-2</v>
      </c>
      <c r="K26" s="20"/>
      <c r="M26" s="6"/>
    </row>
    <row r="27" spans="3:13" ht="15.75" customHeight="1">
      <c r="C27" s="41"/>
      <c r="D27" s="41"/>
      <c r="E27" s="41" t="s">
        <v>84</v>
      </c>
      <c r="G27" s="20" t="s">
        <v>106</v>
      </c>
      <c r="H27" s="1">
        <v>1</v>
      </c>
      <c r="I27" s="6">
        <f t="shared" si="1"/>
        <v>1.3888888888888888E-2</v>
      </c>
      <c r="K27" s="20"/>
      <c r="M27" s="6"/>
    </row>
    <row r="28" spans="3:13" ht="15.75" customHeight="1">
      <c r="C28" s="41"/>
      <c r="D28" s="41"/>
      <c r="E28" s="41" t="s">
        <v>72</v>
      </c>
      <c r="G28" s="20" t="s">
        <v>107</v>
      </c>
      <c r="H28" s="1">
        <v>1</v>
      </c>
      <c r="I28" s="6">
        <f t="shared" si="1"/>
        <v>1.3888888888888888E-2</v>
      </c>
      <c r="K28" s="20"/>
      <c r="M28" s="6"/>
    </row>
    <row r="29" spans="3:13" ht="15.75" customHeight="1">
      <c r="C29" s="43"/>
      <c r="D29" s="43"/>
      <c r="E29" s="43" t="s">
        <v>107</v>
      </c>
      <c r="G29" s="20" t="s">
        <v>103</v>
      </c>
      <c r="H29" s="1">
        <v>1</v>
      </c>
      <c r="I29" s="6">
        <f t="shared" si="1"/>
        <v>1.3888888888888888E-2</v>
      </c>
      <c r="K29" s="20"/>
      <c r="M29" s="6"/>
    </row>
    <row r="30" spans="3:13" ht="15.75" customHeight="1">
      <c r="C30" s="41"/>
      <c r="D30" s="41"/>
      <c r="E30" s="41" t="s">
        <v>79</v>
      </c>
      <c r="G30" s="20" t="s">
        <v>101</v>
      </c>
      <c r="H30" s="1">
        <v>1</v>
      </c>
      <c r="I30" s="6">
        <f t="shared" si="1"/>
        <v>1.3888888888888888E-2</v>
      </c>
      <c r="K30" s="20"/>
      <c r="M30" s="6"/>
    </row>
    <row r="31" spans="3:13" ht="15.75" customHeight="1">
      <c r="C31" s="41"/>
      <c r="D31" s="41"/>
      <c r="E31" s="41" t="s">
        <v>72</v>
      </c>
      <c r="G31" s="20" t="s">
        <v>94</v>
      </c>
      <c r="H31" s="1">
        <v>1</v>
      </c>
      <c r="I31" s="6">
        <f t="shared" si="1"/>
        <v>1.3888888888888888E-2</v>
      </c>
      <c r="K31" s="20"/>
      <c r="M31" s="6"/>
    </row>
    <row r="32" spans="3:13" ht="15.75" customHeight="1">
      <c r="C32" s="41"/>
      <c r="D32" s="41"/>
      <c r="E32" s="41" t="s">
        <v>106</v>
      </c>
      <c r="G32" s="20" t="s">
        <v>92</v>
      </c>
      <c r="H32" s="1">
        <v>1</v>
      </c>
      <c r="I32" s="6">
        <f t="shared" si="1"/>
        <v>1.3888888888888888E-2</v>
      </c>
      <c r="K32" s="20"/>
      <c r="M32" s="6"/>
    </row>
    <row r="33" spans="3:13" ht="15.75" customHeight="1">
      <c r="C33" s="41"/>
      <c r="D33" s="41"/>
      <c r="E33" s="41" t="s">
        <v>75</v>
      </c>
      <c r="G33" s="20" t="s">
        <v>87</v>
      </c>
      <c r="H33" s="1">
        <v>1</v>
      </c>
      <c r="I33" s="6">
        <f t="shared" si="1"/>
        <v>1.3888888888888888E-2</v>
      </c>
      <c r="K33" s="20"/>
      <c r="M33" s="6"/>
    </row>
    <row r="34" spans="3:13" ht="15.75" customHeight="1">
      <c r="C34" s="41"/>
      <c r="D34" s="41"/>
      <c r="E34" s="41" t="s">
        <v>76</v>
      </c>
      <c r="G34" s="20" t="s">
        <v>83</v>
      </c>
      <c r="H34" s="1">
        <v>1</v>
      </c>
      <c r="I34" s="6">
        <f t="shared" si="1"/>
        <v>1.3888888888888888E-2</v>
      </c>
      <c r="K34" s="20"/>
      <c r="M34" s="6"/>
    </row>
    <row r="35" spans="3:13" ht="15.75" customHeight="1">
      <c r="C35" s="43"/>
      <c r="D35" s="43"/>
      <c r="E35" s="43" t="s">
        <v>100</v>
      </c>
      <c r="G35" s="20" t="s">
        <v>81</v>
      </c>
      <c r="H35" s="1">
        <v>1</v>
      </c>
      <c r="I35" s="6">
        <f t="shared" si="1"/>
        <v>1.3888888888888888E-2</v>
      </c>
      <c r="K35" s="20"/>
      <c r="L35" s="58" t="s">
        <v>172</v>
      </c>
      <c r="M35" s="6"/>
    </row>
    <row r="36" spans="3:13" ht="15.75" customHeight="1">
      <c r="C36" s="41"/>
      <c r="D36" s="41"/>
      <c r="E36" s="41" t="s">
        <v>80</v>
      </c>
      <c r="G36" s="20" t="s">
        <v>108</v>
      </c>
      <c r="H36" s="1">
        <v>1</v>
      </c>
      <c r="I36" s="6">
        <f t="shared" si="1"/>
        <v>1.3888888888888888E-2</v>
      </c>
      <c r="K36" s="20"/>
      <c r="M36" s="6"/>
    </row>
    <row r="37" spans="3:13" ht="15.75" customHeight="1">
      <c r="C37" s="41"/>
      <c r="D37" s="41"/>
      <c r="E37" s="41" t="s">
        <v>79</v>
      </c>
      <c r="G37" s="20" t="s">
        <v>10</v>
      </c>
      <c r="H37" s="1">
        <f>SUM(H2:H36)</f>
        <v>72</v>
      </c>
      <c r="I37" s="6">
        <f t="shared" si="1"/>
        <v>1</v>
      </c>
      <c r="K37" s="18"/>
      <c r="L37" s="53" t="s">
        <v>164</v>
      </c>
    </row>
    <row r="38" spans="3:13" ht="15.75" customHeight="1">
      <c r="C38" s="41"/>
      <c r="D38" s="41"/>
      <c r="E38" s="41" t="s">
        <v>72</v>
      </c>
      <c r="G38" s="41"/>
      <c r="L38" s="56" t="s">
        <v>163</v>
      </c>
    </row>
    <row r="39" spans="3:13" ht="15.75" customHeight="1">
      <c r="C39" s="41"/>
      <c r="D39" s="41"/>
      <c r="E39" s="41" t="s">
        <v>105</v>
      </c>
      <c r="G39" s="41"/>
    </row>
    <row r="40" spans="3:13" ht="15.75" customHeight="1">
      <c r="C40" s="43"/>
      <c r="D40" s="43"/>
      <c r="E40" s="43" t="s">
        <v>104</v>
      </c>
      <c r="G40" s="41"/>
    </row>
    <row r="41" spans="3:13" ht="15.75" customHeight="1">
      <c r="C41" s="41"/>
      <c r="D41" s="41"/>
      <c r="E41" s="41" t="s">
        <v>76</v>
      </c>
      <c r="G41" s="41"/>
    </row>
    <row r="42" spans="3:13" ht="15.75" customHeight="1">
      <c r="C42" s="43"/>
      <c r="D42" s="43"/>
      <c r="E42" s="43" t="s">
        <v>102</v>
      </c>
      <c r="G42" s="41"/>
    </row>
    <row r="43" spans="3:13" ht="15.75" customHeight="1">
      <c r="C43" s="43"/>
      <c r="D43" s="43"/>
      <c r="E43" s="43" t="s">
        <v>93</v>
      </c>
      <c r="G43" s="41"/>
    </row>
    <row r="44" spans="3:13" ht="15.75" customHeight="1">
      <c r="C44" s="41"/>
      <c r="D44" s="41"/>
      <c r="E44" s="41" t="s">
        <v>75</v>
      </c>
      <c r="G44" s="41"/>
    </row>
    <row r="45" spans="3:13" ht="15.75" customHeight="1">
      <c r="C45" s="43"/>
      <c r="D45" s="43"/>
      <c r="E45" s="43" t="s">
        <v>99</v>
      </c>
      <c r="G45" s="41"/>
    </row>
    <row r="46" spans="3:13" ht="15.75" customHeight="1">
      <c r="C46" s="41"/>
      <c r="D46" s="41"/>
      <c r="E46" s="41" t="s">
        <v>77</v>
      </c>
      <c r="G46" s="41"/>
    </row>
    <row r="47" spans="3:13" ht="15.75" customHeight="1">
      <c r="C47" s="41"/>
      <c r="D47" s="41"/>
      <c r="E47" s="41" t="s">
        <v>86</v>
      </c>
      <c r="G47" s="41"/>
    </row>
    <row r="48" spans="3:13" ht="15.75" customHeight="1">
      <c r="C48" s="41"/>
      <c r="D48" s="41"/>
      <c r="E48" s="41" t="s">
        <v>72</v>
      </c>
      <c r="G48" s="41"/>
    </row>
    <row r="49" spans="3:12" ht="15.75" customHeight="1">
      <c r="C49" s="41"/>
      <c r="D49" s="41"/>
      <c r="E49" s="41" t="s">
        <v>88</v>
      </c>
      <c r="G49" s="41"/>
    </row>
    <row r="50" spans="3:12" ht="15.75" customHeight="1">
      <c r="C50" s="41"/>
      <c r="D50" s="41"/>
      <c r="E50" s="41" t="s">
        <v>82</v>
      </c>
      <c r="G50" s="41"/>
    </row>
    <row r="51" spans="3:12" ht="15.75" customHeight="1">
      <c r="C51" s="41"/>
      <c r="D51" s="41"/>
      <c r="E51" s="41" t="s">
        <v>89</v>
      </c>
      <c r="G51" s="41"/>
    </row>
    <row r="52" spans="3:12" ht="15.75" customHeight="1">
      <c r="C52" s="41"/>
      <c r="D52" s="41"/>
      <c r="E52" s="41" t="s">
        <v>76</v>
      </c>
      <c r="G52" s="41"/>
    </row>
    <row r="53" spans="3:12" ht="15.75" customHeight="1">
      <c r="C53" s="41"/>
      <c r="D53" s="41"/>
      <c r="E53" s="41" t="s">
        <v>85</v>
      </c>
      <c r="G53" s="41"/>
    </row>
    <row r="54" spans="3:12" ht="15.75" customHeight="1">
      <c r="C54" s="41"/>
      <c r="D54" s="41"/>
      <c r="E54" s="41" t="s">
        <v>91</v>
      </c>
      <c r="G54" s="41"/>
    </row>
    <row r="55" spans="3:12" ht="15.75" customHeight="1">
      <c r="C55" s="43"/>
      <c r="D55" s="43"/>
      <c r="E55" s="43" t="s">
        <v>90</v>
      </c>
      <c r="G55" s="41"/>
    </row>
    <row r="56" spans="3:12" ht="15.75" customHeight="1">
      <c r="C56" s="41"/>
      <c r="D56" s="41"/>
      <c r="E56" s="41" t="s">
        <v>75</v>
      </c>
      <c r="G56" s="41"/>
    </row>
    <row r="57" spans="3:12" ht="15.75" customHeight="1">
      <c r="C57" s="41"/>
      <c r="D57" s="41"/>
      <c r="E57" s="41" t="s">
        <v>77</v>
      </c>
      <c r="G57" s="41"/>
    </row>
    <row r="58" spans="3:12" ht="15.75" customHeight="1">
      <c r="C58" s="41"/>
      <c r="D58" s="41"/>
      <c r="E58" s="41" t="s">
        <v>79</v>
      </c>
      <c r="G58" s="41"/>
      <c r="L58" s="26" t="s">
        <v>158</v>
      </c>
    </row>
    <row r="59" spans="3:12" ht="15.75" customHeight="1">
      <c r="C59" s="43"/>
      <c r="D59" s="43"/>
      <c r="E59" s="43" t="s">
        <v>95</v>
      </c>
      <c r="G59" s="41"/>
      <c r="L59" s="20" t="s">
        <v>85</v>
      </c>
    </row>
    <row r="60" spans="3:12" ht="15.75" customHeight="1">
      <c r="C60" s="43"/>
      <c r="D60" s="43"/>
      <c r="E60" s="43" t="s">
        <v>96</v>
      </c>
      <c r="G60" s="41"/>
      <c r="L60" s="20" t="s">
        <v>86</v>
      </c>
    </row>
    <row r="61" spans="3:12" ht="14">
      <c r="C61" s="41"/>
      <c r="D61" s="41"/>
      <c r="E61" s="41" t="s">
        <v>76</v>
      </c>
      <c r="G61" s="41"/>
      <c r="L61" s="20" t="s">
        <v>88</v>
      </c>
    </row>
    <row r="62" spans="3:12" ht="14">
      <c r="C62" s="41"/>
      <c r="D62" s="41"/>
      <c r="E62" s="41" t="s">
        <v>72</v>
      </c>
      <c r="G62" s="41"/>
      <c r="L62" s="20" t="s">
        <v>89</v>
      </c>
    </row>
    <row r="63" spans="3:12" ht="14">
      <c r="C63" s="41"/>
      <c r="D63" s="41"/>
      <c r="E63" s="41" t="s">
        <v>82</v>
      </c>
      <c r="G63" s="41"/>
      <c r="L63" s="20" t="s">
        <v>90</v>
      </c>
    </row>
    <row r="64" spans="3:12" ht="14">
      <c r="C64" s="41"/>
      <c r="D64" s="41"/>
      <c r="E64" s="41" t="s">
        <v>80</v>
      </c>
      <c r="G64" s="41"/>
      <c r="L64" s="20" t="s">
        <v>91</v>
      </c>
    </row>
    <row r="65" spans="1:12" ht="15">
      <c r="C65" s="43"/>
      <c r="D65" s="43"/>
      <c r="E65" s="43" t="s">
        <v>97</v>
      </c>
      <c r="G65" s="41"/>
      <c r="L65" s="20" t="s">
        <v>93</v>
      </c>
    </row>
    <row r="66" spans="1:12" ht="14">
      <c r="C66" s="41"/>
      <c r="D66" s="41"/>
      <c r="E66" s="41" t="s">
        <v>76</v>
      </c>
      <c r="G66" s="41"/>
      <c r="L66" s="20" t="s">
        <v>95</v>
      </c>
    </row>
    <row r="67" spans="1:12" ht="14">
      <c r="C67" s="41"/>
      <c r="D67" s="41"/>
      <c r="E67" s="41" t="s">
        <v>75</v>
      </c>
      <c r="G67" s="41"/>
      <c r="L67" s="20" t="s">
        <v>96</v>
      </c>
    </row>
    <row r="68" spans="1:12" ht="14">
      <c r="C68" s="41"/>
      <c r="D68" s="41"/>
      <c r="E68" s="41" t="s">
        <v>72</v>
      </c>
      <c r="G68" s="41"/>
      <c r="L68" s="20" t="s">
        <v>97</v>
      </c>
    </row>
    <row r="69" spans="1:12" ht="14">
      <c r="C69" s="41"/>
      <c r="D69" s="41"/>
      <c r="E69" s="41" t="s">
        <v>80</v>
      </c>
      <c r="G69" s="41"/>
      <c r="L69" s="20" t="s">
        <v>98</v>
      </c>
    </row>
    <row r="70" spans="1:12" ht="14">
      <c r="C70" s="41"/>
      <c r="D70" s="41"/>
      <c r="E70" s="41" t="s">
        <v>71</v>
      </c>
      <c r="G70" s="41"/>
      <c r="L70" s="20" t="s">
        <v>99</v>
      </c>
    </row>
    <row r="71" spans="1:12" ht="15">
      <c r="C71" s="43"/>
      <c r="D71" s="43"/>
      <c r="E71" s="43" t="s">
        <v>98</v>
      </c>
      <c r="G71" s="41"/>
      <c r="L71" s="20" t="s">
        <v>100</v>
      </c>
    </row>
    <row r="72" spans="1:12" ht="14">
      <c r="C72" s="41"/>
      <c r="D72" s="41"/>
      <c r="E72" s="41" t="s">
        <v>82</v>
      </c>
      <c r="G72" s="41"/>
      <c r="L72" s="20" t="s">
        <v>102</v>
      </c>
    </row>
    <row r="73" spans="1:12" ht="15">
      <c r="C73" s="43"/>
      <c r="D73" s="43"/>
      <c r="E73" s="43" t="s">
        <v>108</v>
      </c>
      <c r="G73" s="41"/>
      <c r="L73" s="20" t="s">
        <v>104</v>
      </c>
    </row>
    <row r="74" spans="1:12" ht="15.75" customHeight="1">
      <c r="L74" s="20" t="s">
        <v>105</v>
      </c>
    </row>
    <row r="75" spans="1:12" ht="14">
      <c r="E75" s="1" t="s">
        <v>109</v>
      </c>
      <c r="L75" s="20" t="s">
        <v>106</v>
      </c>
    </row>
    <row r="76" spans="1:12" ht="15.75" customHeight="1">
      <c r="L76" s="20" t="s">
        <v>107</v>
      </c>
    </row>
    <row r="77" spans="1:12" ht="15.75" customHeight="1">
      <c r="L77" s="20" t="s">
        <v>103</v>
      </c>
    </row>
    <row r="78" spans="1:12" ht="14">
      <c r="A78" s="41"/>
      <c r="L78" s="20" t="s">
        <v>101</v>
      </c>
    </row>
    <row r="79" spans="1:12" ht="14">
      <c r="A79" s="41"/>
      <c r="G79" s="45"/>
      <c r="L79" s="20" t="s">
        <v>94</v>
      </c>
    </row>
    <row r="80" spans="1:12" ht="14">
      <c r="A80" s="41"/>
      <c r="L80" s="20" t="s">
        <v>92</v>
      </c>
    </row>
    <row r="81" spans="1:12" ht="14">
      <c r="A81" s="41"/>
      <c r="L81" s="20" t="s">
        <v>87</v>
      </c>
    </row>
    <row r="82" spans="1:12" ht="14">
      <c r="A82" s="41"/>
      <c r="G82" s="45"/>
      <c r="L82" s="20" t="s">
        <v>83</v>
      </c>
    </row>
    <row r="83" spans="1:12" ht="14">
      <c r="A83" s="41"/>
      <c r="G83" s="45"/>
      <c r="L83" s="20" t="s">
        <v>81</v>
      </c>
    </row>
    <row r="84" spans="1:12" ht="14">
      <c r="A84" s="41"/>
      <c r="L84" s="20" t="s">
        <v>108</v>
      </c>
    </row>
    <row r="85" spans="1:12" ht="14">
      <c r="A85" s="41"/>
    </row>
    <row r="86" spans="1:12" ht="14">
      <c r="A86" s="41"/>
    </row>
    <row r="87" spans="1:12" ht="14">
      <c r="A87" s="41"/>
    </row>
    <row r="88" spans="1:12" ht="14">
      <c r="A88" s="41"/>
    </row>
    <row r="89" spans="1:12" ht="14">
      <c r="A89" s="41"/>
    </row>
    <row r="90" spans="1:12" ht="14">
      <c r="A90" s="41"/>
    </row>
    <row r="91" spans="1:12" ht="14">
      <c r="A91" s="41"/>
    </row>
    <row r="92" spans="1:12" ht="14">
      <c r="A92" s="41"/>
    </row>
    <row r="93" spans="1:12" ht="14">
      <c r="A93" s="41"/>
    </row>
    <row r="94" spans="1:12" ht="14">
      <c r="A94" s="41"/>
    </row>
    <row r="95" spans="1:12" ht="14">
      <c r="A95" s="41"/>
    </row>
    <row r="96" spans="1:12" ht="14">
      <c r="A96" s="41"/>
    </row>
    <row r="97" spans="1:1" ht="14">
      <c r="A97" s="41"/>
    </row>
    <row r="98" spans="1:1" ht="14">
      <c r="A98" s="41"/>
    </row>
    <row r="99" spans="1:1" ht="14">
      <c r="A99" s="41"/>
    </row>
    <row r="100" spans="1:1" ht="14">
      <c r="A100" s="41"/>
    </row>
    <row r="101" spans="1:1" ht="14">
      <c r="A101" s="41"/>
    </row>
    <row r="102" spans="1:1" ht="14">
      <c r="A102" s="41"/>
    </row>
    <row r="103" spans="1:1" ht="14">
      <c r="A103" s="41"/>
    </row>
    <row r="104" spans="1:1" ht="14">
      <c r="A104" s="41"/>
    </row>
    <row r="105" spans="1:1" ht="14">
      <c r="A105" s="41"/>
    </row>
    <row r="106" spans="1:1" ht="14">
      <c r="A106" s="41"/>
    </row>
    <row r="107" spans="1:1" ht="14">
      <c r="A107" s="41"/>
    </row>
    <row r="108" spans="1:1" ht="14">
      <c r="A108" s="41"/>
    </row>
    <row r="109" spans="1:1" ht="14">
      <c r="A109" s="41"/>
    </row>
    <row r="110" spans="1:1" ht="14">
      <c r="A110" s="41"/>
    </row>
    <row r="111" spans="1:1" ht="14">
      <c r="A111" s="41"/>
    </row>
    <row r="112" spans="1:1" ht="14">
      <c r="A112" s="41"/>
    </row>
    <row r="113" spans="1:1" ht="14">
      <c r="A113" s="41"/>
    </row>
    <row r="114" spans="1:1" ht="14">
      <c r="A114" s="41"/>
    </row>
    <row r="115" spans="1:1" ht="14">
      <c r="A115" s="41"/>
    </row>
    <row r="116" spans="1:1" ht="14">
      <c r="A116" s="41"/>
    </row>
    <row r="117" spans="1:1" ht="14">
      <c r="A117" s="41"/>
    </row>
    <row r="118" spans="1:1" ht="14">
      <c r="A118" s="41"/>
    </row>
    <row r="119" spans="1:1" ht="14">
      <c r="A119" s="41"/>
    </row>
    <row r="120" spans="1:1" ht="14">
      <c r="A120" s="41"/>
    </row>
    <row r="121" spans="1:1" ht="14">
      <c r="A121" s="41"/>
    </row>
    <row r="122" spans="1:1" ht="14">
      <c r="A122" s="41"/>
    </row>
    <row r="123" spans="1:1" ht="14">
      <c r="A123" s="41"/>
    </row>
    <row r="124" spans="1:1" ht="14">
      <c r="A124" s="41"/>
    </row>
    <row r="125" spans="1:1" ht="14">
      <c r="A125" s="41"/>
    </row>
    <row r="126" spans="1:1" ht="14">
      <c r="A126" s="41"/>
    </row>
    <row r="127" spans="1:1" ht="14">
      <c r="A127" s="41"/>
    </row>
    <row r="128" spans="1:1" ht="14">
      <c r="A128" s="41"/>
    </row>
    <row r="129" spans="1:1" ht="14">
      <c r="A129" s="41"/>
    </row>
    <row r="130" spans="1:1" ht="14">
      <c r="A130" s="41"/>
    </row>
    <row r="131" spans="1:1" ht="14">
      <c r="A131" s="41"/>
    </row>
    <row r="132" spans="1:1" ht="14">
      <c r="A132" s="41"/>
    </row>
    <row r="133" spans="1:1" ht="14">
      <c r="A133" s="41"/>
    </row>
    <row r="134" spans="1:1" ht="14">
      <c r="A134" s="41"/>
    </row>
    <row r="135" spans="1:1" ht="14">
      <c r="A135" s="41"/>
    </row>
    <row r="136" spans="1:1" ht="14">
      <c r="A136" s="41"/>
    </row>
    <row r="137" spans="1:1" ht="14">
      <c r="A137" s="41"/>
    </row>
    <row r="138" spans="1:1" ht="14">
      <c r="A138" s="41"/>
    </row>
    <row r="139" spans="1:1" ht="14">
      <c r="A139" s="41"/>
    </row>
    <row r="140" spans="1:1" ht="14">
      <c r="A140" s="41"/>
    </row>
    <row r="141" spans="1:1" ht="14">
      <c r="A141" s="41"/>
    </row>
    <row r="142" spans="1:1" ht="14">
      <c r="A142" s="41"/>
    </row>
    <row r="143" spans="1:1" ht="14">
      <c r="A143" s="41"/>
    </row>
    <row r="144" spans="1:1" ht="14">
      <c r="A144" s="41"/>
    </row>
    <row r="145" spans="1:1" ht="14">
      <c r="A145" s="41"/>
    </row>
    <row r="146" spans="1:1" ht="14">
      <c r="A146" s="41"/>
    </row>
    <row r="147" spans="1:1" ht="14">
      <c r="A147" s="41"/>
    </row>
    <row r="148" spans="1:1" ht="14">
      <c r="A148" s="41"/>
    </row>
    <row r="149" spans="1:1" ht="14">
      <c r="A149" s="41"/>
    </row>
  </sheetData>
  <hyperlinks>
    <hyperlink ref="M21" r:id="rId1" xr:uid="{F1997661-2A32-D340-B093-0A816F0593D0}"/>
  </hyperlinks>
  <pageMargins left="0.7" right="0.7" top="0.75" bottom="0.75" header="0.3" footer="0.3"/>
  <pageSetup paperSize="9" orientation="portrait" horizontalDpi="0" verticalDpi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9A8E0-85CA-3444-A4E9-48D0F7ECE7EF}">
  <dimension ref="A1:H109"/>
  <sheetViews>
    <sheetView tabSelected="1" topLeftCell="I35" zoomScale="236" zoomScaleNormal="110" workbookViewId="0">
      <selection activeCell="M47" sqref="M47"/>
    </sheetView>
  </sheetViews>
  <sheetFormatPr baseColWidth="10" defaultRowHeight="13"/>
  <cols>
    <col min="1" max="1" width="14.6640625" customWidth="1"/>
    <col min="2" max="2" width="16.33203125" customWidth="1"/>
    <col min="3" max="3" width="15.5" customWidth="1"/>
    <col min="4" max="4" width="17" customWidth="1"/>
    <col min="5" max="5" width="16.83203125" customWidth="1"/>
    <col min="7" max="7" width="21.83203125" customWidth="1"/>
  </cols>
  <sheetData>
    <row r="1" spans="1:8">
      <c r="A1" s="26" t="s">
        <v>228</v>
      </c>
      <c r="B1" s="18" t="s">
        <v>1</v>
      </c>
      <c r="C1" s="18" t="s">
        <v>2</v>
      </c>
    </row>
    <row r="2" spans="1:8">
      <c r="A2" s="63" t="s">
        <v>229</v>
      </c>
      <c r="B2" s="63">
        <v>17</v>
      </c>
      <c r="C2" s="64">
        <f>B2/$B$15*(-1)</f>
        <v>-0.26984126984126983</v>
      </c>
    </row>
    <row r="3" spans="1:8">
      <c r="A3" s="63" t="s">
        <v>230</v>
      </c>
      <c r="B3" s="63">
        <v>13</v>
      </c>
      <c r="C3" s="64">
        <f>B3/$B$15*(-1)</f>
        <v>-0.20634920634920634</v>
      </c>
    </row>
    <row r="4" spans="1:8">
      <c r="A4" s="18" t="s">
        <v>235</v>
      </c>
      <c r="B4" s="18">
        <v>8</v>
      </c>
      <c r="C4" s="64">
        <f>B4/$B$15*(-1)</f>
        <v>-0.12698412698412698</v>
      </c>
      <c r="H4" s="18" t="s">
        <v>243</v>
      </c>
    </row>
    <row r="5" spans="1:8">
      <c r="A5" s="63" t="s">
        <v>237</v>
      </c>
      <c r="B5" s="63">
        <v>6</v>
      </c>
      <c r="C5" s="64">
        <f>B5/$B$15*(-1)</f>
        <v>-9.5238095238095233E-2</v>
      </c>
      <c r="F5" s="18"/>
      <c r="G5" s="18"/>
      <c r="H5" s="18" t="s">
        <v>245</v>
      </c>
    </row>
    <row r="6" spans="1:8">
      <c r="A6" s="63" t="s">
        <v>249</v>
      </c>
      <c r="B6" s="63">
        <v>5</v>
      </c>
      <c r="C6" s="64">
        <f>B6/$B$15*(-1)</f>
        <v>-7.9365079365079361E-2</v>
      </c>
      <c r="H6" s="18" t="s">
        <v>244</v>
      </c>
    </row>
    <row r="7" spans="1:8">
      <c r="A7" s="18" t="s">
        <v>232</v>
      </c>
      <c r="B7" s="18">
        <v>5</v>
      </c>
      <c r="C7" s="64">
        <f>B7/$B$15*(-1)</f>
        <v>-7.9365079365079361E-2</v>
      </c>
      <c r="D7" t="s">
        <v>251</v>
      </c>
      <c r="H7" s="18" t="s">
        <v>242</v>
      </c>
    </row>
    <row r="8" spans="1:8">
      <c r="A8" s="63" t="s">
        <v>231</v>
      </c>
      <c r="B8" s="63">
        <v>2</v>
      </c>
      <c r="C8" s="64">
        <f>B8/$B$15*(-1)</f>
        <v>-3.1746031746031744E-2</v>
      </c>
      <c r="D8" t="s">
        <v>250</v>
      </c>
      <c r="H8" s="18" t="s">
        <v>246</v>
      </c>
    </row>
    <row r="9" spans="1:8">
      <c r="A9" s="18" t="s">
        <v>238</v>
      </c>
      <c r="B9" s="18">
        <v>2</v>
      </c>
      <c r="C9" s="64">
        <f>B9/$B$15*(-1)</f>
        <v>-3.1746031746031744E-2</v>
      </c>
      <c r="D9" t="s">
        <v>254</v>
      </c>
      <c r="H9" s="18" t="s">
        <v>59</v>
      </c>
    </row>
    <row r="10" spans="1:8">
      <c r="A10" s="18" t="s">
        <v>233</v>
      </c>
      <c r="B10" s="18">
        <v>1</v>
      </c>
      <c r="C10" s="64">
        <f>B10/$B$15*(-1)</f>
        <v>-1.5873015873015872E-2</v>
      </c>
      <c r="H10" s="18" t="s">
        <v>247</v>
      </c>
    </row>
    <row r="11" spans="1:8">
      <c r="A11" s="18" t="s">
        <v>234</v>
      </c>
      <c r="B11" s="18">
        <v>1</v>
      </c>
      <c r="C11" s="64">
        <f>B11/$B$15*(-1)</f>
        <v>-1.5873015873015872E-2</v>
      </c>
      <c r="D11" t="s">
        <v>253</v>
      </c>
      <c r="H11" s="18" t="s">
        <v>245</v>
      </c>
    </row>
    <row r="12" spans="1:8">
      <c r="A12" s="18" t="s">
        <v>236</v>
      </c>
      <c r="B12" s="18">
        <v>1</v>
      </c>
      <c r="C12" s="64">
        <f>B12/$B$15*(-1)</f>
        <v>-1.5873015873015872E-2</v>
      </c>
    </row>
    <row r="13" spans="1:8">
      <c r="A13" s="18" t="s">
        <v>239</v>
      </c>
      <c r="B13" s="18">
        <v>1</v>
      </c>
      <c r="C13" s="64">
        <f>B13/$B$15*(-1)</f>
        <v>-1.5873015873015872E-2</v>
      </c>
    </row>
    <row r="14" spans="1:8">
      <c r="A14" s="18" t="s">
        <v>240</v>
      </c>
      <c r="B14" s="62">
        <v>1</v>
      </c>
      <c r="C14" s="64">
        <f>B14/$B$15*(-1)</f>
        <v>-1.5873015873015872E-2</v>
      </c>
      <c r="D14" t="s">
        <v>252</v>
      </c>
    </row>
    <row r="15" spans="1:8">
      <c r="A15" s="18" t="s">
        <v>10</v>
      </c>
      <c r="B15">
        <v>63</v>
      </c>
    </row>
    <row r="30" spans="1:6">
      <c r="A30" s="26"/>
      <c r="B30" s="18" t="s">
        <v>228</v>
      </c>
      <c r="D30" s="18" t="s">
        <v>228</v>
      </c>
      <c r="E30" s="18" t="s">
        <v>248</v>
      </c>
      <c r="F30" s="18" t="s">
        <v>248</v>
      </c>
    </row>
    <row r="31" spans="1:6">
      <c r="A31" t="s">
        <v>241</v>
      </c>
      <c r="B31">
        <v>32</v>
      </c>
      <c r="C31" s="61">
        <f>B31/$B$65</f>
        <v>0.1553398058252427</v>
      </c>
      <c r="D31" s="67">
        <f>C31*(-1)</f>
        <v>-0.1553398058252427</v>
      </c>
    </row>
    <row r="32" spans="1:6">
      <c r="A32" t="s">
        <v>230</v>
      </c>
      <c r="B32">
        <v>28</v>
      </c>
      <c r="C32" s="61">
        <f t="shared" ref="C32:C65" si="0">B32/$B$65</f>
        <v>0.13592233009708737</v>
      </c>
      <c r="D32" s="67">
        <f t="shared" ref="D32:D65" si="1">C32*(-1)</f>
        <v>-0.13592233009708737</v>
      </c>
    </row>
    <row r="33" spans="1:7">
      <c r="A33" t="s">
        <v>59</v>
      </c>
      <c r="B33">
        <v>23</v>
      </c>
      <c r="C33" s="61">
        <f t="shared" si="0"/>
        <v>0.11165048543689321</v>
      </c>
      <c r="D33" s="67">
        <f t="shared" si="1"/>
        <v>-0.11165048543689321</v>
      </c>
    </row>
    <row r="34" spans="1:7">
      <c r="A34" t="s">
        <v>232</v>
      </c>
      <c r="B34">
        <v>21</v>
      </c>
      <c r="C34" s="61">
        <f t="shared" si="0"/>
        <v>0.10194174757281553</v>
      </c>
      <c r="D34" s="67">
        <f t="shared" si="1"/>
        <v>-0.10194174757281553</v>
      </c>
    </row>
    <row r="35" spans="1:7">
      <c r="A35" t="s">
        <v>272</v>
      </c>
      <c r="B35">
        <v>14</v>
      </c>
      <c r="C35" s="61">
        <f t="shared" si="0"/>
        <v>6.7961165048543687E-2</v>
      </c>
      <c r="D35" s="67">
        <f t="shared" si="1"/>
        <v>-6.7961165048543687E-2</v>
      </c>
      <c r="G35" s="26" t="s">
        <v>292</v>
      </c>
    </row>
    <row r="36" spans="1:7">
      <c r="A36" t="s">
        <v>273</v>
      </c>
      <c r="B36">
        <v>13</v>
      </c>
      <c r="C36" s="61">
        <f t="shared" si="0"/>
        <v>6.3106796116504854E-2</v>
      </c>
      <c r="D36" s="67">
        <f t="shared" si="1"/>
        <v>-6.3106796116504854E-2</v>
      </c>
      <c r="G36" t="s">
        <v>291</v>
      </c>
    </row>
    <row r="37" spans="1:7">
      <c r="A37" t="s">
        <v>249</v>
      </c>
      <c r="B37">
        <v>8</v>
      </c>
      <c r="C37" s="61">
        <f t="shared" si="0"/>
        <v>3.8834951456310676E-2</v>
      </c>
      <c r="D37" s="67">
        <f t="shared" si="1"/>
        <v>-3.8834951456310676E-2</v>
      </c>
    </row>
    <row r="38" spans="1:7">
      <c r="A38" t="s">
        <v>63</v>
      </c>
      <c r="B38">
        <v>6</v>
      </c>
      <c r="C38" s="61">
        <f t="shared" si="0"/>
        <v>2.9126213592233011E-2</v>
      </c>
      <c r="D38" s="67">
        <f t="shared" si="1"/>
        <v>-2.9126213592233011E-2</v>
      </c>
    </row>
    <row r="39" spans="1:7">
      <c r="A39" t="s">
        <v>264</v>
      </c>
      <c r="B39">
        <v>6</v>
      </c>
      <c r="C39" s="61">
        <f t="shared" si="0"/>
        <v>2.9126213592233011E-2</v>
      </c>
      <c r="D39" s="67">
        <f t="shared" si="1"/>
        <v>-2.9126213592233011E-2</v>
      </c>
    </row>
    <row r="40" spans="1:7">
      <c r="A40" t="s">
        <v>238</v>
      </c>
      <c r="B40">
        <v>6</v>
      </c>
      <c r="C40" s="61">
        <f t="shared" si="0"/>
        <v>2.9126213592233011E-2</v>
      </c>
      <c r="D40" s="67">
        <f t="shared" si="1"/>
        <v>-2.9126213592233011E-2</v>
      </c>
    </row>
    <row r="41" spans="1:7">
      <c r="A41" t="s">
        <v>274</v>
      </c>
      <c r="B41">
        <v>5</v>
      </c>
      <c r="C41" s="61">
        <f t="shared" si="0"/>
        <v>2.4271844660194174E-2</v>
      </c>
      <c r="D41" s="67">
        <f t="shared" si="1"/>
        <v>-2.4271844660194174E-2</v>
      </c>
    </row>
    <row r="42" spans="1:7">
      <c r="A42" t="s">
        <v>275</v>
      </c>
      <c r="B42">
        <v>5</v>
      </c>
      <c r="C42" s="61">
        <f t="shared" si="0"/>
        <v>2.4271844660194174E-2</v>
      </c>
      <c r="D42" s="67">
        <f t="shared" si="1"/>
        <v>-2.4271844660194174E-2</v>
      </c>
    </row>
    <row r="43" spans="1:7">
      <c r="A43" t="s">
        <v>233</v>
      </c>
      <c r="B43">
        <v>4</v>
      </c>
      <c r="C43" s="61">
        <f t="shared" si="0"/>
        <v>1.9417475728155338E-2</v>
      </c>
      <c r="D43" s="67">
        <f t="shared" si="1"/>
        <v>-1.9417475728155338E-2</v>
      </c>
    </row>
    <row r="44" spans="1:7">
      <c r="A44" t="s">
        <v>240</v>
      </c>
      <c r="B44">
        <v>3</v>
      </c>
      <c r="C44" s="61">
        <f t="shared" si="0"/>
        <v>1.4563106796116505E-2</v>
      </c>
      <c r="D44" s="67">
        <f t="shared" si="1"/>
        <v>-1.4563106796116505E-2</v>
      </c>
    </row>
    <row r="45" spans="1:7">
      <c r="A45" s="18" t="s">
        <v>284</v>
      </c>
      <c r="B45">
        <v>3</v>
      </c>
      <c r="C45" s="61">
        <f t="shared" si="0"/>
        <v>1.4563106796116505E-2</v>
      </c>
      <c r="D45" s="67">
        <f t="shared" si="1"/>
        <v>-1.4563106796116505E-2</v>
      </c>
    </row>
    <row r="46" spans="1:7">
      <c r="A46" t="s">
        <v>276</v>
      </c>
      <c r="B46">
        <v>3</v>
      </c>
      <c r="C46" s="61">
        <f t="shared" si="0"/>
        <v>1.4563106796116505E-2</v>
      </c>
      <c r="D46" s="67">
        <f t="shared" si="1"/>
        <v>-1.4563106796116505E-2</v>
      </c>
    </row>
    <row r="47" spans="1:7">
      <c r="A47" t="s">
        <v>277</v>
      </c>
      <c r="B47">
        <v>3</v>
      </c>
      <c r="C47" s="61">
        <f t="shared" si="0"/>
        <v>1.4563106796116505E-2</v>
      </c>
      <c r="D47" s="67">
        <f t="shared" si="1"/>
        <v>-1.4563106796116505E-2</v>
      </c>
    </row>
    <row r="48" spans="1:7">
      <c r="A48" t="s">
        <v>278</v>
      </c>
      <c r="B48">
        <v>3</v>
      </c>
      <c r="C48" s="61">
        <f t="shared" si="0"/>
        <v>1.4563106796116505E-2</v>
      </c>
      <c r="D48" s="67">
        <f t="shared" si="1"/>
        <v>-1.4563106796116505E-2</v>
      </c>
    </row>
    <row r="49" spans="1:5">
      <c r="A49" t="s">
        <v>237</v>
      </c>
      <c r="B49">
        <v>2</v>
      </c>
      <c r="C49" s="61">
        <f t="shared" si="0"/>
        <v>9.7087378640776691E-3</v>
      </c>
      <c r="D49" s="67">
        <f t="shared" si="1"/>
        <v>-9.7087378640776691E-3</v>
      </c>
    </row>
    <row r="50" spans="1:5">
      <c r="A50" t="s">
        <v>279</v>
      </c>
      <c r="B50">
        <v>2</v>
      </c>
      <c r="C50" s="61">
        <f t="shared" si="0"/>
        <v>9.7087378640776691E-3</v>
      </c>
      <c r="D50" s="67">
        <f t="shared" si="1"/>
        <v>-9.7087378640776691E-3</v>
      </c>
    </row>
    <row r="51" spans="1:5">
      <c r="A51" t="s">
        <v>280</v>
      </c>
      <c r="B51">
        <v>2</v>
      </c>
      <c r="C51" s="61">
        <f t="shared" si="0"/>
        <v>9.7087378640776691E-3</v>
      </c>
      <c r="D51" s="67">
        <f t="shared" si="1"/>
        <v>-9.7087378640776691E-3</v>
      </c>
    </row>
    <row r="52" spans="1:5">
      <c r="A52" t="s">
        <v>281</v>
      </c>
      <c r="B52">
        <v>2</v>
      </c>
      <c r="C52" s="61">
        <f t="shared" si="0"/>
        <v>9.7087378640776691E-3</v>
      </c>
      <c r="D52" s="67">
        <f t="shared" si="1"/>
        <v>-9.7087378640776691E-3</v>
      </c>
    </row>
    <row r="53" spans="1:5">
      <c r="A53" t="s">
        <v>282</v>
      </c>
      <c r="B53">
        <v>1</v>
      </c>
      <c r="C53" s="61">
        <f t="shared" si="0"/>
        <v>4.8543689320388345E-3</v>
      </c>
      <c r="D53" s="67">
        <f t="shared" si="1"/>
        <v>-4.8543689320388345E-3</v>
      </c>
      <c r="E53" s="26"/>
    </row>
    <row r="54" spans="1:5">
      <c r="A54" t="s">
        <v>283</v>
      </c>
      <c r="B54">
        <v>1</v>
      </c>
      <c r="C54" s="61">
        <f t="shared" si="0"/>
        <v>4.8543689320388345E-3</v>
      </c>
      <c r="D54" s="67">
        <f t="shared" si="1"/>
        <v>-4.8543689320388345E-3</v>
      </c>
      <c r="E54" s="18"/>
    </row>
    <row r="55" spans="1:5">
      <c r="A55" t="s">
        <v>284</v>
      </c>
      <c r="B55">
        <v>1</v>
      </c>
      <c r="C55" s="61">
        <f t="shared" si="0"/>
        <v>4.8543689320388345E-3</v>
      </c>
      <c r="D55" s="67">
        <f t="shared" si="1"/>
        <v>-4.8543689320388345E-3</v>
      </c>
      <c r="E55" s="18"/>
    </row>
    <row r="56" spans="1:5">
      <c r="A56" t="s">
        <v>234</v>
      </c>
      <c r="B56">
        <v>1</v>
      </c>
      <c r="C56" s="61">
        <f t="shared" si="0"/>
        <v>4.8543689320388345E-3</v>
      </c>
      <c r="D56" s="67">
        <f t="shared" si="1"/>
        <v>-4.8543689320388345E-3</v>
      </c>
      <c r="E56" s="18"/>
    </row>
    <row r="57" spans="1:5">
      <c r="A57" t="s">
        <v>236</v>
      </c>
      <c r="B57">
        <v>1</v>
      </c>
      <c r="C57" s="61">
        <f t="shared" si="0"/>
        <v>4.8543689320388345E-3</v>
      </c>
      <c r="D57" s="67">
        <f t="shared" si="1"/>
        <v>-4.8543689320388345E-3</v>
      </c>
      <c r="E57" s="18"/>
    </row>
    <row r="58" spans="1:5">
      <c r="A58" t="s">
        <v>285</v>
      </c>
      <c r="B58">
        <v>1</v>
      </c>
      <c r="C58" s="61">
        <f t="shared" si="0"/>
        <v>4.8543689320388345E-3</v>
      </c>
      <c r="D58" s="67">
        <f t="shared" si="1"/>
        <v>-4.8543689320388345E-3</v>
      </c>
      <c r="E58" s="18"/>
    </row>
    <row r="59" spans="1:5">
      <c r="A59" t="s">
        <v>286</v>
      </c>
      <c r="B59">
        <v>1</v>
      </c>
      <c r="C59" s="61">
        <f t="shared" si="0"/>
        <v>4.8543689320388345E-3</v>
      </c>
      <c r="D59" s="67">
        <f t="shared" si="1"/>
        <v>-4.8543689320388345E-3</v>
      </c>
      <c r="E59" s="18"/>
    </row>
    <row r="60" spans="1:5">
      <c r="A60" t="s">
        <v>287</v>
      </c>
      <c r="B60">
        <v>1</v>
      </c>
      <c r="C60" s="61">
        <f t="shared" si="0"/>
        <v>4.8543689320388345E-3</v>
      </c>
      <c r="D60" s="67">
        <f t="shared" si="1"/>
        <v>-4.8543689320388345E-3</v>
      </c>
      <c r="E60" s="18"/>
    </row>
    <row r="61" spans="1:5">
      <c r="A61" t="s">
        <v>257</v>
      </c>
      <c r="B61">
        <v>1</v>
      </c>
      <c r="C61" s="61">
        <f t="shared" si="0"/>
        <v>4.8543689320388345E-3</v>
      </c>
      <c r="D61" s="67">
        <f t="shared" si="1"/>
        <v>-4.8543689320388345E-3</v>
      </c>
      <c r="E61" s="18"/>
    </row>
    <row r="62" spans="1:5">
      <c r="A62" t="s">
        <v>288</v>
      </c>
      <c r="B62">
        <v>1</v>
      </c>
      <c r="C62" s="61">
        <f t="shared" si="0"/>
        <v>4.8543689320388345E-3</v>
      </c>
      <c r="D62" s="67">
        <f t="shared" si="1"/>
        <v>-4.8543689320388345E-3</v>
      </c>
      <c r="E62" s="18"/>
    </row>
    <row r="63" spans="1:5">
      <c r="A63" t="s">
        <v>289</v>
      </c>
      <c r="B63">
        <v>1</v>
      </c>
      <c r="C63" s="61">
        <f t="shared" si="0"/>
        <v>4.8543689320388345E-3</v>
      </c>
      <c r="D63" s="67">
        <f t="shared" si="1"/>
        <v>-4.8543689320388345E-3</v>
      </c>
      <c r="E63" s="18"/>
    </row>
    <row r="64" spans="1:5">
      <c r="A64" s="18" t="s">
        <v>290</v>
      </c>
      <c r="B64">
        <v>1</v>
      </c>
      <c r="C64" s="61">
        <f t="shared" si="0"/>
        <v>4.8543689320388345E-3</v>
      </c>
      <c r="D64" s="67">
        <f t="shared" si="1"/>
        <v>-4.8543689320388345E-3</v>
      </c>
      <c r="E64" s="65"/>
    </row>
    <row r="65" spans="2:4">
      <c r="B65">
        <f>SUM(B31:B64)</f>
        <v>206</v>
      </c>
      <c r="C65" s="61">
        <f t="shared" si="0"/>
        <v>1</v>
      </c>
      <c r="D65" s="67">
        <f t="shared" si="1"/>
        <v>-1</v>
      </c>
    </row>
    <row r="66" spans="2:4">
      <c r="D66" s="65"/>
    </row>
    <row r="69" spans="2:4">
      <c r="D69" s="18"/>
    </row>
    <row r="73" spans="2:4">
      <c r="D73" s="18"/>
    </row>
    <row r="76" spans="2:4">
      <c r="D76" s="18"/>
    </row>
    <row r="77" spans="2:4">
      <c r="D77" s="18"/>
    </row>
    <row r="78" spans="2:4">
      <c r="D78" s="18"/>
    </row>
    <row r="79" spans="2:4">
      <c r="D79" s="18"/>
    </row>
    <row r="81" spans="4:4">
      <c r="D81" s="18"/>
    </row>
    <row r="82" spans="4:4">
      <c r="D82" s="18"/>
    </row>
    <row r="83" spans="4:4">
      <c r="D83" s="18"/>
    </row>
    <row r="84" spans="4:4">
      <c r="D84" s="18"/>
    </row>
    <row r="85" spans="4:4">
      <c r="D85" s="18"/>
    </row>
    <row r="86" spans="4:4">
      <c r="D86" s="18"/>
    </row>
    <row r="87" spans="4:4">
      <c r="D87" s="18"/>
    </row>
    <row r="88" spans="4:4">
      <c r="D88" s="18"/>
    </row>
    <row r="89" spans="4:4">
      <c r="D89" s="18"/>
    </row>
    <row r="91" spans="4:4">
      <c r="D91" s="18"/>
    </row>
    <row r="92" spans="4:4">
      <c r="D92" s="18"/>
    </row>
    <row r="93" spans="4:4">
      <c r="D93" s="18"/>
    </row>
    <row r="94" spans="4:4">
      <c r="D94" s="18"/>
    </row>
    <row r="95" spans="4:4">
      <c r="D95" s="18"/>
    </row>
    <row r="96" spans="4:4">
      <c r="D96" s="18"/>
    </row>
    <row r="97" spans="4:4">
      <c r="D97" s="18"/>
    </row>
    <row r="98" spans="4:4">
      <c r="D98" s="18"/>
    </row>
    <row r="99" spans="4:4">
      <c r="D99" s="18"/>
    </row>
    <row r="100" spans="4:4">
      <c r="D100" s="18"/>
    </row>
    <row r="101" spans="4:4">
      <c r="D101" s="18"/>
    </row>
    <row r="103" spans="4:4">
      <c r="D103" s="18"/>
    </row>
    <row r="104" spans="4:4">
      <c r="D104" s="18"/>
    </row>
    <row r="105" spans="4:4">
      <c r="D105" s="18"/>
    </row>
    <row r="106" spans="4:4">
      <c r="D106" s="18"/>
    </row>
    <row r="107" spans="4:4">
      <c r="D107" s="18"/>
    </row>
    <row r="108" spans="4:4">
      <c r="D108" s="18"/>
    </row>
    <row r="109" spans="4:4">
      <c r="D109" s="18"/>
    </row>
  </sheetData>
  <autoFilter ref="A1:C1" xr:uid="{28E9A8E0-85CA-3444-A4E9-48D0F7ECE7EF}">
    <sortState xmlns:xlrd2="http://schemas.microsoft.com/office/spreadsheetml/2017/richdata2" ref="A2:C16">
      <sortCondition descending="1" ref="B1:B16"/>
    </sortState>
  </autoFilter>
  <pageMargins left="0.7" right="0.7" top="0.75" bottom="0.75" header="0.3" footer="0.3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D8427-1684-774A-9BBA-DDD9643F06AB}">
  <dimension ref="A1:D57"/>
  <sheetViews>
    <sheetView topLeftCell="A19" zoomScale="120" zoomScaleNormal="120" workbookViewId="0">
      <selection activeCell="B65" sqref="B65"/>
    </sheetView>
  </sheetViews>
  <sheetFormatPr baseColWidth="10" defaultRowHeight="13"/>
  <cols>
    <col min="1" max="1" width="42" customWidth="1"/>
  </cols>
  <sheetData>
    <row r="1" spans="1:2">
      <c r="A1" s="26" t="s">
        <v>255</v>
      </c>
    </row>
    <row r="2" spans="1:2">
      <c r="A2" s="18" t="s">
        <v>240</v>
      </c>
      <c r="B2">
        <v>1</v>
      </c>
    </row>
    <row r="3" spans="1:2">
      <c r="A3" s="18" t="s">
        <v>59</v>
      </c>
    </row>
    <row r="4" spans="1:2">
      <c r="A4" s="18" t="s">
        <v>59</v>
      </c>
    </row>
    <row r="5" spans="1:2">
      <c r="A5" s="18" t="s">
        <v>256</v>
      </c>
      <c r="B5">
        <v>3</v>
      </c>
    </row>
    <row r="6" spans="1:2">
      <c r="A6" s="18" t="s">
        <v>59</v>
      </c>
    </row>
    <row r="7" spans="1:2">
      <c r="A7" s="18" t="s">
        <v>59</v>
      </c>
    </row>
    <row r="8" spans="1:2">
      <c r="A8" s="18" t="s">
        <v>237</v>
      </c>
      <c r="B8">
        <v>5</v>
      </c>
    </row>
    <row r="9" spans="1:2">
      <c r="A9" s="18" t="s">
        <v>59</v>
      </c>
    </row>
    <row r="10" spans="1:2">
      <c r="A10" s="18" t="s">
        <v>237</v>
      </c>
    </row>
    <row r="11" spans="1:2">
      <c r="A11" s="18" t="s">
        <v>249</v>
      </c>
      <c r="B11">
        <v>5</v>
      </c>
    </row>
    <row r="12" spans="1:2">
      <c r="A12" s="18" t="s">
        <v>59</v>
      </c>
    </row>
    <row r="13" spans="1:2">
      <c r="A13" s="18" t="s">
        <v>59</v>
      </c>
    </row>
    <row r="14" spans="1:2">
      <c r="A14" s="26" t="s">
        <v>257</v>
      </c>
      <c r="B14">
        <v>1</v>
      </c>
    </row>
    <row r="15" spans="1:2">
      <c r="A15" s="18" t="s">
        <v>59</v>
      </c>
    </row>
    <row r="16" spans="1:2">
      <c r="A16" s="18" t="s">
        <v>258</v>
      </c>
      <c r="B16">
        <v>4</v>
      </c>
    </row>
    <row r="17" spans="1:4">
      <c r="A17" s="18" t="s">
        <v>59</v>
      </c>
    </row>
    <row r="18" spans="1:4">
      <c r="A18" s="18" t="s">
        <v>259</v>
      </c>
      <c r="B18">
        <v>1</v>
      </c>
      <c r="D18" s="18" t="s">
        <v>258</v>
      </c>
    </row>
    <row r="19" spans="1:4">
      <c r="A19" s="18" t="s">
        <v>249</v>
      </c>
    </row>
    <row r="20" spans="1:4">
      <c r="A20" s="65" t="s">
        <v>260</v>
      </c>
      <c r="B20">
        <v>1</v>
      </c>
    </row>
    <row r="21" spans="1:4">
      <c r="A21" s="18" t="s">
        <v>261</v>
      </c>
      <c r="B21">
        <v>4</v>
      </c>
    </row>
    <row r="22" spans="1:4">
      <c r="A22" s="18" t="s">
        <v>261</v>
      </c>
    </row>
    <row r="23" spans="1:4">
      <c r="A23" s="65" t="s">
        <v>262</v>
      </c>
      <c r="B23">
        <v>1</v>
      </c>
    </row>
    <row r="24" spans="1:4">
      <c r="A24" s="18" t="s">
        <v>59</v>
      </c>
    </row>
    <row r="25" spans="1:4">
      <c r="A25" s="18" t="s">
        <v>258</v>
      </c>
    </row>
    <row r="26" spans="1:4">
      <c r="A26" s="18" t="s">
        <v>249</v>
      </c>
    </row>
    <row r="27" spans="1:4">
      <c r="A27" s="18" t="s">
        <v>263</v>
      </c>
    </row>
    <row r="28" spans="1:4">
      <c r="A28" s="18" t="s">
        <v>264</v>
      </c>
      <c r="B28">
        <v>6</v>
      </c>
    </row>
    <row r="29" spans="1:4">
      <c r="A29" s="18" t="s">
        <v>264</v>
      </c>
    </row>
    <row r="30" spans="1:4">
      <c r="A30" s="18" t="s">
        <v>256</v>
      </c>
    </row>
    <row r="31" spans="1:4">
      <c r="A31" s="18" t="s">
        <v>264</v>
      </c>
    </row>
    <row r="32" spans="1:4">
      <c r="A32" s="18" t="s">
        <v>59</v>
      </c>
    </row>
    <row r="33" spans="1:2">
      <c r="A33" s="18" t="s">
        <v>258</v>
      </c>
    </row>
    <row r="34" spans="1:2">
      <c r="A34" s="18" t="s">
        <v>59</v>
      </c>
    </row>
    <row r="35" spans="1:2">
      <c r="A35" s="18" t="s">
        <v>59</v>
      </c>
    </row>
    <row r="36" spans="1:2">
      <c r="A36" s="18" t="s">
        <v>237</v>
      </c>
    </row>
    <row r="37" spans="1:2">
      <c r="A37" s="18" t="s">
        <v>249</v>
      </c>
    </row>
    <row r="38" spans="1:2">
      <c r="A38" s="18" t="s">
        <v>265</v>
      </c>
      <c r="B38">
        <v>1</v>
      </c>
    </row>
    <row r="39" spans="1:2">
      <c r="A39" s="18" t="s">
        <v>261</v>
      </c>
    </row>
    <row r="40" spans="1:2">
      <c r="A40" s="18" t="s">
        <v>59</v>
      </c>
    </row>
    <row r="41" spans="1:2">
      <c r="A41" s="18" t="s">
        <v>264</v>
      </c>
    </row>
    <row r="42" spans="1:2">
      <c r="A42" s="18" t="s">
        <v>59</v>
      </c>
    </row>
    <row r="43" spans="1:2">
      <c r="A43" s="18" t="s">
        <v>237</v>
      </c>
    </row>
    <row r="44" spans="1:2">
      <c r="A44" s="18" t="s">
        <v>59</v>
      </c>
    </row>
    <row r="45" spans="1:2">
      <c r="A45" s="18" t="s">
        <v>59</v>
      </c>
    </row>
    <row r="46" spans="1:2">
      <c r="A46" s="18" t="s">
        <v>59</v>
      </c>
    </row>
    <row r="47" spans="1:2">
      <c r="A47" s="18" t="s">
        <v>59</v>
      </c>
    </row>
    <row r="48" spans="1:2">
      <c r="A48" s="18" t="s">
        <v>261</v>
      </c>
    </row>
    <row r="49" spans="1:1">
      <c r="A49" s="18" t="s">
        <v>59</v>
      </c>
    </row>
    <row r="50" spans="1:1">
      <c r="A50" s="18" t="s">
        <v>266</v>
      </c>
    </row>
    <row r="51" spans="1:1">
      <c r="A51" s="18" t="s">
        <v>59</v>
      </c>
    </row>
    <row r="52" spans="1:1">
      <c r="A52" s="18" t="s">
        <v>264</v>
      </c>
    </row>
    <row r="53" spans="1:1">
      <c r="A53" s="18" t="s">
        <v>256</v>
      </c>
    </row>
    <row r="54" spans="1:1">
      <c r="A54" s="18" t="s">
        <v>237</v>
      </c>
    </row>
    <row r="55" spans="1:1">
      <c r="A55" s="18" t="s">
        <v>59</v>
      </c>
    </row>
    <row r="56" spans="1:1">
      <c r="A56" s="18" t="s">
        <v>59</v>
      </c>
    </row>
    <row r="57" spans="1:1">
      <c r="A57" s="18" t="s">
        <v>264</v>
      </c>
    </row>
  </sheetData>
  <autoFilter ref="A1:A57" xr:uid="{8D8D8427-1684-774A-9BBA-DDD9643F06AB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2AB0B-73BF-8048-B1F2-11D64122EBDA}">
  <dimension ref="D2:E27"/>
  <sheetViews>
    <sheetView zoomScale="180" workbookViewId="0">
      <selection activeCell="F7" sqref="F7"/>
    </sheetView>
  </sheetViews>
  <sheetFormatPr baseColWidth="10" defaultRowHeight="13"/>
  <sheetData>
    <row r="2" spans="4:5">
      <c r="D2" s="18" t="s">
        <v>154</v>
      </c>
    </row>
    <row r="3" spans="4:5">
      <c r="D3" s="18" t="s">
        <v>153</v>
      </c>
    </row>
    <row r="15" spans="4:5">
      <c r="E15" s="9"/>
    </row>
    <row r="27" spans="4:5">
      <c r="D27" s="22"/>
      <c r="E27" s="2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city</vt:lpstr>
      <vt:lpstr>how_long</vt:lpstr>
      <vt:lpstr>citizenship</vt:lpstr>
      <vt:lpstr>german</vt:lpstr>
      <vt:lpstr>reason</vt:lpstr>
      <vt:lpstr>lived_in_other_country</vt:lpstr>
      <vt:lpstr>desired_services</vt:lpstr>
      <vt:lpstr>offered_services</vt:lpstr>
      <vt:lpstr>dashboard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Karina Condeixa</cp:lastModifiedBy>
  <dcterms:modified xsi:type="dcterms:W3CDTF">2023-12-19T16:48:57Z</dcterms:modified>
</cp:coreProperties>
</file>