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olas\Downloads\"/>
    </mc:Choice>
  </mc:AlternateContent>
  <xr:revisionPtr revIDLastSave="0" documentId="13_ncr:1_{7CE6EE89-EACA-4064-AE2E-1A375FB4A839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List1" sheetId="1" r:id="rId1"/>
    <sheet name="List2" sheetId="2" r:id="rId2"/>
    <sheet name="List3" sheetId="3" r:id="rId3"/>
    <sheet name="List4" sheetId="4" r:id="rId4"/>
    <sheet name="List5" sheetId="5" r:id="rId5"/>
    <sheet name="List6" sheetId="6" r:id="rId6"/>
    <sheet name="List7" sheetId="7" r:id="rId7"/>
    <sheet name="List8" sheetId="8" r:id="rId8"/>
    <sheet name="List9" sheetId="9" r:id="rId9"/>
    <sheet name="List10" sheetId="10" r:id="rId10"/>
    <sheet name="List11" sheetId="11" r:id="rId11"/>
    <sheet name="shrnuti" sheetId="12" r:id="rId12"/>
  </sheets>
  <definedNames>
    <definedName name="_xlchart.v1.0" hidden="1">shrnuti!$F$4:$F$20</definedName>
    <definedName name="_xlchart.v1.1" hidden="1">shrnuti!$G$4:$G$20</definedName>
    <definedName name="_xlchart.v1.2" hidden="1">shrnuti!$F$4:$F$20</definedName>
    <definedName name="_xlchart.v1.3" hidden="1">shrnuti!$G$4:$G$20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2" l="1"/>
  <c r="D5" i="12"/>
  <c r="B21" i="12"/>
  <c r="B20" i="12"/>
  <c r="B19" i="12"/>
  <c r="D8" i="12"/>
  <c r="D7" i="12"/>
  <c r="D6" i="12"/>
  <c r="G20" i="12"/>
  <c r="G19" i="12"/>
  <c r="G15" i="12"/>
  <c r="G18" i="12"/>
  <c r="G17" i="12"/>
  <c r="G14" i="12"/>
  <c r="G13" i="12"/>
  <c r="G7" i="12"/>
  <c r="G6" i="12"/>
  <c r="G4" i="12"/>
  <c r="G16" i="12"/>
  <c r="G9" i="12"/>
  <c r="G8" i="12"/>
  <c r="G12" i="12"/>
  <c r="G5" i="12"/>
  <c r="G10" i="12"/>
  <c r="G11" i="12"/>
  <c r="I8" i="11"/>
  <c r="I7" i="11"/>
  <c r="I8" i="10"/>
  <c r="I7" i="10"/>
  <c r="I8" i="9"/>
  <c r="I7" i="9"/>
  <c r="I8" i="8"/>
  <c r="I7" i="8"/>
  <c r="I8" i="7"/>
  <c r="I7" i="7"/>
  <c r="I8" i="6"/>
  <c r="I7" i="6"/>
  <c r="I8" i="5"/>
  <c r="I7" i="5"/>
  <c r="I8" i="4"/>
  <c r="I7" i="4"/>
  <c r="I8" i="3"/>
  <c r="I7" i="3"/>
  <c r="I8" i="2"/>
  <c r="I7" i="2"/>
  <c r="I7" i="1"/>
  <c r="I8" i="1"/>
</calcChain>
</file>

<file path=xl/sharedStrings.xml><?xml version="1.0" encoding="utf-8"?>
<sst xmlns="http://schemas.openxmlformats.org/spreadsheetml/2006/main" count="511" uniqueCount="220">
  <si>
    <t>Dýchej</t>
  </si>
  <si>
    <t>Eufonie</t>
  </si>
  <si>
    <t>Eufonická hláska 1</t>
  </si>
  <si>
    <t>Eufonická hláska 2</t>
  </si>
  <si>
    <t>Eufonická hláska 3</t>
  </si>
  <si>
    <t>Hodnoty dalších hlásek</t>
  </si>
  <si>
    <t>Eufonie i sam.</t>
  </si>
  <si>
    <t>hey, Loco!</t>
  </si>
  <si>
    <t>E = 0,91</t>
  </si>
  <si>
    <t>z barikád rovnou na pláže</t>
  </si>
  <si>
    <t>ty taky nesnášíš, když někdo káže ti</t>
  </si>
  <si>
    <t>š</t>
  </si>
  <si>
    <t>o pravidlech z minulých století</t>
  </si>
  <si>
    <t>a na nohu závaží váže ti</t>
  </si>
  <si>
    <t>pořád střílíš jen z větších ráží</t>
  </si>
  <si>
    <t>Průměrná eufonická hodnota eufonických veršů</t>
  </si>
  <si>
    <t>ubývá věcí, co dráždí tě</t>
  </si>
  <si>
    <t>Podíl eufonických veršů ku všem veršům</t>
  </si>
  <si>
    <t>gordické uzly už nejsou tak spletité</t>
  </si>
  <si>
    <t>Eufonické hlásky</t>
  </si>
  <si>
    <t xml:space="preserve">skrz umyté vitráže světlo snáz najde tě </t>
  </si>
  <si>
    <t>s</t>
  </si>
  <si>
    <t>to světlo vidět není - je to fantazie z říše fantazie</t>
  </si>
  <si>
    <t>t</t>
  </si>
  <si>
    <t xml:space="preserve">dívej, jak se barvy mění - co tě nezabije, to tě nezabije </t>
  </si>
  <si>
    <t>j</t>
  </si>
  <si>
    <t>b</t>
  </si>
  <si>
    <t xml:space="preserve"> j = 0,73, b = 2,08</t>
  </si>
  <si>
    <t>dívej, jak je to tvé moře neklidné</t>
  </si>
  <si>
    <t>jak vlna za vlnou se vzpíná</t>
  </si>
  <si>
    <t>d</t>
  </si>
  <si>
    <t>dýchej, tvá bouře ustane</t>
  </si>
  <si>
    <t>p</t>
  </si>
  <si>
    <t xml:space="preserve">nebe je polštář pod hlavou, co lehká je z vína </t>
  </si>
  <si>
    <t>m</t>
  </si>
  <si>
    <t>letité obavy vystřídá dojetí</t>
  </si>
  <si>
    <t>teď tyran své objímá oběti</t>
  </si>
  <si>
    <t>zloději v ulicích veršují o lásce z paměti</t>
  </si>
  <si>
    <t>dýchej, tady tě gravitace nenajde</t>
  </si>
  <si>
    <t>udělej pápá padákům a šňůrám</t>
  </si>
  <si>
    <t>dýchej, tady se ti nic nestane</t>
  </si>
  <si>
    <t xml:space="preserve">zapomeň jména strašáků - a nová dej múzám </t>
  </si>
  <si>
    <t>nebe je polštář pod hlavou, co lehká je z vína</t>
  </si>
  <si>
    <t>Farmářům</t>
  </si>
  <si>
    <t>Eufonická hláska1</t>
  </si>
  <si>
    <t xml:space="preserve">tak nějak vzdychají andělé </t>
  </si>
  <si>
    <t>co se neudrží a padají z nebe až k nám dolů</t>
  </si>
  <si>
    <t>a tebe prozradí krůpěje na čele</t>
  </si>
  <si>
    <t>r</t>
  </si>
  <si>
    <t xml:space="preserve">pro méně chápavé zválené obrazce z obilných stvolů </t>
  </si>
  <si>
    <t>tak jsme se milovali - ve větvích stromů s větrem vláli</t>
  </si>
  <si>
    <t>v</t>
  </si>
  <si>
    <t>a zváleli úrody půl farmářům</t>
  </si>
  <si>
    <t xml:space="preserve">a smazali oblohy půl hvězdářům </t>
  </si>
  <si>
    <t>a smazali oblohy půl hvězdářům</t>
  </si>
  <si>
    <t>O lítání</t>
  </si>
  <si>
    <t>Eufonie i sam</t>
  </si>
  <si>
    <t>letím teplou nocí, vlastně lítám pro ten pocit,</t>
  </si>
  <si>
    <t>E = 1,45</t>
  </si>
  <si>
    <t xml:space="preserve">že duše může sama, bez těla </t>
  </si>
  <si>
    <t>zas jsem do sna procit, zase vládnu zvláštní mocí</t>
  </si>
  <si>
    <t>ptáš se, jak to dělám - no nedělám</t>
  </si>
  <si>
    <t>možná teď nad hlavou nám poletují davy</t>
  </si>
  <si>
    <t>a máváním vás nelétavé zdraví</t>
  </si>
  <si>
    <t>ti, co ví, kudy jít, když se stmívá</t>
  </si>
  <si>
    <t>co se pít nebojí, když prší voda živá</t>
  </si>
  <si>
    <t>tak kdo sní tvé sny - ostatní, nebo ty?</t>
  </si>
  <si>
    <t>složitý se to může zdát</t>
  </si>
  <si>
    <t>mé duši se to líbí, já jen plním, co jsem slíbil</t>
  </si>
  <si>
    <t>vždyť která by to duše nechtěla?</t>
  </si>
  <si>
    <t>a víte, moji milí, třeba právě v tuhle chvíli</t>
  </si>
  <si>
    <t>kam by vaše duše letěla?</t>
  </si>
  <si>
    <t>Tvoje oči</t>
  </si>
  <si>
    <t>ta holka má tvoje oči a nejspíš i tvé rty</t>
  </si>
  <si>
    <t>to takhle vesmír někdy točí s poddanými</t>
  </si>
  <si>
    <t>není proč se hádat - a není ani s kým</t>
  </si>
  <si>
    <t>ň</t>
  </si>
  <si>
    <t>teď když vidím tvá záda</t>
  </si>
  <si>
    <t>se taky pootočím</t>
  </si>
  <si>
    <t>začíná pršet a vítr se zvedá</t>
  </si>
  <si>
    <t>odlétli ptáci do bezpečí</t>
  </si>
  <si>
    <t>něco se blíží a mně to nedá</t>
  </si>
  <si>
    <t>tak tu vydržím a potkám se s tím</t>
  </si>
  <si>
    <t>vždyť co my chytří víme, jaký On má s náma plán</t>
  </si>
  <si>
    <t>ráno prám si postavíme - večer přijde uragán</t>
  </si>
  <si>
    <t>a s každým prámem je to jiné - všechny z příliš těžkých klád</t>
  </si>
  <si>
    <t xml:space="preserve">ty k sobě vážem - já čím jsem vinen </t>
  </si>
  <si>
    <t>a ty vším, čím mohla ses beze mě nakonec stát</t>
  </si>
  <si>
    <t>Růže</t>
  </si>
  <si>
    <t xml:space="preserve">už teď máš víc, než můžu snést </t>
  </si>
  <si>
    <t>E = 1,46</t>
  </si>
  <si>
    <t>a jdeš tou nejklikatější z cest</t>
  </si>
  <si>
    <t>se snad nedočkám, než naše růže začne kvést</t>
  </si>
  <si>
    <t>n</t>
  </si>
  <si>
    <t>tak tu vymýšlím malou lest</t>
  </si>
  <si>
    <t>a prosím vesmír, ať mi pomůže</t>
  </si>
  <si>
    <t>obstarat aspoň kilo na růže,</t>
  </si>
  <si>
    <t>nebo ať ukáže mi zahradu,</t>
  </si>
  <si>
    <t>kterou pro tebe vykradu</t>
  </si>
  <si>
    <t>snad mě nechytí - z většiny stromů umím slézt</t>
  </si>
  <si>
    <t>taky mám svou zlodějskou čest</t>
  </si>
  <si>
    <t>na tebe neplatí, zdá se, žádné z velkých gest</t>
  </si>
  <si>
    <t>stejně furt vymýšlím, jak tě svést</t>
  </si>
  <si>
    <t>a prosím vesmír, ať mi pomůže,</t>
  </si>
  <si>
    <t>tak prosím vesmír, ať mi pomůže,</t>
  </si>
  <si>
    <t xml:space="preserve">už se ta chvíle blíží - cítím to bezpečně v kříži </t>
  </si>
  <si>
    <t xml:space="preserve">unikám zemské tíži a dál </t>
  </si>
  <si>
    <t>si nechávám hlavu plést</t>
  </si>
  <si>
    <t xml:space="preserve">si nechávám hlavu plést </t>
  </si>
  <si>
    <t>a ztrácím hlavu</t>
  </si>
  <si>
    <t>anebo, ať mi vesmír řekne, že</t>
  </si>
  <si>
    <t>tohle se v našem světě nemůže</t>
  </si>
  <si>
    <t>zničí tu čarokrásnou představu</t>
  </si>
  <si>
    <t>já už se z toho vyhrabu</t>
  </si>
  <si>
    <t>Marie</t>
  </si>
  <si>
    <t>až se ti bude tma celou noc zdát, Marie</t>
  </si>
  <si>
    <t>E = 0,12</t>
  </si>
  <si>
    <t>až se tě přijdou na mé hříchy ptát, Marie</t>
  </si>
  <si>
    <t>nesmíš jim za boha živého dát, Marie</t>
  </si>
  <si>
    <t xml:space="preserve">tajemství, která roky tu schováváš </t>
  </si>
  <si>
    <t>všechno to spálit mám - tak proč na to přísahám?</t>
  </si>
  <si>
    <t>ještě mi chvíli lži, Marie</t>
  </si>
  <si>
    <t>než nás objeví psi, než nás tma přikryje</t>
  </si>
  <si>
    <t>pojď se mnou ještě o pár kroků dál</t>
  </si>
  <si>
    <t>vymotej se z téhle spletice nití</t>
  </si>
  <si>
    <t>vždyť ten, kdo nás k sobě přivázal,</t>
  </si>
  <si>
    <t>je stejně ten samý, co nám teď na cestu svítí</t>
  </si>
  <si>
    <t>Ještě se mi zdají sny</t>
  </si>
  <si>
    <t xml:space="preserve">ještě se mi zdají sny, co nepřežijou ránu ránem </t>
  </si>
  <si>
    <t>E = 1,24</t>
  </si>
  <si>
    <t xml:space="preserve">už dávno ne sny lítací - s lítacíma už je nejspíš ámen </t>
  </si>
  <si>
    <t>š = 1,71, n = 2,45</t>
  </si>
  <si>
    <t>o studených uhlících, ze kterých rozfoukáme plamen</t>
  </si>
  <si>
    <t>ch</t>
  </si>
  <si>
    <t>o malých zázracích - o tom, že to moje milá zvládnem</t>
  </si>
  <si>
    <t>z</t>
  </si>
  <si>
    <t>m = 3,91, z = 1,62</t>
  </si>
  <si>
    <t>no jasně, že to může být i zlé…</t>
  </si>
  <si>
    <t>ba ne, my se s tím popereme</t>
  </si>
  <si>
    <t>ba ne, tohle zvládneme</t>
  </si>
  <si>
    <t>to znamenité, co chráníme</t>
  </si>
  <si>
    <t>je to jediné, co po nás zůstane</t>
  </si>
  <si>
    <t>musím toho tolik říct, sundat tu tíhu ze tvých ramen</t>
  </si>
  <si>
    <t>měl bych to stihnout dřív, než ostří mé kosy potká kámen</t>
  </si>
  <si>
    <t>a kdybych nestihl říct nic - a víš, že spokojím se s málem</t>
  </si>
  <si>
    <t>tak pořád se mi zdají sny - a v nich to spolu, moje milá, zvládnem</t>
  </si>
  <si>
    <t>a jasně, že to může být i zlé…</t>
  </si>
  <si>
    <t>Do čehos tu duši dal</t>
  </si>
  <si>
    <t>a tak ptám se, Bože, jestli</t>
  </si>
  <si>
    <t>E = 0,64</t>
  </si>
  <si>
    <t>jsme už tak nízko klesli - proč klesáme pořád dál?</t>
  </si>
  <si>
    <t>ptám se, Bože, kdes byl</t>
  </si>
  <si>
    <t>musíš být sakra skleslý - do čehos to duši dal</t>
  </si>
  <si>
    <t>tak jsme vyhráli a porazili stromy v Brazílii</t>
  </si>
  <si>
    <t>vyhráli a rozpustili staré kry</t>
  </si>
  <si>
    <t>my vyhráli, na celé čáře zvítězili</t>
  </si>
  <si>
    <t xml:space="preserve">vyhráli a brzy bude klid </t>
  </si>
  <si>
    <t>děti zlobívaly, no tak jsme je uklidnili</t>
  </si>
  <si>
    <t>už nezlobí, koukají do krabic</t>
  </si>
  <si>
    <t>k</t>
  </si>
  <si>
    <t>duše nás bolívaly, tak jsme prášky nasadili</t>
  </si>
  <si>
    <t>l</t>
  </si>
  <si>
    <t>už nebolí, už necítíme nic</t>
  </si>
  <si>
    <t>pak jsme se vymlouvali, dusili a flambovali</t>
  </si>
  <si>
    <t>roky se hádali, kdo tu kaši bude jíst</t>
  </si>
  <si>
    <t>furt jsme vyhrávali, na piedestalech hrdě stáli</t>
  </si>
  <si>
    <t xml:space="preserve">a co jsme vyhráli? no, obrátíme list… </t>
  </si>
  <si>
    <t>Pištora</t>
  </si>
  <si>
    <t>kamarád Jeroným Pištora má dvě děti a chtěl by třetí</t>
  </si>
  <si>
    <t>ť</t>
  </si>
  <si>
    <t>E = 0,62</t>
  </si>
  <si>
    <t>často ho vídávám ze dvora</t>
  </si>
  <si>
    <t>když kolečko se svými holuby letí</t>
  </si>
  <si>
    <t>od chalupy až nad náves - k lesu tam, kde boží muka mlátí</t>
  </si>
  <si>
    <t>až obletí to dvakrát dokola</t>
  </si>
  <si>
    <t>už ví, ke komu se vrátit</t>
  </si>
  <si>
    <t>všechno se zastaví, třeba ptáci nad řekou, ať duše má klid</t>
  </si>
  <si>
    <t>a hejna ryb, pod vodou, chvíli nikam neplavou</t>
  </si>
  <si>
    <t>ať může jít…</t>
  </si>
  <si>
    <t>Aničce z místního Sokola vzaly těžké časy půlku krásy</t>
  </si>
  <si>
    <t>ale tohleto vrásky jí nedělá,</t>
  </si>
  <si>
    <t>když si na zápraží češe bílé vlasy</t>
  </si>
  <si>
    <t>původně ani péct nechtěla, teď její koláč do daleka voní</t>
  </si>
  <si>
    <t xml:space="preserve">kolikrát už tohle slyšela </t>
  </si>
  <si>
    <t>… o můj Bože, komu zase zvoní?</t>
  </si>
  <si>
    <t>Domů</t>
  </si>
  <si>
    <t xml:space="preserve">najednou je domů zase úplně jiný dům </t>
  </si>
  <si>
    <t>ona ještě k tomu chodí prášit k sousedům</t>
  </si>
  <si>
    <t xml:space="preserve">ze všech těch tónů zbylo v harfě jen pár strun </t>
  </si>
  <si>
    <t>a tak nejdu cestou rovnou, radši se tisknu ke sloupům</t>
  </si>
  <si>
    <t>tak se mi to líbí</t>
  </si>
  <si>
    <t>tak se mi to líbí, že musí</t>
  </si>
  <si>
    <t>tak se mi to líbí…</t>
  </si>
  <si>
    <t>před tím, než mě tvoje slova, lásko, krajem roznesou</t>
  </si>
  <si>
    <t>chtěl bych ještě slyšet znova báseň, z úst, co němá jsou</t>
  </si>
  <si>
    <t>a tak stěžuju si stromům, trestám kytky přes ploty</t>
  </si>
  <si>
    <t>že necháváš mě bloudit, že mi čmáráš do mapy</t>
  </si>
  <si>
    <t>a volám cizím lidem, že na mě zase pouštíš psy</t>
  </si>
  <si>
    <t>že necháváš mě tady, já přitom chci být tam, kde ty</t>
  </si>
  <si>
    <t>a tak se mi to líbí</t>
  </si>
  <si>
    <t>před tím, než mě tvoje slova, lásko, krajem roznesou,</t>
  </si>
  <si>
    <t>Mňam</t>
  </si>
  <si>
    <t>znám jedno místo, dneska vezmu tě tam</t>
  </si>
  <si>
    <t>E = 2,02</t>
  </si>
  <si>
    <t>docela blízko od nebeských bran</t>
  </si>
  <si>
    <t>už jsem tam byl- tenkrát úplně sám</t>
  </si>
  <si>
    <t>a od té doby se nepoznávám</t>
  </si>
  <si>
    <t>neber si nic, všechno pro tebe mám</t>
  </si>
  <si>
    <t>můžeš tam být nahá, bez zábran</t>
  </si>
  <si>
    <t>zbytečně dlouho o tom povídám</t>
  </si>
  <si>
    <t>prostě tohleto místo je úplné mňam</t>
  </si>
  <si>
    <t>můžeš tu být vším, čím jsi vždycky chtěla být</t>
  </si>
  <si>
    <t>vodou, párou, duhou…</t>
  </si>
  <si>
    <t>tady můžeš cokoli, tady chyby nebolí</t>
  </si>
  <si>
    <t>můžeš tu být tím vším</t>
  </si>
  <si>
    <t>můžeš tu být tím vším...</t>
  </si>
  <si>
    <t>Průměrná E eufonických veršů</t>
  </si>
  <si>
    <t xml:space="preserve">Podíl eufonických veršů ke všem </t>
  </si>
  <si>
    <t>max. 3,443</t>
  </si>
  <si>
    <t>min. 1,41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</si>
</sst>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charset val="238"/>
      <scheme val="major"/>
    </font>
    <font>
      <b/>
      <sz val="11"/>
      <color theme="1"/>
      <name val="Calibri Light"/>
      <family val="2"/>
      <charset val="238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Přehled eufonických hlásek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800" b="1" i="0" u="none" strike="noStrike" cap="all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Přehled eufonických hlásek</a:t>
          </a:r>
        </a:p>
      </cx:txPr>
    </cx:title>
    <cx:plotArea>
      <cx:plotAreaRegion>
        <cx:series layoutId="treemap" uniqueId="{010F62DF-F1AB-4757-85A3-48F2B54A9058}"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cs-CZ" sz="2000" b="0" i="0" u="none" strike="noStrike" baseline="0">
                  <a:solidFill>
                    <a:sysClr val="window" lastClr="FFFFFF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;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0</xdr:row>
      <xdr:rowOff>179070</xdr:rowOff>
    </xdr:from>
    <xdr:to>
      <xdr:col>21</xdr:col>
      <xdr:colOff>274320</xdr:colOff>
      <xdr:row>20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8F38DA4B-5035-4377-BD76-085631EB35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5240" y="179070"/>
              <a:ext cx="8282940" cy="3577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workbookViewId="0">
      <selection activeCell="I9" sqref="I9:I16"/>
    </sheetView>
  </sheetViews>
  <sheetFormatPr defaultColWidth="8.88671875" defaultRowHeight="14.4" x14ac:dyDescent="0.3"/>
  <cols>
    <col min="1" max="1" width="44.6640625" style="1" customWidth="1"/>
    <col min="2" max="2" width="17.88671875" style="1" customWidth="1"/>
    <col min="3" max="3" width="17.6640625" style="5" customWidth="1"/>
    <col min="4" max="4" width="15.44140625" style="5" customWidth="1"/>
    <col min="5" max="5" width="15.33203125" style="1" customWidth="1"/>
    <col min="6" max="6" width="17.88671875" style="1" customWidth="1"/>
    <col min="7" max="7" width="8.88671875" style="1"/>
    <col min="8" max="8" width="39.44140625" style="1" bestFit="1" customWidth="1"/>
    <col min="9" max="16384" width="8.88671875" style="1"/>
  </cols>
  <sheetData>
    <row r="1" spans="1:10" x14ac:dyDescent="0.3">
      <c r="A1" s="2" t="s">
        <v>0</v>
      </c>
      <c r="B1" s="1" t="s">
        <v>1</v>
      </c>
      <c r="C1" s="3" t="s">
        <v>2</v>
      </c>
      <c r="D1" s="5" t="s">
        <v>3</v>
      </c>
      <c r="E1" s="1" t="s">
        <v>4</v>
      </c>
      <c r="F1" s="1" t="s">
        <v>5</v>
      </c>
      <c r="H1" s="1" t="s">
        <v>6</v>
      </c>
    </row>
    <row r="2" spans="1:10" x14ac:dyDescent="0.3">
      <c r="A2" s="1" t="s">
        <v>7</v>
      </c>
      <c r="B2" s="1">
        <v>0</v>
      </c>
      <c r="C2" s="6"/>
      <c r="H2" s="2" t="s">
        <v>8</v>
      </c>
    </row>
    <row r="3" spans="1:10" x14ac:dyDescent="0.3">
      <c r="A3" s="1" t="s">
        <v>9</v>
      </c>
      <c r="B3" s="1">
        <v>0</v>
      </c>
    </row>
    <row r="4" spans="1:10" x14ac:dyDescent="0.3">
      <c r="A4" s="1" t="s">
        <v>10</v>
      </c>
      <c r="B4" s="1">
        <v>3.71</v>
      </c>
      <c r="C4" s="5" t="s">
        <v>11</v>
      </c>
    </row>
    <row r="5" spans="1:10" x14ac:dyDescent="0.3">
      <c r="A5" s="1" t="s">
        <v>12</v>
      </c>
      <c r="B5" s="1">
        <v>0</v>
      </c>
    </row>
    <row r="6" spans="1:10" x14ac:dyDescent="0.3">
      <c r="A6" s="1" t="s">
        <v>13</v>
      </c>
      <c r="B6" s="1">
        <v>0</v>
      </c>
    </row>
    <row r="7" spans="1:10" x14ac:dyDescent="0.3">
      <c r="A7" s="1" t="s">
        <v>14</v>
      </c>
      <c r="B7" s="1">
        <v>0</v>
      </c>
      <c r="H7" s="1" t="s">
        <v>15</v>
      </c>
      <c r="I7" s="1">
        <f>(SUMIF(B:B,"&gt;0"))/COUNTIF(B:B,"&gt;0")</f>
        <v>2.7411111111111115</v>
      </c>
    </row>
    <row r="8" spans="1:10" x14ac:dyDescent="0.3">
      <c r="A8" s="1" t="s">
        <v>16</v>
      </c>
      <c r="B8" s="1">
        <v>0</v>
      </c>
      <c r="H8" s="1" t="s">
        <v>17</v>
      </c>
      <c r="I8" s="1">
        <f>COUNTIF(B:B,"&gt;0")/(COUNTIF(B:B,"&lt;&gt;")-1)</f>
        <v>0.27272727272727271</v>
      </c>
    </row>
    <row r="9" spans="1:10" x14ac:dyDescent="0.3">
      <c r="A9" s="1" t="s">
        <v>18</v>
      </c>
      <c r="B9" s="1">
        <v>0</v>
      </c>
      <c r="H9" s="1" t="s">
        <v>19</v>
      </c>
      <c r="I9" s="1" t="s">
        <v>11</v>
      </c>
      <c r="J9" s="1">
        <v>1</v>
      </c>
    </row>
    <row r="10" spans="1:10" x14ac:dyDescent="0.3">
      <c r="A10" s="1" t="s">
        <v>20</v>
      </c>
      <c r="B10" s="1">
        <v>0.31</v>
      </c>
      <c r="C10" s="5" t="s">
        <v>21</v>
      </c>
      <c r="I10" s="1" t="s">
        <v>21</v>
      </c>
      <c r="J10" s="1">
        <v>1</v>
      </c>
    </row>
    <row r="11" spans="1:10" x14ac:dyDescent="0.3">
      <c r="A11" s="1" t="s">
        <v>22</v>
      </c>
      <c r="B11" s="1">
        <v>3.81</v>
      </c>
      <c r="C11" s="5" t="s">
        <v>23</v>
      </c>
      <c r="I11" s="1" t="s">
        <v>23</v>
      </c>
      <c r="J11" s="1">
        <v>2</v>
      </c>
    </row>
    <row r="12" spans="1:10" x14ac:dyDescent="0.3">
      <c r="A12" s="1" t="s">
        <v>24</v>
      </c>
      <c r="B12" s="1">
        <v>2.81</v>
      </c>
      <c r="C12" s="5" t="s">
        <v>25</v>
      </c>
      <c r="D12" s="5" t="s">
        <v>26</v>
      </c>
      <c r="F12" s="1" t="s">
        <v>27</v>
      </c>
      <c r="I12" s="1" t="s">
        <v>25</v>
      </c>
      <c r="J12" s="1">
        <v>2</v>
      </c>
    </row>
    <row r="13" spans="1:10" x14ac:dyDescent="0.3">
      <c r="A13" s="1" t="s">
        <v>28</v>
      </c>
      <c r="B13" s="1">
        <v>0</v>
      </c>
      <c r="I13" s="1" t="s">
        <v>26</v>
      </c>
      <c r="J13" s="1">
        <v>2</v>
      </c>
    </row>
    <row r="14" spans="1:10" x14ac:dyDescent="0.3">
      <c r="A14" s="1" t="s">
        <v>29</v>
      </c>
      <c r="B14" s="1">
        <v>0</v>
      </c>
      <c r="I14" s="1" t="s">
        <v>30</v>
      </c>
      <c r="J14" s="1">
        <v>1</v>
      </c>
    </row>
    <row r="15" spans="1:10" x14ac:dyDescent="0.3">
      <c r="A15" s="1" t="s">
        <v>31</v>
      </c>
      <c r="B15" s="1">
        <v>0</v>
      </c>
      <c r="I15" s="1" t="s">
        <v>32</v>
      </c>
      <c r="J15" s="1">
        <v>1</v>
      </c>
    </row>
    <row r="16" spans="1:10" x14ac:dyDescent="0.3">
      <c r="A16" s="1" t="s">
        <v>33</v>
      </c>
      <c r="B16" s="1">
        <v>0</v>
      </c>
      <c r="I16" s="1" t="s">
        <v>34</v>
      </c>
      <c r="J16" s="1">
        <v>1</v>
      </c>
    </row>
    <row r="17" spans="1:6" x14ac:dyDescent="0.3">
      <c r="A17" s="1" t="s">
        <v>9</v>
      </c>
      <c r="B17" s="1">
        <v>0</v>
      </c>
    </row>
    <row r="18" spans="1:6" x14ac:dyDescent="0.3">
      <c r="A18" s="1" t="s">
        <v>35</v>
      </c>
      <c r="B18" s="1">
        <v>0</v>
      </c>
    </row>
    <row r="19" spans="1:6" x14ac:dyDescent="0.3">
      <c r="A19" s="1" t="s">
        <v>36</v>
      </c>
      <c r="B19" s="1">
        <v>0</v>
      </c>
    </row>
    <row r="20" spans="1:6" x14ac:dyDescent="0.3">
      <c r="A20" s="1" t="s">
        <v>37</v>
      </c>
      <c r="B20" s="1">
        <v>0</v>
      </c>
    </row>
    <row r="21" spans="1:6" x14ac:dyDescent="0.3">
      <c r="A21" s="1" t="s">
        <v>22</v>
      </c>
      <c r="B21" s="1">
        <v>3.81</v>
      </c>
      <c r="C21" s="5" t="s">
        <v>23</v>
      </c>
    </row>
    <row r="22" spans="1:6" x14ac:dyDescent="0.3">
      <c r="A22" s="1" t="s">
        <v>24</v>
      </c>
      <c r="B22" s="1">
        <v>2.81</v>
      </c>
      <c r="C22" s="5" t="s">
        <v>25</v>
      </c>
      <c r="D22" s="5" t="s">
        <v>26</v>
      </c>
      <c r="F22" s="1" t="s">
        <v>27</v>
      </c>
    </row>
    <row r="23" spans="1:6" x14ac:dyDescent="0.3">
      <c r="A23" s="1" t="s">
        <v>28</v>
      </c>
      <c r="B23" s="1">
        <v>0</v>
      </c>
    </row>
    <row r="24" spans="1:6" x14ac:dyDescent="0.3">
      <c r="A24" s="1" t="s">
        <v>29</v>
      </c>
      <c r="B24" s="1">
        <v>0</v>
      </c>
    </row>
    <row r="25" spans="1:6" x14ac:dyDescent="0.3">
      <c r="A25" s="1" t="s">
        <v>31</v>
      </c>
      <c r="B25" s="1">
        <v>0</v>
      </c>
    </row>
    <row r="26" spans="1:6" x14ac:dyDescent="0.3">
      <c r="A26" s="1" t="s">
        <v>33</v>
      </c>
      <c r="B26" s="1">
        <v>0</v>
      </c>
    </row>
    <row r="27" spans="1:6" x14ac:dyDescent="0.3">
      <c r="A27" s="1" t="s">
        <v>38</v>
      </c>
      <c r="B27" s="1">
        <v>2.21</v>
      </c>
      <c r="C27" s="5" t="s">
        <v>30</v>
      </c>
    </row>
    <row r="28" spans="1:6" x14ac:dyDescent="0.3">
      <c r="A28" s="1" t="s">
        <v>39</v>
      </c>
      <c r="B28" s="1">
        <v>3.12</v>
      </c>
      <c r="C28" s="5" t="s">
        <v>32</v>
      </c>
    </row>
    <row r="29" spans="1:6" x14ac:dyDescent="0.3">
      <c r="A29" s="1" t="s">
        <v>40</v>
      </c>
      <c r="B29" s="1">
        <v>0</v>
      </c>
    </row>
    <row r="30" spans="1:6" x14ac:dyDescent="0.3">
      <c r="A30" s="1" t="s">
        <v>41</v>
      </c>
      <c r="B30" s="1">
        <v>2.08</v>
      </c>
      <c r="C30" s="5" t="s">
        <v>34</v>
      </c>
    </row>
    <row r="31" spans="1:6" x14ac:dyDescent="0.3">
      <c r="A31" s="1" t="s">
        <v>28</v>
      </c>
      <c r="B31" s="1">
        <v>0</v>
      </c>
    </row>
    <row r="32" spans="1:6" x14ac:dyDescent="0.3">
      <c r="A32" s="1" t="s">
        <v>29</v>
      </c>
      <c r="B32" s="1">
        <v>0</v>
      </c>
    </row>
    <row r="33" spans="1:2" x14ac:dyDescent="0.3">
      <c r="A33" s="1" t="s">
        <v>31</v>
      </c>
      <c r="B33" s="1">
        <v>0</v>
      </c>
    </row>
    <row r="34" spans="1:2" x14ac:dyDescent="0.3">
      <c r="A34" s="1" t="s">
        <v>42</v>
      </c>
      <c r="B34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AB94-8458-451B-A667-B24440394CCC}">
  <dimension ref="A1:J21"/>
  <sheetViews>
    <sheetView workbookViewId="0">
      <selection activeCell="I8" sqref="I8"/>
    </sheetView>
  </sheetViews>
  <sheetFormatPr defaultColWidth="8.88671875" defaultRowHeight="14.4" x14ac:dyDescent="0.3"/>
  <cols>
    <col min="1" max="1" width="45.5546875" style="1" customWidth="1"/>
    <col min="2" max="2" width="17.5546875" style="1" customWidth="1"/>
    <col min="3" max="3" width="17.33203125" style="5" customWidth="1"/>
    <col min="4" max="4" width="17.6640625" style="1" customWidth="1"/>
    <col min="5" max="5" width="17.5546875" style="1" customWidth="1"/>
    <col min="6" max="7" width="8.88671875" style="1"/>
    <col min="8" max="8" width="39.44140625" style="1" bestFit="1" customWidth="1"/>
    <col min="9" max="16384" width="8.88671875" style="1"/>
  </cols>
  <sheetData>
    <row r="1" spans="1:10" x14ac:dyDescent="0.3">
      <c r="A1" s="2" t="s">
        <v>185</v>
      </c>
      <c r="B1" s="1" t="s">
        <v>1</v>
      </c>
      <c r="C1" s="5" t="s">
        <v>2</v>
      </c>
      <c r="D1" s="1" t="s">
        <v>3</v>
      </c>
      <c r="E1" s="1" t="s">
        <v>4</v>
      </c>
      <c r="H1" s="1" t="s">
        <v>56</v>
      </c>
    </row>
    <row r="2" spans="1:10" x14ac:dyDescent="0.3">
      <c r="A2" s="1" t="s">
        <v>186</v>
      </c>
      <c r="B2" s="1">
        <v>1.68</v>
      </c>
      <c r="C2" s="5" t="s">
        <v>30</v>
      </c>
      <c r="H2" s="2">
        <v>0.72</v>
      </c>
    </row>
    <row r="3" spans="1:10" x14ac:dyDescent="0.3">
      <c r="A3" s="1" t="s">
        <v>187</v>
      </c>
      <c r="B3" s="1">
        <v>0</v>
      </c>
    </row>
    <row r="4" spans="1:10" x14ac:dyDescent="0.3">
      <c r="A4" s="1" t="s">
        <v>188</v>
      </c>
      <c r="B4" s="1">
        <v>0</v>
      </c>
    </row>
    <row r="5" spans="1:10" x14ac:dyDescent="0.3">
      <c r="A5" s="1" t="s">
        <v>189</v>
      </c>
      <c r="B5" s="1">
        <v>0</v>
      </c>
    </row>
    <row r="6" spans="1:10" x14ac:dyDescent="0.3">
      <c r="A6" s="1" t="s">
        <v>190</v>
      </c>
      <c r="B6" s="1">
        <v>0</v>
      </c>
    </row>
    <row r="7" spans="1:10" x14ac:dyDescent="0.3">
      <c r="A7" s="1" t="s">
        <v>191</v>
      </c>
      <c r="B7" s="1">
        <v>0</v>
      </c>
      <c r="H7" s="1" t="s">
        <v>15</v>
      </c>
      <c r="I7" s="1">
        <f>(SUMIF(B:B,"&gt;0"))/COUNTIF(B:B,"&gt;0")</f>
        <v>2.0439999999999996</v>
      </c>
    </row>
    <row r="8" spans="1:10" x14ac:dyDescent="0.3">
      <c r="A8" s="1" t="s">
        <v>192</v>
      </c>
      <c r="B8" s="1">
        <v>0</v>
      </c>
      <c r="H8" s="1" t="s">
        <v>17</v>
      </c>
      <c r="I8" s="1">
        <f>COUNTIF(B:B,"&gt;0")/(COUNTIF(B:B,"&lt;&gt;")-1)</f>
        <v>0.25</v>
      </c>
    </row>
    <row r="9" spans="1:10" x14ac:dyDescent="0.3">
      <c r="A9" s="1" t="s">
        <v>193</v>
      </c>
      <c r="B9" s="1">
        <v>0</v>
      </c>
      <c r="H9" s="1" t="s">
        <v>19</v>
      </c>
      <c r="I9" s="1" t="s">
        <v>30</v>
      </c>
      <c r="J9" s="1">
        <v>1</v>
      </c>
    </row>
    <row r="10" spans="1:10" x14ac:dyDescent="0.3">
      <c r="A10" s="1" t="s">
        <v>194</v>
      </c>
      <c r="B10" s="1">
        <v>0</v>
      </c>
      <c r="I10" s="1" t="s">
        <v>23</v>
      </c>
      <c r="J10" s="1">
        <v>2</v>
      </c>
    </row>
    <row r="11" spans="1:10" x14ac:dyDescent="0.3">
      <c r="A11" s="1" t="s">
        <v>195</v>
      </c>
      <c r="B11" s="1">
        <v>3.81</v>
      </c>
      <c r="C11" s="5" t="s">
        <v>23</v>
      </c>
      <c r="I11" s="1" t="s">
        <v>34</v>
      </c>
      <c r="J11" s="1">
        <v>2</v>
      </c>
    </row>
    <row r="12" spans="1:10" x14ac:dyDescent="0.3">
      <c r="A12" s="1" t="s">
        <v>196</v>
      </c>
      <c r="B12" s="1">
        <v>1.52</v>
      </c>
      <c r="C12" s="5" t="s">
        <v>34</v>
      </c>
    </row>
    <row r="13" spans="1:10" x14ac:dyDescent="0.3">
      <c r="A13" s="1" t="s">
        <v>197</v>
      </c>
      <c r="B13" s="1">
        <v>0.92</v>
      </c>
      <c r="C13" s="5" t="s">
        <v>34</v>
      </c>
    </row>
    <row r="14" spans="1:10" x14ac:dyDescent="0.3">
      <c r="A14" s="1" t="s">
        <v>198</v>
      </c>
      <c r="B14" s="1">
        <v>2.29</v>
      </c>
      <c r="C14" s="5" t="s">
        <v>23</v>
      </c>
    </row>
    <row r="15" spans="1:10" x14ac:dyDescent="0.3">
      <c r="A15" s="1" t="s">
        <v>199</v>
      </c>
      <c r="B15" s="1">
        <v>0</v>
      </c>
    </row>
    <row r="16" spans="1:10" x14ac:dyDescent="0.3">
      <c r="A16" s="1" t="s">
        <v>191</v>
      </c>
      <c r="B16" s="1">
        <v>0</v>
      </c>
    </row>
    <row r="17" spans="1:2" x14ac:dyDescent="0.3">
      <c r="A17" s="1" t="s">
        <v>192</v>
      </c>
      <c r="B17" s="1">
        <v>0</v>
      </c>
    </row>
    <row r="18" spans="1:2" x14ac:dyDescent="0.3">
      <c r="A18" s="1" t="s">
        <v>200</v>
      </c>
      <c r="B18" s="1">
        <v>0</v>
      </c>
    </row>
    <row r="19" spans="1:2" x14ac:dyDescent="0.3">
      <c r="A19" s="1" t="s">
        <v>194</v>
      </c>
      <c r="B19" s="1">
        <v>0</v>
      </c>
    </row>
    <row r="20" spans="1:2" x14ac:dyDescent="0.3">
      <c r="A20" s="1" t="s">
        <v>200</v>
      </c>
      <c r="B20" s="1">
        <v>0</v>
      </c>
    </row>
    <row r="21" spans="1:2" x14ac:dyDescent="0.3">
      <c r="A21" s="1" t="s">
        <v>194</v>
      </c>
      <c r="B21" s="1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3946-5ACB-4510-AC1E-3C61F9A6DF99}">
  <dimension ref="A1:J23"/>
  <sheetViews>
    <sheetView workbookViewId="0">
      <selection activeCell="I8" sqref="I8"/>
    </sheetView>
  </sheetViews>
  <sheetFormatPr defaultColWidth="8.88671875" defaultRowHeight="14.4" x14ac:dyDescent="0.3"/>
  <cols>
    <col min="1" max="1" width="36.33203125" style="1" customWidth="1"/>
    <col min="2" max="2" width="17.6640625" style="1" customWidth="1"/>
    <col min="3" max="3" width="17.6640625" style="5" customWidth="1"/>
    <col min="4" max="4" width="17.6640625" style="1" customWidth="1"/>
    <col min="5" max="5" width="17.33203125" style="1" customWidth="1"/>
    <col min="6" max="7" width="8.88671875" style="1"/>
    <col min="8" max="8" width="39.44140625" style="1" bestFit="1" customWidth="1"/>
    <col min="9" max="16384" width="8.88671875" style="1"/>
  </cols>
  <sheetData>
    <row r="1" spans="1:10" x14ac:dyDescent="0.3">
      <c r="A1" s="2" t="s">
        <v>201</v>
      </c>
      <c r="B1" s="1" t="s">
        <v>1</v>
      </c>
      <c r="C1" s="5" t="s">
        <v>2</v>
      </c>
      <c r="D1" s="1" t="s">
        <v>3</v>
      </c>
      <c r="E1" s="1" t="s">
        <v>4</v>
      </c>
      <c r="H1" s="1" t="s">
        <v>6</v>
      </c>
    </row>
    <row r="2" spans="1:10" x14ac:dyDescent="0.3">
      <c r="A2" s="1" t="s">
        <v>202</v>
      </c>
      <c r="B2" s="1">
        <v>2.08</v>
      </c>
      <c r="C2" s="5" t="s">
        <v>34</v>
      </c>
      <c r="H2" s="1" t="s">
        <v>203</v>
      </c>
    </row>
    <row r="3" spans="1:10" x14ac:dyDescent="0.3">
      <c r="A3" s="1" t="s">
        <v>204</v>
      </c>
      <c r="B3" s="1">
        <v>4.05</v>
      </c>
      <c r="C3" s="5" t="s">
        <v>26</v>
      </c>
    </row>
    <row r="4" spans="1:10" x14ac:dyDescent="0.3">
      <c r="A4" s="1" t="s">
        <v>205</v>
      </c>
      <c r="B4" s="1">
        <v>0</v>
      </c>
    </row>
    <row r="5" spans="1:10" x14ac:dyDescent="0.3">
      <c r="A5" s="1" t="s">
        <v>206</v>
      </c>
      <c r="B5" s="1">
        <v>0</v>
      </c>
    </row>
    <row r="6" spans="1:10" x14ac:dyDescent="0.3">
      <c r="A6" s="1" t="s">
        <v>207</v>
      </c>
      <c r="B6" s="1">
        <v>0</v>
      </c>
    </row>
    <row r="7" spans="1:10" x14ac:dyDescent="0.3">
      <c r="A7" s="1" t="s">
        <v>208</v>
      </c>
      <c r="B7" s="1">
        <v>4.21</v>
      </c>
      <c r="C7" s="5" t="s">
        <v>26</v>
      </c>
      <c r="H7" s="1" t="s">
        <v>15</v>
      </c>
      <c r="I7" s="1">
        <f>(SUMIF(B:B,"&gt;0"))/COUNTIF(B:B,"&gt;0")</f>
        <v>2.8837499999999996</v>
      </c>
    </row>
    <row r="8" spans="1:10" x14ac:dyDescent="0.3">
      <c r="A8" s="1" t="s">
        <v>209</v>
      </c>
      <c r="B8" s="1">
        <v>0</v>
      </c>
      <c r="H8" s="1" t="s">
        <v>17</v>
      </c>
      <c r="I8" s="1">
        <f>COUNTIF(B:B,"&gt;0")/(COUNTIF(B:B,"&lt;&gt;")-1)</f>
        <v>0.36363636363636365</v>
      </c>
    </row>
    <row r="9" spans="1:10" x14ac:dyDescent="0.3">
      <c r="A9" s="1" t="s">
        <v>210</v>
      </c>
      <c r="B9" s="1">
        <v>0</v>
      </c>
      <c r="H9" s="1" t="s">
        <v>19</v>
      </c>
      <c r="I9" s="1" t="s">
        <v>34</v>
      </c>
      <c r="J9" s="1">
        <v>5</v>
      </c>
    </row>
    <row r="10" spans="1:10" x14ac:dyDescent="0.3">
      <c r="A10" s="1" t="s">
        <v>211</v>
      </c>
      <c r="B10" s="1">
        <v>0</v>
      </c>
      <c r="I10" s="1" t="s">
        <v>26</v>
      </c>
      <c r="J10" s="1">
        <v>3</v>
      </c>
    </row>
    <row r="11" spans="1:10" x14ac:dyDescent="0.3">
      <c r="A11" s="1" t="s">
        <v>212</v>
      </c>
      <c r="B11" s="1">
        <v>0</v>
      </c>
    </row>
    <row r="12" spans="1:10" x14ac:dyDescent="0.3">
      <c r="A12" s="1" t="s">
        <v>213</v>
      </c>
      <c r="B12" s="1">
        <v>0</v>
      </c>
    </row>
    <row r="13" spans="1:10" x14ac:dyDescent="0.3">
      <c r="A13" s="1" t="s">
        <v>214</v>
      </c>
      <c r="B13" s="1">
        <v>2.13</v>
      </c>
      <c r="C13" s="5" t="s">
        <v>34</v>
      </c>
    </row>
    <row r="14" spans="1:10" x14ac:dyDescent="0.3">
      <c r="A14" s="1" t="s">
        <v>215</v>
      </c>
      <c r="B14" s="1">
        <v>2.13</v>
      </c>
      <c r="C14" s="5" t="s">
        <v>34</v>
      </c>
    </row>
    <row r="15" spans="1:10" x14ac:dyDescent="0.3">
      <c r="A15" s="1" t="s">
        <v>207</v>
      </c>
      <c r="B15" s="1">
        <v>0</v>
      </c>
    </row>
    <row r="16" spans="1:10" x14ac:dyDescent="0.3">
      <c r="A16" s="1" t="s">
        <v>208</v>
      </c>
      <c r="B16" s="1">
        <v>4.21</v>
      </c>
      <c r="C16" s="5" t="s">
        <v>26</v>
      </c>
    </row>
    <row r="17" spans="1:3" x14ac:dyDescent="0.3">
      <c r="A17" s="1" t="s">
        <v>209</v>
      </c>
      <c r="B17" s="1">
        <v>0</v>
      </c>
    </row>
    <row r="18" spans="1:3" x14ac:dyDescent="0.3">
      <c r="A18" s="1" t="s">
        <v>210</v>
      </c>
      <c r="B18" s="1">
        <v>0</v>
      </c>
    </row>
    <row r="19" spans="1:3" x14ac:dyDescent="0.3">
      <c r="A19" s="1" t="s">
        <v>211</v>
      </c>
      <c r="B19" s="1">
        <v>0</v>
      </c>
    </row>
    <row r="20" spans="1:3" x14ac:dyDescent="0.3">
      <c r="A20" s="1" t="s">
        <v>212</v>
      </c>
      <c r="B20" s="1">
        <v>0</v>
      </c>
    </row>
    <row r="21" spans="1:3" x14ac:dyDescent="0.3">
      <c r="A21" s="1" t="s">
        <v>213</v>
      </c>
      <c r="B21" s="1">
        <v>0</v>
      </c>
    </row>
    <row r="22" spans="1:3" x14ac:dyDescent="0.3">
      <c r="A22" s="1" t="s">
        <v>214</v>
      </c>
      <c r="B22" s="1">
        <v>2.13</v>
      </c>
      <c r="C22" s="5" t="s">
        <v>34</v>
      </c>
    </row>
    <row r="23" spans="1:3" x14ac:dyDescent="0.3">
      <c r="A23" s="1" t="s">
        <v>215</v>
      </c>
      <c r="B23" s="1">
        <v>2.13</v>
      </c>
      <c r="C23" s="5" t="s">
        <v>34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31B4C-C540-4896-AF36-18FF12E6E672}">
  <dimension ref="B3:G23"/>
  <sheetViews>
    <sheetView workbookViewId="0">
      <selection activeCell="F4" sqref="F4:G20"/>
    </sheetView>
  </sheetViews>
  <sheetFormatPr defaultRowHeight="14.4" x14ac:dyDescent="0.3"/>
  <cols>
    <col min="2" max="2" width="25.6640625" bestFit="1" customWidth="1"/>
    <col min="3" max="3" width="27.88671875" bestFit="1" customWidth="1"/>
    <col min="6" max="6" width="14.5546875" bestFit="1" customWidth="1"/>
  </cols>
  <sheetData>
    <row r="3" spans="2:7" x14ac:dyDescent="0.3">
      <c r="B3" t="s">
        <v>216</v>
      </c>
      <c r="C3" t="s">
        <v>217</v>
      </c>
      <c r="F3" t="s">
        <v>19</v>
      </c>
    </row>
    <row r="4" spans="2:7" x14ac:dyDescent="0.3">
      <c r="B4">
        <v>2.7411111111111102</v>
      </c>
      <c r="C4">
        <v>0.27272727272727271</v>
      </c>
      <c r="F4" s="1" t="s">
        <v>34</v>
      </c>
      <c r="G4">
        <f>List1!J16+List4!J11+List5!J11+List7!J12+List10!J11+List11!J9</f>
        <v>20</v>
      </c>
    </row>
    <row r="5" spans="2:7" x14ac:dyDescent="0.3">
      <c r="B5">
        <v>2.2074999999999996</v>
      </c>
      <c r="C5">
        <v>0.5</v>
      </c>
      <c r="D5">
        <f>MIN(C4:C14)</f>
        <v>7.1428571428571425E-2</v>
      </c>
      <c r="F5" s="1" t="s">
        <v>23</v>
      </c>
      <c r="G5">
        <f>List1!J11+List3!J9+List4!J9+List6!J9+List7!J14+List10!J10</f>
        <v>18</v>
      </c>
    </row>
    <row r="6" spans="2:7" x14ac:dyDescent="0.3">
      <c r="B6">
        <v>2.101666666666667</v>
      </c>
      <c r="C6">
        <v>0.44444444444444442</v>
      </c>
      <c r="D6">
        <f>_xlfn.QUARTILE.EXC(C4:C14,1)</f>
        <v>0.25</v>
      </c>
      <c r="F6" s="1" t="s">
        <v>48</v>
      </c>
      <c r="G6">
        <f>List2!J10+List4!J12+List5!J12+List8!J10</f>
        <v>10</v>
      </c>
    </row>
    <row r="7" spans="2:7" x14ac:dyDescent="0.3">
      <c r="B7">
        <v>1.736</v>
      </c>
      <c r="C7">
        <v>0.35714285714285715</v>
      </c>
      <c r="D7">
        <f>_xlfn.QUARTILE.EXC(C4:C14,2)</f>
        <v>0.33333333333333331</v>
      </c>
      <c r="F7" s="1" t="s">
        <v>51</v>
      </c>
      <c r="G7">
        <f>List2!J11+List3!J10+List9!J10</f>
        <v>7</v>
      </c>
    </row>
    <row r="8" spans="2:7" x14ac:dyDescent="0.3">
      <c r="B8">
        <v>3.36</v>
      </c>
      <c r="C8">
        <v>0.35135135135135137</v>
      </c>
      <c r="D8">
        <f>_xlfn.QUARTILE.EXC(C4:C14,3)</f>
        <v>0.36363636363636365</v>
      </c>
      <c r="F8" s="1" t="s">
        <v>26</v>
      </c>
      <c r="G8">
        <f>List1!J13+List11!J10</f>
        <v>5</v>
      </c>
    </row>
    <row r="9" spans="2:7" x14ac:dyDescent="0.3">
      <c r="B9">
        <v>1.41</v>
      </c>
      <c r="C9">
        <v>7.1428571428571425E-2</v>
      </c>
      <c r="D9">
        <f>MAX(C4:C14)</f>
        <v>0.5</v>
      </c>
      <c r="F9" s="1" t="s">
        <v>30</v>
      </c>
      <c r="G9">
        <f>List1!J14+List2!J9+List8!J13+List10!J9</f>
        <v>5</v>
      </c>
    </row>
    <row r="10" spans="2:7" x14ac:dyDescent="0.3">
      <c r="B10">
        <v>3.4437499999999996</v>
      </c>
      <c r="C10">
        <v>0.32</v>
      </c>
      <c r="F10" s="1" t="s">
        <v>21</v>
      </c>
      <c r="G10">
        <f>List1!J10+List8!J9</f>
        <v>4</v>
      </c>
    </row>
    <row r="11" spans="2:7" x14ac:dyDescent="0.3">
      <c r="B11">
        <v>1.645</v>
      </c>
      <c r="C11">
        <v>0.33333333333333331</v>
      </c>
      <c r="F11" s="1" t="s">
        <v>11</v>
      </c>
      <c r="G11">
        <f>List1!J9+List5!J9+List7!J9</f>
        <v>3</v>
      </c>
    </row>
    <row r="12" spans="2:7" x14ac:dyDescent="0.3">
      <c r="B12">
        <v>2.3424999999999998</v>
      </c>
      <c r="C12">
        <v>0.22222222222222221</v>
      </c>
      <c r="F12" s="1" t="s">
        <v>25</v>
      </c>
      <c r="G12">
        <f>List1!J12</f>
        <v>2</v>
      </c>
    </row>
    <row r="13" spans="2:7" x14ac:dyDescent="0.3">
      <c r="B13">
        <v>2.0439999999999996</v>
      </c>
      <c r="C13">
        <v>0.25</v>
      </c>
      <c r="F13" s="1" t="s">
        <v>76</v>
      </c>
      <c r="G13">
        <f>List4!J10+List9!J11</f>
        <v>2</v>
      </c>
    </row>
    <row r="14" spans="2:7" x14ac:dyDescent="0.3">
      <c r="B14">
        <v>2.8837499999999996</v>
      </c>
      <c r="C14">
        <v>0.36363636363636365</v>
      </c>
      <c r="F14" s="1" t="s">
        <v>93</v>
      </c>
      <c r="G14">
        <f>List5!J10+List7!J10</f>
        <v>2</v>
      </c>
    </row>
    <row r="15" spans="2:7" x14ac:dyDescent="0.3">
      <c r="F15" s="1" t="s">
        <v>161</v>
      </c>
      <c r="G15">
        <f>List8!J12+List9!J12</f>
        <v>2</v>
      </c>
    </row>
    <row r="16" spans="2:7" x14ac:dyDescent="0.3">
      <c r="F16" s="1" t="s">
        <v>32</v>
      </c>
      <c r="G16">
        <f>List1!J15</f>
        <v>1</v>
      </c>
    </row>
    <row r="17" spans="2:7" x14ac:dyDescent="0.3">
      <c r="F17" s="1" t="s">
        <v>133</v>
      </c>
      <c r="G17">
        <f>List7!J11</f>
        <v>1</v>
      </c>
    </row>
    <row r="18" spans="2:7" x14ac:dyDescent="0.3">
      <c r="B18" t="s">
        <v>218</v>
      </c>
      <c r="F18" s="1" t="s">
        <v>135</v>
      </c>
      <c r="G18">
        <f>List7!J13</f>
        <v>1</v>
      </c>
    </row>
    <row r="19" spans="2:7" x14ac:dyDescent="0.3">
      <c r="B19">
        <f>_xlfn.QUARTILE.EXC(B4:B14,3)</f>
        <v>2.8837499999999996</v>
      </c>
      <c r="F19" s="1" t="s">
        <v>159</v>
      </c>
      <c r="G19">
        <f>List8!J11</f>
        <v>1</v>
      </c>
    </row>
    <row r="20" spans="2:7" x14ac:dyDescent="0.3">
      <c r="B20">
        <f>_xlfn.QUARTILE.EXC(B4:B14,2)</f>
        <v>2.2074999999999996</v>
      </c>
      <c r="F20" s="1" t="s">
        <v>169</v>
      </c>
      <c r="G20">
        <f>List9!J9</f>
        <v>1</v>
      </c>
    </row>
    <row r="21" spans="2:7" x14ac:dyDescent="0.3">
      <c r="B21">
        <f>_xlfn.QUARTILE.EXC(B4:B14,1)</f>
        <v>1.736</v>
      </c>
    </row>
    <row r="23" spans="2:7" x14ac:dyDescent="0.3">
      <c r="B23" t="s">
        <v>219</v>
      </c>
    </row>
  </sheetData>
  <sortState xmlns:xlrd2="http://schemas.microsoft.com/office/spreadsheetml/2017/richdata2" ref="F4:G20">
    <sortCondition descending="1" ref="G4:G20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A430-01B0-49ED-A202-A2610A74EDF0}">
  <dimension ref="A1:J17"/>
  <sheetViews>
    <sheetView workbookViewId="0">
      <selection activeCell="I9" sqref="I9:I11"/>
    </sheetView>
  </sheetViews>
  <sheetFormatPr defaultColWidth="8.88671875" defaultRowHeight="14.4" x14ac:dyDescent="0.3"/>
  <cols>
    <col min="1" max="1" width="48" style="1" customWidth="1"/>
    <col min="2" max="2" width="17.6640625" style="1" customWidth="1"/>
    <col min="3" max="3" width="17.6640625" style="5" customWidth="1"/>
    <col min="4" max="4" width="17.5546875" style="1" customWidth="1"/>
    <col min="5" max="5" width="17.88671875" style="1" customWidth="1"/>
    <col min="6" max="7" width="8.88671875" style="1"/>
    <col min="8" max="8" width="39.44140625" style="1" bestFit="1" customWidth="1"/>
    <col min="9" max="16384" width="8.88671875" style="1"/>
  </cols>
  <sheetData>
    <row r="1" spans="1:10" x14ac:dyDescent="0.3">
      <c r="A1" s="2" t="s">
        <v>43</v>
      </c>
      <c r="B1" s="1" t="s">
        <v>1</v>
      </c>
      <c r="C1" s="5" t="s">
        <v>44</v>
      </c>
      <c r="D1" s="1" t="s">
        <v>3</v>
      </c>
      <c r="E1" s="1" t="s">
        <v>4</v>
      </c>
      <c r="H1" s="1" t="s">
        <v>6</v>
      </c>
    </row>
    <row r="2" spans="1:10" x14ac:dyDescent="0.3">
      <c r="A2" s="1" t="s">
        <v>45</v>
      </c>
      <c r="B2" s="1">
        <v>0</v>
      </c>
      <c r="C2" s="6"/>
      <c r="H2" s="4">
        <v>1.1100000000000001</v>
      </c>
    </row>
    <row r="3" spans="1:10" x14ac:dyDescent="0.3">
      <c r="A3" s="1" t="s">
        <v>46</v>
      </c>
      <c r="B3" s="1">
        <v>0.47</v>
      </c>
      <c r="C3" s="5" t="s">
        <v>30</v>
      </c>
    </row>
    <row r="4" spans="1:10" x14ac:dyDescent="0.3">
      <c r="A4" s="1" t="s">
        <v>47</v>
      </c>
      <c r="B4" s="1">
        <v>0.6</v>
      </c>
      <c r="C4" s="5" t="s">
        <v>48</v>
      </c>
    </row>
    <row r="5" spans="1:10" x14ac:dyDescent="0.3">
      <c r="A5" s="1" t="s">
        <v>49</v>
      </c>
      <c r="B5" s="1">
        <v>0</v>
      </c>
    </row>
    <row r="6" spans="1:10" x14ac:dyDescent="0.3">
      <c r="A6" s="1" t="s">
        <v>50</v>
      </c>
      <c r="B6" s="1">
        <v>3.88</v>
      </c>
      <c r="C6" s="5" t="s">
        <v>51</v>
      </c>
    </row>
    <row r="7" spans="1:10" x14ac:dyDescent="0.3">
      <c r="A7" s="1" t="s">
        <v>52</v>
      </c>
      <c r="B7" s="1">
        <v>0</v>
      </c>
      <c r="H7" s="1" t="s">
        <v>15</v>
      </c>
      <c r="I7" s="1">
        <f>(SUMIF(B:B,"&gt;0"))/COUNTIF(B:B,"&gt;0")</f>
        <v>2.2074999999999996</v>
      </c>
    </row>
    <row r="8" spans="1:10" x14ac:dyDescent="0.3">
      <c r="A8" s="1" t="s">
        <v>50</v>
      </c>
      <c r="B8" s="1">
        <v>3.88</v>
      </c>
      <c r="C8" s="5" t="s">
        <v>51</v>
      </c>
      <c r="H8" s="1" t="s">
        <v>17</v>
      </c>
      <c r="I8" s="1">
        <f>COUNTIF(B:B,"&gt;0")/(COUNTIF(B:B,"&lt;&gt;")-1)</f>
        <v>0.5</v>
      </c>
    </row>
    <row r="9" spans="1:10" x14ac:dyDescent="0.3">
      <c r="A9" s="1" t="s">
        <v>53</v>
      </c>
      <c r="B9" s="1">
        <v>0</v>
      </c>
      <c r="H9" s="1" t="s">
        <v>19</v>
      </c>
      <c r="I9" s="1" t="s">
        <v>30</v>
      </c>
      <c r="J9" s="1">
        <v>2</v>
      </c>
    </row>
    <row r="10" spans="1:10" x14ac:dyDescent="0.3">
      <c r="A10" s="1" t="s">
        <v>45</v>
      </c>
      <c r="B10" s="1">
        <v>0</v>
      </c>
      <c r="I10" s="1" t="s">
        <v>48</v>
      </c>
      <c r="J10" s="1">
        <v>2</v>
      </c>
    </row>
    <row r="11" spans="1:10" x14ac:dyDescent="0.3">
      <c r="A11" s="1" t="s">
        <v>46</v>
      </c>
      <c r="B11" s="1">
        <v>0.47</v>
      </c>
      <c r="C11" s="5" t="s">
        <v>30</v>
      </c>
      <c r="I11" s="1" t="s">
        <v>51</v>
      </c>
      <c r="J11" s="1">
        <v>4</v>
      </c>
    </row>
    <row r="12" spans="1:10" x14ac:dyDescent="0.3">
      <c r="A12" s="1" t="s">
        <v>47</v>
      </c>
      <c r="B12" s="1">
        <v>0.6</v>
      </c>
      <c r="C12" s="5" t="s">
        <v>48</v>
      </c>
    </row>
    <row r="13" spans="1:10" x14ac:dyDescent="0.3">
      <c r="A13" s="1" t="s">
        <v>49</v>
      </c>
      <c r="B13" s="1">
        <v>0</v>
      </c>
    </row>
    <row r="14" spans="1:10" x14ac:dyDescent="0.3">
      <c r="A14" s="1" t="s">
        <v>50</v>
      </c>
      <c r="B14" s="1">
        <v>3.88</v>
      </c>
      <c r="C14" s="5" t="s">
        <v>51</v>
      </c>
    </row>
    <row r="15" spans="1:10" x14ac:dyDescent="0.3">
      <c r="A15" s="1" t="s">
        <v>52</v>
      </c>
      <c r="B15" s="1">
        <v>0</v>
      </c>
    </row>
    <row r="16" spans="1:10" x14ac:dyDescent="0.3">
      <c r="A16" s="1" t="s">
        <v>50</v>
      </c>
      <c r="B16" s="1">
        <v>3.88</v>
      </c>
      <c r="C16" s="5" t="s">
        <v>51</v>
      </c>
    </row>
    <row r="17" spans="1:2" x14ac:dyDescent="0.3">
      <c r="A17" s="1" t="s">
        <v>54</v>
      </c>
      <c r="B17" s="1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0AF92-61F0-4D56-8C52-088817B97146}">
  <dimension ref="A1:J28"/>
  <sheetViews>
    <sheetView workbookViewId="0">
      <selection activeCell="I8" sqref="I8"/>
    </sheetView>
  </sheetViews>
  <sheetFormatPr defaultColWidth="8.88671875" defaultRowHeight="14.4" x14ac:dyDescent="0.3"/>
  <cols>
    <col min="1" max="1" width="45" style="1" customWidth="1"/>
    <col min="2" max="2" width="18" style="1" customWidth="1"/>
    <col min="3" max="3" width="18.33203125" style="5" customWidth="1"/>
    <col min="4" max="4" width="18.33203125" style="1" customWidth="1"/>
    <col min="5" max="5" width="17.6640625" style="1" customWidth="1"/>
    <col min="6" max="7" width="8.88671875" style="1"/>
    <col min="8" max="8" width="39.44140625" style="1" bestFit="1" customWidth="1"/>
    <col min="9" max="16384" width="8.88671875" style="1"/>
  </cols>
  <sheetData>
    <row r="1" spans="1:10" x14ac:dyDescent="0.3">
      <c r="A1" s="2" t="s">
        <v>55</v>
      </c>
      <c r="B1" s="1" t="s">
        <v>1</v>
      </c>
      <c r="C1" s="5" t="s">
        <v>2</v>
      </c>
      <c r="D1" s="1" t="s">
        <v>3</v>
      </c>
      <c r="E1" s="1" t="s">
        <v>4</v>
      </c>
      <c r="H1" s="1" t="s">
        <v>56</v>
      </c>
    </row>
    <row r="2" spans="1:10" x14ac:dyDescent="0.3">
      <c r="A2" s="1" t="s">
        <v>57</v>
      </c>
      <c r="B2" s="7">
        <v>2.29</v>
      </c>
      <c r="C2" s="5" t="s">
        <v>23</v>
      </c>
      <c r="H2" s="2" t="s">
        <v>58</v>
      </c>
    </row>
    <row r="3" spans="1:10" x14ac:dyDescent="0.3">
      <c r="A3" s="1" t="s">
        <v>59</v>
      </c>
      <c r="B3" s="1">
        <v>0</v>
      </c>
    </row>
    <row r="4" spans="1:10" x14ac:dyDescent="0.3">
      <c r="A4" s="1" t="s">
        <v>60</v>
      </c>
      <c r="B4" s="1">
        <v>0</v>
      </c>
    </row>
    <row r="5" spans="1:10" x14ac:dyDescent="0.3">
      <c r="A5" s="1" t="s">
        <v>61</v>
      </c>
      <c r="B5" s="1">
        <v>0</v>
      </c>
    </row>
    <row r="6" spans="1:10" x14ac:dyDescent="0.3">
      <c r="A6" s="1" t="s">
        <v>62</v>
      </c>
      <c r="B6" s="1">
        <v>0</v>
      </c>
    </row>
    <row r="7" spans="1:10" x14ac:dyDescent="0.3">
      <c r="A7" s="1" t="s">
        <v>63</v>
      </c>
      <c r="B7" s="1">
        <v>3.83</v>
      </c>
      <c r="C7" s="5" t="s">
        <v>51</v>
      </c>
      <c r="H7" s="1" t="s">
        <v>15</v>
      </c>
      <c r="I7" s="1">
        <f>(SUMIF(B:B,"&gt;0"))/COUNTIF(B:B,"&gt;0")</f>
        <v>2.101666666666667</v>
      </c>
    </row>
    <row r="8" spans="1:10" x14ac:dyDescent="0.3">
      <c r="A8" s="1" t="s">
        <v>64</v>
      </c>
      <c r="B8" s="1">
        <v>0</v>
      </c>
      <c r="H8" s="1" t="s">
        <v>17</v>
      </c>
      <c r="I8" s="1">
        <f>COUNTIF(B:B,"&gt;0")/(COUNTIF(B:B,"&lt;&gt;")-1)</f>
        <v>0.44444444444444442</v>
      </c>
    </row>
    <row r="9" spans="1:10" x14ac:dyDescent="0.3">
      <c r="A9" s="1" t="s">
        <v>65</v>
      </c>
      <c r="B9" s="1">
        <v>0</v>
      </c>
      <c r="H9" s="1" t="s">
        <v>19</v>
      </c>
      <c r="I9" s="1" t="s">
        <v>23</v>
      </c>
      <c r="J9" s="1">
        <v>10</v>
      </c>
    </row>
    <row r="10" spans="1:10" x14ac:dyDescent="0.3">
      <c r="A10" s="1" t="s">
        <v>66</v>
      </c>
      <c r="B10" s="1">
        <v>4.2699999999999996</v>
      </c>
      <c r="C10" s="5" t="s">
        <v>23</v>
      </c>
      <c r="I10" s="1" t="s">
        <v>51</v>
      </c>
      <c r="J10" s="1">
        <v>2</v>
      </c>
    </row>
    <row r="11" spans="1:10" x14ac:dyDescent="0.3">
      <c r="A11" s="1" t="s">
        <v>67</v>
      </c>
      <c r="B11" s="1">
        <v>0.41</v>
      </c>
      <c r="C11" s="5" t="s">
        <v>23</v>
      </c>
    </row>
    <row r="12" spans="1:10" x14ac:dyDescent="0.3">
      <c r="A12" s="1" t="s">
        <v>67</v>
      </c>
      <c r="B12" s="1">
        <v>0.41</v>
      </c>
      <c r="C12" s="5" t="s">
        <v>23</v>
      </c>
    </row>
    <row r="13" spans="1:10" x14ac:dyDescent="0.3">
      <c r="A13" s="1" t="s">
        <v>68</v>
      </c>
      <c r="B13" s="1">
        <v>0</v>
      </c>
    </row>
    <row r="14" spans="1:10" x14ac:dyDescent="0.3">
      <c r="A14" s="1" t="s">
        <v>69</v>
      </c>
      <c r="B14" s="1">
        <v>0</v>
      </c>
    </row>
    <row r="15" spans="1:10" x14ac:dyDescent="0.3">
      <c r="A15" s="1" t="s">
        <v>70</v>
      </c>
      <c r="B15" s="1">
        <v>0</v>
      </c>
    </row>
    <row r="16" spans="1:10" x14ac:dyDescent="0.3">
      <c r="A16" s="1" t="s">
        <v>71</v>
      </c>
      <c r="B16" s="1">
        <v>0</v>
      </c>
    </row>
    <row r="17" spans="1:3" x14ac:dyDescent="0.3">
      <c r="A17" s="1" t="s">
        <v>62</v>
      </c>
      <c r="B17" s="1">
        <v>0</v>
      </c>
    </row>
    <row r="18" spans="1:3" x14ac:dyDescent="0.3">
      <c r="A18" s="1" t="s">
        <v>63</v>
      </c>
      <c r="B18" s="1">
        <v>3.83</v>
      </c>
      <c r="C18" s="5" t="s">
        <v>51</v>
      </c>
    </row>
    <row r="19" spans="1:3" x14ac:dyDescent="0.3">
      <c r="A19" s="1" t="s">
        <v>64</v>
      </c>
      <c r="B19" s="1">
        <v>0</v>
      </c>
    </row>
    <row r="20" spans="1:3" x14ac:dyDescent="0.3">
      <c r="A20" s="1" t="s">
        <v>65</v>
      </c>
      <c r="B20" s="1">
        <v>0</v>
      </c>
    </row>
    <row r="21" spans="1:3" x14ac:dyDescent="0.3">
      <c r="A21" s="1" t="s">
        <v>66</v>
      </c>
      <c r="B21" s="1">
        <v>4.2699999999999996</v>
      </c>
      <c r="C21" s="5" t="s">
        <v>23</v>
      </c>
    </row>
    <row r="22" spans="1:3" x14ac:dyDescent="0.3">
      <c r="A22" s="1" t="s">
        <v>67</v>
      </c>
      <c r="B22" s="1">
        <v>0.41</v>
      </c>
      <c r="C22" s="5" t="s">
        <v>23</v>
      </c>
    </row>
    <row r="23" spans="1:3" x14ac:dyDescent="0.3">
      <c r="A23" s="1" t="s">
        <v>67</v>
      </c>
      <c r="B23" s="1">
        <v>0.41</v>
      </c>
      <c r="C23" s="5" t="s">
        <v>23</v>
      </c>
    </row>
    <row r="24" spans="1:3" x14ac:dyDescent="0.3">
      <c r="A24" s="1" t="s">
        <v>64</v>
      </c>
      <c r="B24" s="1">
        <v>0</v>
      </c>
    </row>
    <row r="25" spans="1:3" x14ac:dyDescent="0.3">
      <c r="A25" s="1" t="s">
        <v>65</v>
      </c>
      <c r="B25" s="1">
        <v>0</v>
      </c>
    </row>
    <row r="26" spans="1:3" x14ac:dyDescent="0.3">
      <c r="A26" s="1" t="s">
        <v>66</v>
      </c>
      <c r="B26" s="1">
        <v>4.2699999999999996</v>
      </c>
      <c r="C26" s="5" t="s">
        <v>23</v>
      </c>
    </row>
    <row r="27" spans="1:3" x14ac:dyDescent="0.3">
      <c r="A27" s="1" t="s">
        <v>67</v>
      </c>
      <c r="B27" s="1">
        <v>0.41</v>
      </c>
      <c r="C27" s="5" t="s">
        <v>23</v>
      </c>
    </row>
    <row r="28" spans="1:3" x14ac:dyDescent="0.3">
      <c r="A28" s="1" t="s">
        <v>67</v>
      </c>
      <c r="B28" s="1">
        <v>0.41</v>
      </c>
      <c r="C28" s="5" t="s">
        <v>23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A967-F68A-4A66-9632-2551F14E0A55}">
  <dimension ref="A1:J15"/>
  <sheetViews>
    <sheetView workbookViewId="0">
      <selection activeCell="I10" sqref="I10"/>
    </sheetView>
  </sheetViews>
  <sheetFormatPr defaultColWidth="8.88671875" defaultRowHeight="14.4" x14ac:dyDescent="0.3"/>
  <cols>
    <col min="1" max="1" width="48.5546875" style="1" customWidth="1"/>
    <col min="2" max="2" width="17.5546875" style="1" customWidth="1"/>
    <col min="3" max="3" width="17.6640625" style="5" customWidth="1"/>
    <col min="4" max="4" width="18" style="1" customWidth="1"/>
    <col min="5" max="7" width="8.88671875" style="1"/>
    <col min="8" max="8" width="39.44140625" style="1" bestFit="1" customWidth="1"/>
    <col min="9" max="16384" width="8.88671875" style="1"/>
  </cols>
  <sheetData>
    <row r="1" spans="1:10" x14ac:dyDescent="0.3">
      <c r="A1" s="2" t="s">
        <v>72</v>
      </c>
      <c r="B1" s="1" t="s">
        <v>1</v>
      </c>
      <c r="C1" s="5" t="s">
        <v>2</v>
      </c>
      <c r="D1" s="1" t="s">
        <v>3</v>
      </c>
      <c r="H1" s="1" t="s">
        <v>6</v>
      </c>
    </row>
    <row r="2" spans="1:10" x14ac:dyDescent="0.3">
      <c r="A2" s="1" t="s">
        <v>73</v>
      </c>
      <c r="B2" s="1">
        <v>0.66</v>
      </c>
      <c r="C2" s="5" t="s">
        <v>23</v>
      </c>
      <c r="H2" s="4">
        <v>0.62</v>
      </c>
    </row>
    <row r="3" spans="1:10" x14ac:dyDescent="0.3">
      <c r="A3" s="1" t="s">
        <v>74</v>
      </c>
      <c r="B3" s="1">
        <v>0</v>
      </c>
    </row>
    <row r="4" spans="1:10" x14ac:dyDescent="0.3">
      <c r="A4" s="1" t="s">
        <v>75</v>
      </c>
      <c r="B4" s="1">
        <v>4.29</v>
      </c>
      <c r="C4" s="5" t="s">
        <v>76</v>
      </c>
    </row>
    <row r="5" spans="1:10" x14ac:dyDescent="0.3">
      <c r="A5" s="1" t="s">
        <v>77</v>
      </c>
      <c r="B5" s="1">
        <v>0</v>
      </c>
    </row>
    <row r="6" spans="1:10" x14ac:dyDescent="0.3">
      <c r="A6" s="1" t="s">
        <v>78</v>
      </c>
      <c r="B6" s="1">
        <v>0</v>
      </c>
    </row>
    <row r="7" spans="1:10" x14ac:dyDescent="0.3">
      <c r="A7" s="1" t="s">
        <v>79</v>
      </c>
      <c r="B7" s="1">
        <v>0</v>
      </c>
      <c r="H7" s="1" t="s">
        <v>15</v>
      </c>
      <c r="I7" s="1">
        <f>(SUMIF(B:B,"&gt;0"))/COUNTIF(B:B,"&gt;0")</f>
        <v>1.736</v>
      </c>
    </row>
    <row r="8" spans="1:10" x14ac:dyDescent="0.3">
      <c r="A8" s="1" t="s">
        <v>80</v>
      </c>
      <c r="B8" s="1">
        <v>0</v>
      </c>
      <c r="H8" s="1" t="s">
        <v>17</v>
      </c>
      <c r="I8" s="1">
        <f>COUNTIF(B:B,"&gt;0")/(COUNTIF(B:B,"&lt;&gt;")-1)</f>
        <v>0.35714285714285715</v>
      </c>
    </row>
    <row r="9" spans="1:10" x14ac:dyDescent="0.3">
      <c r="A9" s="1" t="s">
        <v>81</v>
      </c>
      <c r="B9" s="1">
        <v>0</v>
      </c>
      <c r="H9" s="1" t="s">
        <v>19</v>
      </c>
      <c r="I9" s="1" t="s">
        <v>23</v>
      </c>
      <c r="J9" s="1">
        <v>1</v>
      </c>
    </row>
    <row r="10" spans="1:10" x14ac:dyDescent="0.3">
      <c r="A10" s="1" t="s">
        <v>82</v>
      </c>
      <c r="B10" s="1">
        <v>0</v>
      </c>
      <c r="I10" s="1" t="s">
        <v>76</v>
      </c>
      <c r="J10" s="1">
        <v>1</v>
      </c>
    </row>
    <row r="11" spans="1:10" x14ac:dyDescent="0.3">
      <c r="A11" s="1" t="s">
        <v>83</v>
      </c>
      <c r="B11" s="1">
        <v>0.92</v>
      </c>
      <c r="C11" s="5" t="s">
        <v>34</v>
      </c>
      <c r="I11" s="1" t="s">
        <v>34</v>
      </c>
      <c r="J11" s="1">
        <v>2</v>
      </c>
    </row>
    <row r="12" spans="1:10" x14ac:dyDescent="0.3">
      <c r="A12" s="1" t="s">
        <v>84</v>
      </c>
      <c r="B12" s="1">
        <v>2.56</v>
      </c>
      <c r="C12" s="5" t="s">
        <v>48</v>
      </c>
      <c r="I12" s="1" t="s">
        <v>48</v>
      </c>
      <c r="J12" s="1">
        <v>1</v>
      </c>
    </row>
    <row r="13" spans="1:10" x14ac:dyDescent="0.3">
      <c r="A13" s="1" t="s">
        <v>85</v>
      </c>
      <c r="B13" s="1">
        <v>0</v>
      </c>
    </row>
    <row r="14" spans="1:10" x14ac:dyDescent="0.3">
      <c r="A14" s="1" t="s">
        <v>86</v>
      </c>
      <c r="B14" s="1">
        <v>0</v>
      </c>
    </row>
    <row r="15" spans="1:10" x14ac:dyDescent="0.3">
      <c r="A15" s="1" t="s">
        <v>87</v>
      </c>
      <c r="B15" s="1">
        <v>0.25</v>
      </c>
      <c r="C15" s="5" t="s">
        <v>34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81D3-5B80-4A87-BD20-825EA2852370}">
  <dimension ref="A1:J38"/>
  <sheetViews>
    <sheetView workbookViewId="0">
      <selection activeCell="I8" sqref="I8"/>
    </sheetView>
  </sheetViews>
  <sheetFormatPr defaultColWidth="8.88671875" defaultRowHeight="14.4" x14ac:dyDescent="0.3"/>
  <cols>
    <col min="1" max="1" width="38.33203125" style="1" customWidth="1"/>
    <col min="2" max="2" width="18" style="1" customWidth="1"/>
    <col min="3" max="3" width="17.6640625" style="5" customWidth="1"/>
    <col min="4" max="4" width="15.5546875" style="1" customWidth="1"/>
    <col min="5" max="5" width="17.5546875" style="1" customWidth="1"/>
    <col min="6" max="7" width="8.88671875" style="1"/>
    <col min="8" max="8" width="39.44140625" style="1" bestFit="1" customWidth="1"/>
    <col min="9" max="16384" width="8.88671875" style="1"/>
  </cols>
  <sheetData>
    <row r="1" spans="1:10" x14ac:dyDescent="0.3">
      <c r="A1" s="2" t="s">
        <v>88</v>
      </c>
      <c r="B1" s="1" t="s">
        <v>1</v>
      </c>
      <c r="C1" s="5" t="s">
        <v>2</v>
      </c>
      <c r="D1" s="1" t="s">
        <v>3</v>
      </c>
      <c r="E1" s="1" t="s">
        <v>4</v>
      </c>
      <c r="H1" s="1" t="s">
        <v>56</v>
      </c>
    </row>
    <row r="2" spans="1:10" x14ac:dyDescent="0.3">
      <c r="A2" s="1" t="s">
        <v>89</v>
      </c>
      <c r="B2" s="1">
        <v>4.0999999999999996</v>
      </c>
      <c r="C2" s="5" t="s">
        <v>11</v>
      </c>
      <c r="H2" s="2" t="s">
        <v>90</v>
      </c>
    </row>
    <row r="3" spans="1:10" x14ac:dyDescent="0.3">
      <c r="A3" s="1" t="s">
        <v>91</v>
      </c>
      <c r="B3" s="1">
        <v>0</v>
      </c>
    </row>
    <row r="4" spans="1:10" x14ac:dyDescent="0.3">
      <c r="A4" s="1" t="s">
        <v>92</v>
      </c>
      <c r="B4" s="1">
        <v>3.22</v>
      </c>
      <c r="C4" s="5" t="s">
        <v>93</v>
      </c>
    </row>
    <row r="5" spans="1:10" x14ac:dyDescent="0.3">
      <c r="A5" s="1" t="s">
        <v>94</v>
      </c>
      <c r="B5" s="1">
        <v>0.47</v>
      </c>
      <c r="C5" s="5" t="s">
        <v>34</v>
      </c>
    </row>
    <row r="6" spans="1:10" x14ac:dyDescent="0.3">
      <c r="A6" s="1" t="s">
        <v>95</v>
      </c>
      <c r="B6" s="1">
        <v>4.2699999999999996</v>
      </c>
      <c r="C6" s="5" t="s">
        <v>34</v>
      </c>
    </row>
    <row r="7" spans="1:10" x14ac:dyDescent="0.3">
      <c r="A7" s="1" t="s">
        <v>96</v>
      </c>
      <c r="B7" s="1">
        <v>0</v>
      </c>
      <c r="H7" s="1" t="s">
        <v>15</v>
      </c>
      <c r="I7" s="1">
        <f>(SUMIF(B:B,"&gt;0"))/COUNTIF(B:B,"&gt;0")</f>
        <v>3.36</v>
      </c>
    </row>
    <row r="8" spans="1:10" x14ac:dyDescent="0.3">
      <c r="A8" s="1" t="s">
        <v>97</v>
      </c>
      <c r="B8" s="1">
        <v>0</v>
      </c>
      <c r="H8" s="1" t="s">
        <v>17</v>
      </c>
      <c r="I8" s="1">
        <f>COUNTIF(B:B,"&gt;0")/(COUNTIF(B:B,"&lt;&gt;")-1)</f>
        <v>0.35135135135135137</v>
      </c>
    </row>
    <row r="9" spans="1:10" x14ac:dyDescent="0.3">
      <c r="A9" s="1" t="s">
        <v>98</v>
      </c>
      <c r="B9" s="1">
        <v>3.12</v>
      </c>
      <c r="C9" s="5" t="s">
        <v>48</v>
      </c>
      <c r="H9" s="1" t="s">
        <v>19</v>
      </c>
      <c r="I9" s="1" t="s">
        <v>11</v>
      </c>
      <c r="J9" s="1">
        <v>1</v>
      </c>
    </row>
    <row r="10" spans="1:10" x14ac:dyDescent="0.3">
      <c r="A10" s="1" t="s">
        <v>99</v>
      </c>
      <c r="B10" s="1">
        <v>0</v>
      </c>
      <c r="I10" s="1" t="s">
        <v>93</v>
      </c>
      <c r="J10" s="1">
        <v>1</v>
      </c>
    </row>
    <row r="11" spans="1:10" x14ac:dyDescent="0.3">
      <c r="A11" s="1" t="s">
        <v>100</v>
      </c>
      <c r="B11" s="1">
        <v>0</v>
      </c>
      <c r="I11" s="1" t="s">
        <v>34</v>
      </c>
      <c r="J11" s="1">
        <v>6</v>
      </c>
    </row>
    <row r="12" spans="1:10" x14ac:dyDescent="0.3">
      <c r="A12" s="1" t="s">
        <v>101</v>
      </c>
      <c r="B12" s="1">
        <v>0</v>
      </c>
      <c r="I12" s="1" t="s">
        <v>48</v>
      </c>
      <c r="J12" s="1">
        <v>5</v>
      </c>
    </row>
    <row r="13" spans="1:10" x14ac:dyDescent="0.3">
      <c r="A13" s="1" t="s">
        <v>102</v>
      </c>
      <c r="B13" s="1">
        <v>0</v>
      </c>
    </row>
    <row r="14" spans="1:10" x14ac:dyDescent="0.3">
      <c r="A14" s="1" t="s">
        <v>103</v>
      </c>
      <c r="B14" s="1">
        <v>4.2699999999999996</v>
      </c>
      <c r="C14" s="5" t="s">
        <v>34</v>
      </c>
    </row>
    <row r="15" spans="1:10" x14ac:dyDescent="0.3">
      <c r="A15" s="1" t="s">
        <v>96</v>
      </c>
      <c r="B15" s="1">
        <v>0</v>
      </c>
    </row>
    <row r="16" spans="1:10" x14ac:dyDescent="0.3">
      <c r="A16" s="1" t="s">
        <v>97</v>
      </c>
      <c r="B16" s="1">
        <v>0</v>
      </c>
    </row>
    <row r="17" spans="1:3" x14ac:dyDescent="0.3">
      <c r="A17" s="1" t="s">
        <v>98</v>
      </c>
      <c r="B17" s="1">
        <v>3.12</v>
      </c>
      <c r="C17" s="5" t="s">
        <v>48</v>
      </c>
    </row>
    <row r="18" spans="1:3" x14ac:dyDescent="0.3">
      <c r="A18" s="1" t="s">
        <v>104</v>
      </c>
      <c r="B18" s="1">
        <v>3.74</v>
      </c>
      <c r="C18" s="5" t="s">
        <v>34</v>
      </c>
    </row>
    <row r="19" spans="1:3" x14ac:dyDescent="0.3">
      <c r="A19" s="1" t="s">
        <v>96</v>
      </c>
      <c r="B19" s="1">
        <v>0</v>
      </c>
    </row>
    <row r="20" spans="1:3" x14ac:dyDescent="0.3">
      <c r="A20" s="1" t="s">
        <v>97</v>
      </c>
      <c r="B20" s="1">
        <v>0</v>
      </c>
    </row>
    <row r="21" spans="1:3" x14ac:dyDescent="0.3">
      <c r="A21" s="1" t="s">
        <v>98</v>
      </c>
      <c r="B21" s="1">
        <v>3.12</v>
      </c>
      <c r="C21" s="5" t="s">
        <v>48</v>
      </c>
    </row>
    <row r="22" spans="1:3" x14ac:dyDescent="0.3">
      <c r="A22" s="1" t="s">
        <v>105</v>
      </c>
      <c r="B22" s="1">
        <v>0</v>
      </c>
    </row>
    <row r="23" spans="1:3" x14ac:dyDescent="0.3">
      <c r="A23" s="1" t="s">
        <v>106</v>
      </c>
      <c r="B23" s="1">
        <v>0</v>
      </c>
    </row>
    <row r="24" spans="1:3" x14ac:dyDescent="0.3">
      <c r="A24" s="1" t="s">
        <v>107</v>
      </c>
      <c r="B24" s="1">
        <v>0</v>
      </c>
    </row>
    <row r="25" spans="1:3" x14ac:dyDescent="0.3">
      <c r="A25" s="1" t="s">
        <v>108</v>
      </c>
      <c r="B25" s="1">
        <v>0</v>
      </c>
    </row>
    <row r="26" spans="1:3" x14ac:dyDescent="0.3">
      <c r="A26" s="1" t="s">
        <v>109</v>
      </c>
      <c r="B26" s="1">
        <v>0</v>
      </c>
    </row>
    <row r="27" spans="1:3" x14ac:dyDescent="0.3">
      <c r="A27" s="1" t="s">
        <v>103</v>
      </c>
      <c r="B27" s="1">
        <v>4.2699999999999996</v>
      </c>
      <c r="C27" s="5" t="s">
        <v>34</v>
      </c>
    </row>
    <row r="28" spans="1:3" x14ac:dyDescent="0.3">
      <c r="A28" s="1" t="s">
        <v>96</v>
      </c>
      <c r="B28" s="1">
        <v>0</v>
      </c>
    </row>
    <row r="29" spans="1:3" x14ac:dyDescent="0.3">
      <c r="A29" s="1" t="s">
        <v>97</v>
      </c>
      <c r="B29" s="1">
        <v>0</v>
      </c>
    </row>
    <row r="30" spans="1:3" x14ac:dyDescent="0.3">
      <c r="A30" s="1" t="s">
        <v>98</v>
      </c>
      <c r="B30" s="1">
        <v>3.12</v>
      </c>
      <c r="C30" s="5" t="s">
        <v>48</v>
      </c>
    </row>
    <row r="31" spans="1:3" x14ac:dyDescent="0.3">
      <c r="A31" s="1" t="s">
        <v>104</v>
      </c>
      <c r="B31" s="1">
        <v>3.74</v>
      </c>
      <c r="C31" s="5" t="s">
        <v>34</v>
      </c>
    </row>
    <row r="32" spans="1:3" x14ac:dyDescent="0.3">
      <c r="A32" s="1" t="s">
        <v>96</v>
      </c>
      <c r="B32" s="1">
        <v>0</v>
      </c>
    </row>
    <row r="33" spans="1:3" x14ac:dyDescent="0.3">
      <c r="A33" s="1" t="s">
        <v>97</v>
      </c>
      <c r="B33" s="1">
        <v>0</v>
      </c>
    </row>
    <row r="34" spans="1:3" x14ac:dyDescent="0.3">
      <c r="A34" s="1" t="s">
        <v>98</v>
      </c>
      <c r="B34" s="1">
        <v>3.12</v>
      </c>
      <c r="C34" s="5" t="s">
        <v>48</v>
      </c>
    </row>
    <row r="35" spans="1:3" x14ac:dyDescent="0.3">
      <c r="A35" s="1" t="s">
        <v>110</v>
      </c>
      <c r="B35" s="1">
        <v>0</v>
      </c>
    </row>
    <row r="36" spans="1:3" x14ac:dyDescent="0.3">
      <c r="A36" s="1" t="s">
        <v>111</v>
      </c>
      <c r="B36" s="1">
        <v>0</v>
      </c>
    </row>
    <row r="37" spans="1:3" x14ac:dyDescent="0.3">
      <c r="A37" s="1" t="s">
        <v>112</v>
      </c>
      <c r="B37" s="1">
        <v>0</v>
      </c>
    </row>
    <row r="38" spans="1:3" x14ac:dyDescent="0.3">
      <c r="A38" s="1" t="s">
        <v>113</v>
      </c>
      <c r="B38" s="1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E8DC-975F-4D90-8AC1-C6E89FD868B9}">
  <dimension ref="A1:J15"/>
  <sheetViews>
    <sheetView workbookViewId="0">
      <selection activeCell="B5" sqref="B5"/>
    </sheetView>
  </sheetViews>
  <sheetFormatPr defaultColWidth="8.88671875" defaultRowHeight="14.4" x14ac:dyDescent="0.3"/>
  <cols>
    <col min="1" max="1" width="42.33203125" style="1" customWidth="1"/>
    <col min="2" max="2" width="17.6640625" style="1" customWidth="1"/>
    <col min="3" max="3" width="17.44140625" style="5" customWidth="1"/>
    <col min="4" max="4" width="17.6640625" style="1" customWidth="1"/>
    <col min="5" max="5" width="17.5546875" style="1" customWidth="1"/>
    <col min="6" max="7" width="8.88671875" style="1"/>
    <col min="8" max="8" width="39.44140625" style="1" bestFit="1" customWidth="1"/>
    <col min="9" max="16384" width="8.88671875" style="1"/>
  </cols>
  <sheetData>
    <row r="1" spans="1:10" x14ac:dyDescent="0.3">
      <c r="A1" s="2" t="s">
        <v>114</v>
      </c>
      <c r="B1" s="1" t="s">
        <v>1</v>
      </c>
      <c r="C1" s="5" t="s">
        <v>2</v>
      </c>
      <c r="D1" s="1" t="s">
        <v>3</v>
      </c>
      <c r="E1" s="1" t="s">
        <v>4</v>
      </c>
      <c r="H1" s="1" t="s">
        <v>6</v>
      </c>
    </row>
    <row r="2" spans="1:10" x14ac:dyDescent="0.3">
      <c r="A2" s="1" t="s">
        <v>115</v>
      </c>
      <c r="B2" s="1">
        <v>0</v>
      </c>
      <c r="C2" s="6"/>
      <c r="H2" s="2" t="s">
        <v>116</v>
      </c>
    </row>
    <row r="3" spans="1:10" x14ac:dyDescent="0.3">
      <c r="A3" s="1" t="s">
        <v>117</v>
      </c>
      <c r="B3" s="1">
        <v>0</v>
      </c>
    </row>
    <row r="4" spans="1:10" x14ac:dyDescent="0.3">
      <c r="A4" s="1" t="s">
        <v>118</v>
      </c>
      <c r="B4" s="1">
        <v>0</v>
      </c>
    </row>
    <row r="5" spans="1:10" x14ac:dyDescent="0.3">
      <c r="A5" s="1" t="s">
        <v>119</v>
      </c>
      <c r="B5" s="1">
        <v>1.41</v>
      </c>
      <c r="C5" s="5" t="s">
        <v>23</v>
      </c>
    </row>
    <row r="6" spans="1:10" x14ac:dyDescent="0.3">
      <c r="A6" s="1" t="s">
        <v>120</v>
      </c>
      <c r="B6" s="1">
        <v>0</v>
      </c>
    </row>
    <row r="7" spans="1:10" x14ac:dyDescent="0.3">
      <c r="A7" s="1" t="s">
        <v>121</v>
      </c>
      <c r="B7" s="1">
        <v>0</v>
      </c>
      <c r="H7" s="1" t="s">
        <v>15</v>
      </c>
      <c r="I7" s="1">
        <f>(SUMIF(B:B,"&gt;0"))/COUNTIF(B:B,"&gt;0")</f>
        <v>1.41</v>
      </c>
    </row>
    <row r="8" spans="1:10" x14ac:dyDescent="0.3">
      <c r="A8" s="1" t="s">
        <v>122</v>
      </c>
      <c r="B8" s="1">
        <v>0</v>
      </c>
      <c r="H8" s="1" t="s">
        <v>17</v>
      </c>
      <c r="I8" s="1">
        <f>COUNTIF(B:B,"&gt;0")/(COUNTIF(B:B,"&lt;&gt;")-1)</f>
        <v>7.1428571428571425E-2</v>
      </c>
    </row>
    <row r="9" spans="1:10" x14ac:dyDescent="0.3">
      <c r="A9" s="1" t="s">
        <v>123</v>
      </c>
      <c r="B9" s="1">
        <v>0</v>
      </c>
      <c r="H9" s="1" t="s">
        <v>19</v>
      </c>
      <c r="I9" s="1" t="s">
        <v>23</v>
      </c>
      <c r="J9" s="1">
        <v>1</v>
      </c>
    </row>
    <row r="10" spans="1:10" x14ac:dyDescent="0.3">
      <c r="A10" s="1" t="s">
        <v>124</v>
      </c>
      <c r="B10" s="1">
        <v>0</v>
      </c>
    </row>
    <row r="11" spans="1:10" x14ac:dyDescent="0.3">
      <c r="A11" s="1" t="s">
        <v>125</v>
      </c>
      <c r="B11" s="1">
        <v>0</v>
      </c>
    </row>
    <row r="12" spans="1:10" x14ac:dyDescent="0.3">
      <c r="A12" s="1" t="s">
        <v>126</v>
      </c>
      <c r="B12" s="1">
        <v>0</v>
      </c>
    </row>
    <row r="13" spans="1:10" x14ac:dyDescent="0.3">
      <c r="A13" s="1" t="s">
        <v>120</v>
      </c>
      <c r="B13" s="1">
        <v>0</v>
      </c>
    </row>
    <row r="14" spans="1:10" x14ac:dyDescent="0.3">
      <c r="A14" s="1" t="s">
        <v>121</v>
      </c>
      <c r="B14" s="1">
        <v>0</v>
      </c>
    </row>
    <row r="15" spans="1:10" x14ac:dyDescent="0.3">
      <c r="A15" s="1" t="s">
        <v>122</v>
      </c>
      <c r="B15" s="1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099D-C2A2-4B38-B7A2-2A63325BF64E}">
  <dimension ref="A1:J26"/>
  <sheetViews>
    <sheetView tabSelected="1" workbookViewId="0">
      <selection activeCell="I8" sqref="I8"/>
    </sheetView>
  </sheetViews>
  <sheetFormatPr defaultColWidth="8.88671875" defaultRowHeight="14.4" x14ac:dyDescent="0.3"/>
  <cols>
    <col min="1" max="1" width="53.44140625" style="1" customWidth="1"/>
    <col min="2" max="2" width="17.6640625" style="1" customWidth="1"/>
    <col min="3" max="3" width="17.44140625" style="5" customWidth="1"/>
    <col min="4" max="4" width="16.33203125" style="5" customWidth="1"/>
    <col min="5" max="5" width="17.88671875" style="1" customWidth="1"/>
    <col min="6" max="6" width="17.6640625" style="1" customWidth="1"/>
    <col min="7" max="7" width="8.88671875" style="1"/>
    <col min="8" max="8" width="39.44140625" style="1" bestFit="1" customWidth="1"/>
    <col min="9" max="16384" width="8.88671875" style="1"/>
  </cols>
  <sheetData>
    <row r="1" spans="1:10" x14ac:dyDescent="0.3">
      <c r="A1" s="2" t="s">
        <v>127</v>
      </c>
      <c r="B1" s="1" t="s">
        <v>1</v>
      </c>
      <c r="C1" s="5" t="s">
        <v>2</v>
      </c>
      <c r="D1" s="5" t="s">
        <v>3</v>
      </c>
      <c r="E1" s="1" t="s">
        <v>4</v>
      </c>
      <c r="F1" s="1" t="s">
        <v>5</v>
      </c>
      <c r="H1" s="1" t="s">
        <v>6</v>
      </c>
    </row>
    <row r="2" spans="1:10" x14ac:dyDescent="0.3">
      <c r="A2" s="1" t="s">
        <v>128</v>
      </c>
      <c r="B2" s="1">
        <v>0</v>
      </c>
      <c r="C2" s="6"/>
      <c r="H2" s="2" t="s">
        <v>129</v>
      </c>
    </row>
    <row r="3" spans="1:10" x14ac:dyDescent="0.3">
      <c r="A3" s="1" t="s">
        <v>130</v>
      </c>
      <c r="B3" s="1">
        <v>4.16</v>
      </c>
      <c r="C3" s="5" t="s">
        <v>11</v>
      </c>
      <c r="D3" s="5" t="s">
        <v>93</v>
      </c>
      <c r="F3" s="1" t="s">
        <v>131</v>
      </c>
    </row>
    <row r="4" spans="1:10" x14ac:dyDescent="0.3">
      <c r="A4" s="1" t="s">
        <v>132</v>
      </c>
      <c r="B4" s="1">
        <v>3.44</v>
      </c>
      <c r="C4" s="5" t="s">
        <v>133</v>
      </c>
    </row>
    <row r="5" spans="1:10" x14ac:dyDescent="0.3">
      <c r="A5" s="1" t="s">
        <v>134</v>
      </c>
      <c r="B5" s="1">
        <v>5.52</v>
      </c>
      <c r="C5" s="5" t="s">
        <v>34</v>
      </c>
      <c r="D5" s="5" t="s">
        <v>135</v>
      </c>
      <c r="F5" s="1" t="s">
        <v>136</v>
      </c>
    </row>
    <row r="6" spans="1:10" x14ac:dyDescent="0.3">
      <c r="A6" s="1" t="s">
        <v>137</v>
      </c>
      <c r="B6" s="1">
        <v>0</v>
      </c>
    </row>
    <row r="7" spans="1:10" x14ac:dyDescent="0.3">
      <c r="A7" s="1" t="s">
        <v>138</v>
      </c>
      <c r="B7" s="1">
        <v>2.13</v>
      </c>
      <c r="C7" s="5" t="s">
        <v>34</v>
      </c>
      <c r="H7" s="1" t="s">
        <v>15</v>
      </c>
      <c r="I7" s="1">
        <f>(SUMIF(B:B,"&gt;0"))/COUNTIF(B:B,"&gt;0")</f>
        <v>3.4437499999999996</v>
      </c>
    </row>
    <row r="8" spans="1:10" x14ac:dyDescent="0.3">
      <c r="A8" s="1" t="s">
        <v>139</v>
      </c>
      <c r="B8" s="1">
        <v>0</v>
      </c>
      <c r="H8" s="1" t="s">
        <v>17</v>
      </c>
      <c r="I8" s="1">
        <f>COUNTIF(B:B,"&gt;0")/(COUNTIF(B:B,"&lt;&gt;")-1)</f>
        <v>0.32</v>
      </c>
    </row>
    <row r="9" spans="1:10" x14ac:dyDescent="0.3">
      <c r="A9" s="1" t="s">
        <v>140</v>
      </c>
      <c r="B9" s="1">
        <v>0</v>
      </c>
      <c r="H9" s="1" t="s">
        <v>19</v>
      </c>
      <c r="I9" s="1" t="s">
        <v>11</v>
      </c>
      <c r="J9" s="1">
        <v>1</v>
      </c>
    </row>
    <row r="10" spans="1:10" x14ac:dyDescent="0.3">
      <c r="A10" s="1" t="s">
        <v>141</v>
      </c>
      <c r="B10" s="1">
        <v>0</v>
      </c>
      <c r="I10" s="1" t="s">
        <v>93</v>
      </c>
      <c r="J10" s="1">
        <v>1</v>
      </c>
    </row>
    <row r="11" spans="1:10" x14ac:dyDescent="0.3">
      <c r="A11" s="1" t="s">
        <v>142</v>
      </c>
      <c r="B11" s="1">
        <v>4.0199999999999996</v>
      </c>
      <c r="C11" s="5" t="s">
        <v>23</v>
      </c>
      <c r="I11" s="1" t="s">
        <v>133</v>
      </c>
      <c r="J11" s="1">
        <v>1</v>
      </c>
    </row>
    <row r="12" spans="1:10" x14ac:dyDescent="0.3">
      <c r="A12" s="1" t="s">
        <v>143</v>
      </c>
      <c r="B12" s="1">
        <v>0</v>
      </c>
      <c r="I12" s="1" t="s">
        <v>34</v>
      </c>
      <c r="J12" s="1">
        <v>4</v>
      </c>
    </row>
    <row r="13" spans="1:10" x14ac:dyDescent="0.3">
      <c r="A13" s="1" t="s">
        <v>144</v>
      </c>
      <c r="B13" s="1">
        <v>0</v>
      </c>
      <c r="I13" s="1" t="s">
        <v>135</v>
      </c>
      <c r="J13" s="1">
        <v>1</v>
      </c>
    </row>
    <row r="14" spans="1:10" x14ac:dyDescent="0.3">
      <c r="A14" s="1" t="s">
        <v>145</v>
      </c>
      <c r="B14" s="1">
        <v>0</v>
      </c>
      <c r="I14" s="1" t="s">
        <v>23</v>
      </c>
      <c r="J14" s="1">
        <v>2</v>
      </c>
    </row>
    <row r="15" spans="1:10" x14ac:dyDescent="0.3">
      <c r="A15" s="1" t="s">
        <v>137</v>
      </c>
      <c r="B15" s="1">
        <v>0</v>
      </c>
    </row>
    <row r="16" spans="1:10" x14ac:dyDescent="0.3">
      <c r="A16" s="1" t="s">
        <v>138</v>
      </c>
      <c r="B16" s="1">
        <v>2.13</v>
      </c>
      <c r="C16" s="5" t="s">
        <v>34</v>
      </c>
    </row>
    <row r="17" spans="1:3" x14ac:dyDescent="0.3">
      <c r="A17" s="1" t="s">
        <v>139</v>
      </c>
      <c r="B17" s="1">
        <v>0</v>
      </c>
    </row>
    <row r="18" spans="1:3" x14ac:dyDescent="0.3">
      <c r="A18" s="1" t="s">
        <v>140</v>
      </c>
      <c r="B18" s="1">
        <v>0</v>
      </c>
    </row>
    <row r="19" spans="1:3" x14ac:dyDescent="0.3">
      <c r="A19" s="1" t="s">
        <v>141</v>
      </c>
      <c r="B19" s="1">
        <v>0</v>
      </c>
    </row>
    <row r="20" spans="1:3" x14ac:dyDescent="0.3">
      <c r="A20" s="1" t="s">
        <v>142</v>
      </c>
      <c r="B20" s="1">
        <v>4.0199999999999996</v>
      </c>
      <c r="C20" s="5" t="s">
        <v>23</v>
      </c>
    </row>
    <row r="21" spans="1:3" x14ac:dyDescent="0.3">
      <c r="A21" s="1" t="s">
        <v>143</v>
      </c>
      <c r="B21" s="1">
        <v>0</v>
      </c>
    </row>
    <row r="22" spans="1:3" x14ac:dyDescent="0.3">
      <c r="A22" s="1" t="s">
        <v>146</v>
      </c>
      <c r="B22" s="1">
        <v>0</v>
      </c>
    </row>
    <row r="23" spans="1:3" x14ac:dyDescent="0.3">
      <c r="A23" s="1" t="s">
        <v>138</v>
      </c>
      <c r="B23" s="1">
        <v>2.13</v>
      </c>
      <c r="C23" s="5" t="s">
        <v>34</v>
      </c>
    </row>
    <row r="24" spans="1:3" x14ac:dyDescent="0.3">
      <c r="A24" s="1" t="s">
        <v>139</v>
      </c>
      <c r="B24" s="1">
        <v>0</v>
      </c>
    </row>
    <row r="25" spans="1:3" x14ac:dyDescent="0.3">
      <c r="A25" s="1" t="s">
        <v>140</v>
      </c>
      <c r="B25" s="1">
        <v>0</v>
      </c>
    </row>
    <row r="26" spans="1:3" x14ac:dyDescent="0.3">
      <c r="A26" s="1" t="s">
        <v>141</v>
      </c>
      <c r="B26" s="1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5BCF-3854-42C9-96ED-BC21034D6C36}">
  <dimension ref="A1:J25"/>
  <sheetViews>
    <sheetView workbookViewId="0">
      <selection activeCell="I8" sqref="I8"/>
    </sheetView>
  </sheetViews>
  <sheetFormatPr defaultColWidth="8.88671875" defaultRowHeight="14.4" x14ac:dyDescent="0.3"/>
  <cols>
    <col min="1" max="1" width="44.5546875" style="1" customWidth="1"/>
    <col min="2" max="2" width="17.6640625" style="1" customWidth="1"/>
    <col min="3" max="3" width="17.88671875" style="5" customWidth="1"/>
    <col min="4" max="4" width="18.6640625" style="1" customWidth="1"/>
    <col min="5" max="5" width="17.6640625" style="1" customWidth="1"/>
    <col min="6" max="7" width="8.88671875" style="1"/>
    <col min="8" max="8" width="39.44140625" style="1" bestFit="1" customWidth="1"/>
    <col min="9" max="16384" width="8.88671875" style="1"/>
  </cols>
  <sheetData>
    <row r="1" spans="1:10" x14ac:dyDescent="0.3">
      <c r="A1" s="2" t="s">
        <v>147</v>
      </c>
      <c r="B1" s="1" t="s">
        <v>1</v>
      </c>
      <c r="C1" s="5" t="s">
        <v>2</v>
      </c>
      <c r="D1" s="1" t="s">
        <v>3</v>
      </c>
      <c r="E1" s="1" t="s">
        <v>4</v>
      </c>
      <c r="H1" s="1" t="s">
        <v>56</v>
      </c>
    </row>
    <row r="2" spans="1:10" x14ac:dyDescent="0.3">
      <c r="A2" s="1" t="s">
        <v>148</v>
      </c>
      <c r="B2" s="1">
        <v>0</v>
      </c>
      <c r="C2" s="6"/>
      <c r="H2" s="2" t="s">
        <v>149</v>
      </c>
    </row>
    <row r="3" spans="1:10" x14ac:dyDescent="0.3">
      <c r="A3" s="1" t="s">
        <v>150</v>
      </c>
      <c r="B3" s="1">
        <v>0</v>
      </c>
    </row>
    <row r="4" spans="1:10" x14ac:dyDescent="0.3">
      <c r="A4" s="1" t="s">
        <v>151</v>
      </c>
      <c r="B4" s="1">
        <v>0</v>
      </c>
    </row>
    <row r="5" spans="1:10" x14ac:dyDescent="0.3">
      <c r="A5" s="1" t="s">
        <v>152</v>
      </c>
      <c r="B5" s="1">
        <v>0.31</v>
      </c>
      <c r="C5" s="5" t="s">
        <v>21</v>
      </c>
    </row>
    <row r="6" spans="1:10" x14ac:dyDescent="0.3">
      <c r="A6" s="1" t="s">
        <v>153</v>
      </c>
      <c r="B6" s="1">
        <v>2.15</v>
      </c>
      <c r="C6" s="5" t="s">
        <v>48</v>
      </c>
    </row>
    <row r="7" spans="1:10" x14ac:dyDescent="0.3">
      <c r="A7" s="1" t="s">
        <v>154</v>
      </c>
      <c r="B7" s="1">
        <v>4.28</v>
      </c>
      <c r="C7" s="5" t="s">
        <v>48</v>
      </c>
      <c r="H7" s="1" t="s">
        <v>15</v>
      </c>
      <c r="I7" s="1">
        <f>(SUMIF(B:B,"&gt;0"))/COUNTIF(B:B,"&gt;0")</f>
        <v>1.645</v>
      </c>
    </row>
    <row r="8" spans="1:10" x14ac:dyDescent="0.3">
      <c r="A8" s="1" t="s">
        <v>155</v>
      </c>
      <c r="B8" s="1">
        <v>0</v>
      </c>
      <c r="H8" s="1" t="s">
        <v>17</v>
      </c>
      <c r="I8" s="1">
        <f>COUNTIF(B:B,"&gt;0")/(COUNTIF(B:B,"&lt;&gt;")-1)</f>
        <v>0.33333333333333331</v>
      </c>
    </row>
    <row r="9" spans="1:10" x14ac:dyDescent="0.3">
      <c r="A9" s="1" t="s">
        <v>156</v>
      </c>
      <c r="B9" s="1">
        <v>0</v>
      </c>
      <c r="H9" s="1" t="s">
        <v>19</v>
      </c>
      <c r="I9" s="1" t="s">
        <v>21</v>
      </c>
      <c r="J9" s="1">
        <v>3</v>
      </c>
    </row>
    <row r="10" spans="1:10" x14ac:dyDescent="0.3">
      <c r="A10" s="1" t="s">
        <v>157</v>
      </c>
      <c r="B10" s="1">
        <v>0</v>
      </c>
      <c r="I10" s="1" t="s">
        <v>48</v>
      </c>
      <c r="J10" s="1">
        <v>2</v>
      </c>
    </row>
    <row r="11" spans="1:10" x14ac:dyDescent="0.3">
      <c r="A11" s="1" t="s">
        <v>158</v>
      </c>
      <c r="B11" s="1">
        <v>1.2</v>
      </c>
      <c r="C11" s="5" t="s">
        <v>159</v>
      </c>
      <c r="I11" s="1" t="s">
        <v>159</v>
      </c>
      <c r="J11" s="1">
        <v>1</v>
      </c>
    </row>
    <row r="12" spans="1:10" x14ac:dyDescent="0.3">
      <c r="A12" s="1" t="s">
        <v>160</v>
      </c>
      <c r="B12" s="1">
        <v>0</v>
      </c>
      <c r="I12" s="1" t="s">
        <v>161</v>
      </c>
      <c r="J12" s="1">
        <v>1</v>
      </c>
    </row>
    <row r="13" spans="1:10" x14ac:dyDescent="0.3">
      <c r="A13" s="1" t="s">
        <v>162</v>
      </c>
      <c r="B13" s="1">
        <v>0</v>
      </c>
      <c r="I13" s="1" t="s">
        <v>30</v>
      </c>
      <c r="J13" s="1">
        <v>1</v>
      </c>
    </row>
    <row r="14" spans="1:10" x14ac:dyDescent="0.3">
      <c r="A14" s="1" t="s">
        <v>148</v>
      </c>
      <c r="B14" s="1">
        <v>0</v>
      </c>
    </row>
    <row r="15" spans="1:10" x14ac:dyDescent="0.3">
      <c r="A15" s="1" t="s">
        <v>150</v>
      </c>
      <c r="B15" s="1">
        <v>0</v>
      </c>
    </row>
    <row r="16" spans="1:10" x14ac:dyDescent="0.3">
      <c r="A16" s="1" t="s">
        <v>151</v>
      </c>
      <c r="B16" s="1">
        <v>0</v>
      </c>
    </row>
    <row r="17" spans="1:3" x14ac:dyDescent="0.3">
      <c r="A17" s="1" t="s">
        <v>152</v>
      </c>
      <c r="B17" s="1">
        <v>0.31</v>
      </c>
      <c r="C17" s="5" t="s">
        <v>21</v>
      </c>
    </row>
    <row r="18" spans="1:3" x14ac:dyDescent="0.3">
      <c r="A18" s="1" t="s">
        <v>163</v>
      </c>
      <c r="B18" s="1">
        <v>2.92</v>
      </c>
      <c r="C18" s="5" t="s">
        <v>161</v>
      </c>
    </row>
    <row r="19" spans="1:3" x14ac:dyDescent="0.3">
      <c r="A19" s="1" t="s">
        <v>164</v>
      </c>
      <c r="B19" s="1">
        <v>1.68</v>
      </c>
      <c r="C19" s="5" t="s">
        <v>30</v>
      </c>
    </row>
    <row r="20" spans="1:3" x14ac:dyDescent="0.3">
      <c r="A20" s="1" t="s">
        <v>165</v>
      </c>
      <c r="B20" s="1">
        <v>0</v>
      </c>
    </row>
    <row r="21" spans="1:3" x14ac:dyDescent="0.3">
      <c r="A21" s="1" t="s">
        <v>166</v>
      </c>
      <c r="B21" s="1">
        <v>0</v>
      </c>
    </row>
    <row r="22" spans="1:3" x14ac:dyDescent="0.3">
      <c r="A22" s="1" t="s">
        <v>148</v>
      </c>
      <c r="B22" s="1">
        <v>0</v>
      </c>
    </row>
    <row r="23" spans="1:3" x14ac:dyDescent="0.3">
      <c r="A23" s="1" t="s">
        <v>150</v>
      </c>
      <c r="B23" s="1">
        <v>0</v>
      </c>
    </row>
    <row r="24" spans="1:3" x14ac:dyDescent="0.3">
      <c r="A24" s="1" t="s">
        <v>151</v>
      </c>
      <c r="B24" s="1">
        <v>0</v>
      </c>
    </row>
    <row r="25" spans="1:3" x14ac:dyDescent="0.3">
      <c r="A25" s="1" t="s">
        <v>152</v>
      </c>
      <c r="B25" s="1">
        <v>0.31</v>
      </c>
      <c r="C25" s="5" t="s">
        <v>21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3A39-B84C-4BC2-9428-31EA9AAC95B7}">
  <dimension ref="A1:J19"/>
  <sheetViews>
    <sheetView workbookViewId="0">
      <selection activeCell="H17" sqref="H17"/>
    </sheetView>
  </sheetViews>
  <sheetFormatPr defaultColWidth="8.88671875" defaultRowHeight="14.4" x14ac:dyDescent="0.3"/>
  <cols>
    <col min="1" max="1" width="53.33203125" style="1" customWidth="1"/>
    <col min="2" max="2" width="17.6640625" style="1" customWidth="1"/>
    <col min="3" max="3" width="17.6640625" style="5" customWidth="1"/>
    <col min="4" max="4" width="17.6640625" style="1" customWidth="1"/>
    <col min="5" max="5" width="17.33203125" style="1" customWidth="1"/>
    <col min="6" max="7" width="8.88671875" style="1"/>
    <col min="8" max="8" width="39.44140625" style="1" bestFit="1" customWidth="1"/>
    <col min="9" max="16384" width="8.88671875" style="1"/>
  </cols>
  <sheetData>
    <row r="1" spans="1:10" x14ac:dyDescent="0.3">
      <c r="A1" s="2" t="s">
        <v>167</v>
      </c>
      <c r="B1" s="1" t="s">
        <v>1</v>
      </c>
      <c r="C1" s="5" t="s">
        <v>2</v>
      </c>
      <c r="D1" s="1" t="s">
        <v>3</v>
      </c>
      <c r="E1" s="1" t="s">
        <v>4</v>
      </c>
      <c r="H1" s="1" t="s">
        <v>6</v>
      </c>
    </row>
    <row r="2" spans="1:10" x14ac:dyDescent="0.3">
      <c r="A2" s="1" t="s">
        <v>168</v>
      </c>
      <c r="B2" s="1">
        <v>3.29</v>
      </c>
      <c r="C2" s="5" t="s">
        <v>169</v>
      </c>
      <c r="H2" s="2" t="s">
        <v>170</v>
      </c>
    </row>
    <row r="3" spans="1:10" x14ac:dyDescent="0.3">
      <c r="A3" s="1" t="s">
        <v>171</v>
      </c>
      <c r="B3" s="1">
        <v>0.82</v>
      </c>
      <c r="C3" s="5" t="s">
        <v>51</v>
      </c>
    </row>
    <row r="4" spans="1:10" x14ac:dyDescent="0.3">
      <c r="A4" s="1" t="s">
        <v>172</v>
      </c>
      <c r="B4" s="1">
        <v>0</v>
      </c>
    </row>
    <row r="5" spans="1:10" x14ac:dyDescent="0.3">
      <c r="A5" s="1" t="s">
        <v>173</v>
      </c>
      <c r="B5" s="1">
        <v>0</v>
      </c>
    </row>
    <row r="6" spans="1:10" x14ac:dyDescent="0.3">
      <c r="A6" s="1" t="s">
        <v>174</v>
      </c>
      <c r="B6" s="1">
        <v>0</v>
      </c>
    </row>
    <row r="7" spans="1:10" x14ac:dyDescent="0.3">
      <c r="A7" s="1" t="s">
        <v>175</v>
      </c>
      <c r="B7" s="1">
        <v>0</v>
      </c>
      <c r="H7" s="1" t="s">
        <v>15</v>
      </c>
      <c r="I7" s="1">
        <f>(SUMIF(B:B,"&gt;0"))/COUNTIF(B:B,"&gt;0")</f>
        <v>2.3424999999999998</v>
      </c>
    </row>
    <row r="8" spans="1:10" x14ac:dyDescent="0.3">
      <c r="A8" s="1" t="s">
        <v>176</v>
      </c>
      <c r="B8" s="1">
        <v>0</v>
      </c>
      <c r="H8" s="1" t="s">
        <v>17</v>
      </c>
      <c r="I8" s="1">
        <f>COUNTIF(B:B,"&gt;0")/(COUNTIF(B:B,"&lt;&gt;")-1)</f>
        <v>0.22222222222222221</v>
      </c>
    </row>
    <row r="9" spans="1:10" x14ac:dyDescent="0.3">
      <c r="A9" s="1" t="s">
        <v>177</v>
      </c>
      <c r="B9" s="1">
        <v>0</v>
      </c>
      <c r="H9" s="1" t="s">
        <v>19</v>
      </c>
      <c r="I9" s="1" t="s">
        <v>169</v>
      </c>
      <c r="J9" s="1">
        <v>1</v>
      </c>
    </row>
    <row r="10" spans="1:10" x14ac:dyDescent="0.3">
      <c r="A10" s="1" t="s">
        <v>178</v>
      </c>
      <c r="B10" s="1">
        <v>0</v>
      </c>
      <c r="I10" s="1" t="s">
        <v>51</v>
      </c>
      <c r="J10" s="1">
        <v>1</v>
      </c>
    </row>
    <row r="11" spans="1:10" x14ac:dyDescent="0.3">
      <c r="A11" s="1" t="s">
        <v>179</v>
      </c>
      <c r="B11" s="1">
        <v>0</v>
      </c>
      <c r="I11" s="1" t="s">
        <v>76</v>
      </c>
      <c r="J11" s="1">
        <v>1</v>
      </c>
    </row>
    <row r="12" spans="1:10" x14ac:dyDescent="0.3">
      <c r="A12" s="1" t="s">
        <v>180</v>
      </c>
      <c r="B12" s="1">
        <v>0</v>
      </c>
      <c r="I12" s="1" t="s">
        <v>161</v>
      </c>
      <c r="J12" s="1">
        <v>1</v>
      </c>
    </row>
    <row r="13" spans="1:10" x14ac:dyDescent="0.3">
      <c r="A13" s="1" t="s">
        <v>181</v>
      </c>
      <c r="B13" s="1">
        <v>0</v>
      </c>
    </row>
    <row r="14" spans="1:10" x14ac:dyDescent="0.3">
      <c r="A14" s="1" t="s">
        <v>182</v>
      </c>
      <c r="B14" s="1">
        <v>2.0699999999999998</v>
      </c>
      <c r="C14" s="5" t="s">
        <v>76</v>
      </c>
    </row>
    <row r="15" spans="1:10" x14ac:dyDescent="0.3">
      <c r="A15" s="1" t="s">
        <v>183</v>
      </c>
      <c r="B15" s="1">
        <v>3.19</v>
      </c>
      <c r="C15" s="5" t="s">
        <v>161</v>
      </c>
    </row>
    <row r="16" spans="1:10" x14ac:dyDescent="0.3">
      <c r="A16" s="1" t="s">
        <v>184</v>
      </c>
      <c r="B16" s="1">
        <v>0</v>
      </c>
    </row>
    <row r="17" spans="1:2" x14ac:dyDescent="0.3">
      <c r="A17" s="1" t="s">
        <v>176</v>
      </c>
      <c r="B17" s="1">
        <v>0</v>
      </c>
    </row>
    <row r="18" spans="1:2" x14ac:dyDescent="0.3">
      <c r="A18" s="1" t="s">
        <v>177</v>
      </c>
      <c r="B18" s="1">
        <v>0</v>
      </c>
    </row>
    <row r="19" spans="1:2" x14ac:dyDescent="0.3">
      <c r="A19" s="1" t="s">
        <v>178</v>
      </c>
      <c r="B19" s="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12</vt:i4>
      </vt:variant>
    </vt:vector>
  </HeadingPairs>
  <TitlesOfParts>
    <vt:vector size="12" baseType="lpstr">
      <vt:lpstr>List1</vt:lpstr>
      <vt:lpstr>List2</vt:lpstr>
      <vt:lpstr>List3</vt:lpstr>
      <vt:lpstr>List4</vt:lpstr>
      <vt:lpstr>List5</vt:lpstr>
      <vt:lpstr>List6</vt:lpstr>
      <vt:lpstr>List7</vt:lpstr>
      <vt:lpstr>List8</vt:lpstr>
      <vt:lpstr>List9</vt:lpstr>
      <vt:lpstr>List10</vt:lpstr>
      <vt:lpstr>List11</vt:lpstr>
      <vt:lpstr>shrnuti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Karolína Polášková</dc:creator>
  <cp:keywords/>
  <dc:description/>
  <cp:lastModifiedBy>Karolína Polášková</cp:lastModifiedBy>
  <cp:revision/>
  <dcterms:created xsi:type="dcterms:W3CDTF">2015-06-05T18:19:34Z</dcterms:created>
  <dcterms:modified xsi:type="dcterms:W3CDTF">2024-05-03T09:22:13Z</dcterms:modified>
  <cp:category/>
  <cp:contentStatus/>
</cp:coreProperties>
</file>