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olas\Desktop\Magisterské studium\Diplomová práce\Výsledky excel\"/>
    </mc:Choice>
  </mc:AlternateContent>
  <xr:revisionPtr revIDLastSave="0" documentId="13_ncr:1_{D79EDBD5-6931-495F-9583-9AEF0600F81D}" xr6:coauthVersionLast="47" xr6:coauthVersionMax="47" xr10:uidLastSave="{00000000-0000-0000-0000-000000000000}"/>
  <bookViews>
    <workbookView xWindow="-108" yWindow="-108" windowWidth="23256" windowHeight="12456" activeTab="11" xr2:uid="{00000000-000D-0000-FFFF-FFFF00000000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  <sheet name="List10" sheetId="10" r:id="rId10"/>
    <sheet name="List11" sheetId="11" r:id="rId11"/>
    <sheet name="shrnuti" sheetId="12" r:id="rId12"/>
  </sheets>
  <definedNames>
    <definedName name="_xlchart.v1.0" hidden="1">shrnuti!$E$31:$E$47</definedName>
    <definedName name="_xlchart.v1.1" hidden="1">shrnuti!$F$31:$F$47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8" l="1"/>
  <c r="C11" i="12" s="1"/>
  <c r="B28" i="2"/>
  <c r="B21" i="1"/>
  <c r="C14" i="12"/>
  <c r="C13" i="12"/>
  <c r="C12" i="12"/>
  <c r="C10" i="12"/>
  <c r="C9" i="12"/>
  <c r="C8" i="12"/>
  <c r="C7" i="12"/>
  <c r="C6" i="12"/>
  <c r="B14" i="12"/>
  <c r="B13" i="12"/>
  <c r="B12" i="12"/>
  <c r="B10" i="12"/>
  <c r="B9" i="12"/>
  <c r="B8" i="12"/>
  <c r="B7" i="12"/>
  <c r="B6" i="12"/>
  <c r="I8" i="11"/>
  <c r="I7" i="11"/>
  <c r="I8" i="10"/>
  <c r="I7" i="10"/>
  <c r="I8" i="9"/>
  <c r="I7" i="9"/>
  <c r="B11" i="12"/>
  <c r="I8" i="7"/>
  <c r="I7" i="7"/>
  <c r="I8" i="6"/>
  <c r="I7" i="6"/>
  <c r="I8" i="5"/>
  <c r="I7" i="5"/>
  <c r="I7" i="4"/>
  <c r="I8" i="4"/>
  <c r="I7" i="3"/>
  <c r="I8" i="3"/>
  <c r="I7" i="2"/>
  <c r="B5" i="12" s="1"/>
  <c r="I8" i="2"/>
  <c r="C5" i="12" s="1"/>
  <c r="I8" i="1"/>
  <c r="C4" i="12" s="1"/>
  <c r="I7" i="1"/>
  <c r="B4" i="12" s="1"/>
  <c r="A7" i="12" l="1"/>
  <c r="A4" i="12"/>
  <c r="A5" i="12"/>
  <c r="A6" i="12"/>
  <c r="A8" i="12"/>
  <c r="D7" i="12"/>
  <c r="D10" i="12"/>
  <c r="D9" i="12"/>
  <c r="D6" i="12"/>
  <c r="D8" i="12"/>
</calcChain>
</file>

<file path=xl/sharedStrings.xml><?xml version="1.0" encoding="utf-8"?>
<sst xmlns="http://schemas.openxmlformats.org/spreadsheetml/2006/main" count="576" uniqueCount="258">
  <si>
    <t>Dobré ráno milá</t>
  </si>
  <si>
    <t>Eufonie</t>
  </si>
  <si>
    <t>Eufonická hláska 1</t>
  </si>
  <si>
    <t>Eufonická hláska 2</t>
  </si>
  <si>
    <t>Eufonická hláska 3</t>
  </si>
  <si>
    <t>Eufonie celkem i sam</t>
  </si>
  <si>
    <t>ještě jsem nespal, milá, a už asi nezaberu</t>
  </si>
  <si>
    <t>E = 0,9</t>
  </si>
  <si>
    <t>ne, prášky nechci, možná jen ty, co už se po nich neproberu</t>
  </si>
  <si>
    <t>n</t>
  </si>
  <si>
    <t>moc dobře víš, můj milý, že většinu tvých stavů beru</t>
  </si>
  <si>
    <t>ale tohle nechci, teď platím příliš jen za důvěru</t>
  </si>
  <si>
    <t>dobré ráno, milá, kdes celou noc byla</t>
  </si>
  <si>
    <t>v koupelně jsou vlasy, měl jsem zase stavy</t>
  </si>
  <si>
    <t>s</t>
  </si>
  <si>
    <t>Průměrná eufonická hodnota eufonických veršů</t>
  </si>
  <si>
    <t>Podíl eufonických veršů ku všem veršům</t>
  </si>
  <si>
    <t>říkaly mi hlasy, žes mě opustila</t>
  </si>
  <si>
    <t>Eufonické hlásky</t>
  </si>
  <si>
    <t>m</t>
  </si>
  <si>
    <t>chci někam jít, můj milý, někam, kde už jsme byli</t>
  </si>
  <si>
    <t>můžeme tam i zůstat, kdybychom se přinutili</t>
  </si>
  <si>
    <t>možná chceš jít, má milá, tisícem různých směrů</t>
  </si>
  <si>
    <t>já správný neznám, tak promiň, asi ti ho nevyberu</t>
  </si>
  <si>
    <t>dobré ráno, milý, já byla pryč jen chvíli</t>
  </si>
  <si>
    <t>hledala jsem věci, které jsme neztratili</t>
  </si>
  <si>
    <t>Vrány taky</t>
  </si>
  <si>
    <t>Eufonie celkem i sam.</t>
  </si>
  <si>
    <t>jsem předvoj černých vran</t>
  </si>
  <si>
    <t>E = 0,47</t>
  </si>
  <si>
    <t>celý bílý dávno v cíli</t>
  </si>
  <si>
    <t>l</t>
  </si>
  <si>
    <t>dobré mapy mám</t>
  </si>
  <si>
    <t>mé hejno neví kudy kam</t>
  </si>
  <si>
    <t>nad Prahou do něj střílí</t>
  </si>
  <si>
    <t>všechny ty lovce jménem znám</t>
  </si>
  <si>
    <t xml:space="preserve">takhle si krátí dlouhou chvíli </t>
  </si>
  <si>
    <t>příslušníci samozvaných domobran</t>
  </si>
  <si>
    <t>nech mě tady, já to rozdýchám... a moje hejno taky</t>
  </si>
  <si>
    <t>to právě vůbec neví kudy kam, zmateně poletuje nad rozpojenými státy</t>
  </si>
  <si>
    <t>nad hejnem černých vran</t>
  </si>
  <si>
    <t>teď stahujou se mraky</t>
  </si>
  <si>
    <t>bolesti z nezhojených ran</t>
  </si>
  <si>
    <t>vojáci prší na vojáky</t>
  </si>
  <si>
    <t>a jak se země blíží</t>
  </si>
  <si>
    <t xml:space="preserve">pod padákem každý sám </t>
  </si>
  <si>
    <t>za letu vytahujou praky</t>
  </si>
  <si>
    <t>a kamením, co tíží</t>
  </si>
  <si>
    <t>pálí do všech stran</t>
  </si>
  <si>
    <t>možná to znáš taky</t>
  </si>
  <si>
    <t>když davem bahnem hnán</t>
  </si>
  <si>
    <t>zapomínáš na gumáky</t>
  </si>
  <si>
    <t>a já se na ty lovce nehněvám... znám slepotu davu a sílu rozvášněné klaky</t>
  </si>
  <si>
    <t>i já tomu občas podléhám, občas si hrajeme taky na nájemné zabijáky</t>
  </si>
  <si>
    <t>Jericho</t>
  </si>
  <si>
    <t>Eufonie ostatních hlásek</t>
  </si>
  <si>
    <t>Eufonie i sam.</t>
  </si>
  <si>
    <t>budu se dívat jak vstáváš a jdeš, rovnáš si záda, čistí tě déšť</t>
  </si>
  <si>
    <t>š</t>
  </si>
  <si>
    <t>ť</t>
  </si>
  <si>
    <t>d</t>
  </si>
  <si>
    <t xml:space="preserve"> d = 0,52, š = 3,87, ť = 2,22</t>
  </si>
  <si>
    <t>E = 1,8</t>
  </si>
  <si>
    <t>za chvíli na mě zapomeneš a na strachy taky</t>
  </si>
  <si>
    <t>nenech se mást</t>
  </si>
  <si>
    <t>to všechno, co vidíš, se zdá</t>
  </si>
  <si>
    <t>tam někde v dálce je Jericho</t>
  </si>
  <si>
    <t>město, co trumpetou zbořit se dá</t>
  </si>
  <si>
    <t>t</t>
  </si>
  <si>
    <t>tady jsem já, doktor, co strhne ti fáč</t>
  </si>
  <si>
    <t>no jasně, že bolí to,</t>
  </si>
  <si>
    <t>ale za chvíli snést se to dá</t>
  </si>
  <si>
    <t>budu se dívat, jak vstáváš a jdeš, rovnáš si záda, čistí tě déšť</t>
  </si>
  <si>
    <t>budu se dívat, jak vstáváš a jdeš,</t>
  </si>
  <si>
    <t>rovnáš si záda, čistí tě déšť</t>
  </si>
  <si>
    <t>můžeš si lhát</t>
  </si>
  <si>
    <t>naoko zlatá brána</t>
  </si>
  <si>
    <t>ale když vezmeš za kliku</t>
  </si>
  <si>
    <t>z brány je gilotina</t>
  </si>
  <si>
    <t>jsi Rachab má zlá</t>
  </si>
  <si>
    <t>nevěstka uchráněná</t>
  </si>
  <si>
    <t xml:space="preserve">na nejhlubším místě teď bolí mě </t>
  </si>
  <si>
    <t>tvá poslední dobrá rána</t>
  </si>
  <si>
    <t>za chvíli na mě zapomeneš, na strachy taky</t>
  </si>
  <si>
    <t>za chvíli na mě zapomeneš, na strachy taky, na bolest</t>
  </si>
  <si>
    <t>Lovec</t>
  </si>
  <si>
    <t>možná jsem vážně vypadal, že mi mrznou nohy</t>
  </si>
  <si>
    <t>ž</t>
  </si>
  <si>
    <t>m = 0,92, ž = 4,71</t>
  </si>
  <si>
    <t>E = 0,99</t>
  </si>
  <si>
    <t>tak přinesl mi horký čaj a jenom tak tam stál</t>
  </si>
  <si>
    <t>já jsem tiše seděl, leštil pušku po tátovi</t>
  </si>
  <si>
    <t>ale on vypadal, že by se rád ptal</t>
  </si>
  <si>
    <t>promiňte, prosím, nic mi do toho není</t>
  </si>
  <si>
    <t>ň</t>
  </si>
  <si>
    <t>ale nejste vy ten, co mu uletěly sny a on to vzdal</t>
  </si>
  <si>
    <t>já řekl ne, to jsou sny mýho táty</t>
  </si>
  <si>
    <t>střílím jeho puškou jeho sny</t>
  </si>
  <si>
    <t>vždycky se rozletí na milion kousků</t>
  </si>
  <si>
    <t>než dopadnou, roztají</t>
  </si>
  <si>
    <t>a tak tam seděl a hrabal se ve žhavém uhlí</t>
  </si>
  <si>
    <t>h</t>
  </si>
  <si>
    <t>docela rád, že dneska už nic nemusí</t>
  </si>
  <si>
    <t>dlouho se díval, jak se leskne černá hlaveň pušky</t>
  </si>
  <si>
    <t xml:space="preserve">a pak se natáh‘, dal mi na motýly síť </t>
  </si>
  <si>
    <t>ne, to jsou sny mýho táty,</t>
  </si>
  <si>
    <t>vždycky se rozletí na milion kousků,</t>
  </si>
  <si>
    <t xml:space="preserve">střílím jeho puškou jeho sny </t>
  </si>
  <si>
    <t>Neboj</t>
  </si>
  <si>
    <t>zas se ti nechce dýchat, to zas nepůjdeš spát</t>
  </si>
  <si>
    <t>E = 2,72</t>
  </si>
  <si>
    <t>to tvoje duše na dvou místech píchlá řve tu, že má hlad</t>
  </si>
  <si>
    <t>vyhasínají ti sirky v očích, tma je tu</t>
  </si>
  <si>
    <t>už se můžeš začít bát na počest zhasnutému světu</t>
  </si>
  <si>
    <t>vypadá to, že tě černá dostala</t>
  </si>
  <si>
    <t>je čím dál větší louže, cos v ní brouzdala</t>
  </si>
  <si>
    <t>může být tak, že to máš už od mala</t>
  </si>
  <si>
    <t>neboj, neboj, to bude dobrý</t>
  </si>
  <si>
    <t>b</t>
  </si>
  <si>
    <t>zase slyšíš, jak ti páša říká, že po smíchu přijde pláč</t>
  </si>
  <si>
    <t>p</t>
  </si>
  <si>
    <t xml:space="preserve"> š = 1,34, p = 2,52</t>
  </si>
  <si>
    <t>strach zase zastavil tě v letu a sundal dolů, tam to znáš</t>
  </si>
  <si>
    <t>a přitom stačilo říct slovo, nanejvýš větu o tom, že si vzpomínáš</t>
  </si>
  <si>
    <t>že patříš světlu a světla je tu až až</t>
  </si>
  <si>
    <t>na prostest proti zhasnutému světu</t>
  </si>
  <si>
    <t>Kříž</t>
  </si>
  <si>
    <t>možná, možná, že ten kříž, co ty víš</t>
  </si>
  <si>
    <t>E = 1,52</t>
  </si>
  <si>
    <t>táhneš, že tě chce mít mnohem blíž</t>
  </si>
  <si>
    <t>a možná, že se odvážíš, opustíš tuhle skrýš</t>
  </si>
  <si>
    <t>ž = 4,75, š = 2,98</t>
  </si>
  <si>
    <t>budeš čímkoli</t>
  </si>
  <si>
    <t>a to tě vystřelí do úplné dálky</t>
  </si>
  <si>
    <t>lidi budou kolem cesty stát, ptát se, proč nezastavíš</t>
  </si>
  <si>
    <t>a z budoucí války přijde ti úplně nový neobnošený kříž zas zpátky</t>
  </si>
  <si>
    <t>což vlastně znamená, že se ho nikdy nezbavíš</t>
  </si>
  <si>
    <t>a možná, že je ten tvůj kříž, co ty víš</t>
  </si>
  <si>
    <t>přesně tak velkej, jak velkej si vymyslíš</t>
  </si>
  <si>
    <t>k</t>
  </si>
  <si>
    <t>a možná dá se ti už říct – tušíš?</t>
  </si>
  <si>
    <t>teď ho pustíš, necháš ležet kdekoli</t>
  </si>
  <si>
    <t>Nebolelo</t>
  </si>
  <si>
    <t>ještě mě nikdy nic tak nebolelo</t>
  </si>
  <si>
    <t>ještě mě nikdy nikdo nepustil z takové výšky</t>
  </si>
  <si>
    <t>myslel jsem si, že se složím hned jako leporelo</t>
  </si>
  <si>
    <t>že tepe moje srdce v závislosti na tom, kde spíš ty</t>
  </si>
  <si>
    <t>já už tě nemiluju</t>
  </si>
  <si>
    <t>obuju boty a jdu</t>
  </si>
  <si>
    <t>na tebe zapomenu</t>
  </si>
  <si>
    <t>boty už nevyzuju</t>
  </si>
  <si>
    <t>dlouho jsem hledal způsob, jak zůstat v baru</t>
  </si>
  <si>
    <t>už nikam neodcházet, neplatit za sebe účty</t>
  </si>
  <si>
    <t>způsob, jak se zbavit falešných milodarů</t>
  </si>
  <si>
    <t>pastí, vzorců, mlčení a falešné úcty</t>
  </si>
  <si>
    <t>odteď si dělám co chcu</t>
  </si>
  <si>
    <t>v lůžku se roztahuju</t>
  </si>
  <si>
    <t>zase se devastuju</t>
  </si>
  <si>
    <t>E = 1,32</t>
  </si>
  <si>
    <t>v</t>
  </si>
  <si>
    <t>Loučit</t>
  </si>
  <si>
    <t>Eufonie i sam</t>
  </si>
  <si>
    <t>můžeš tu s náma zůstat</t>
  </si>
  <si>
    <t>E = 0,21</t>
  </si>
  <si>
    <t>chvíli tu můžeš být</t>
  </si>
  <si>
    <t>necháš tu ze sebe kus,</t>
  </si>
  <si>
    <t>tak se prosím uvolni</t>
  </si>
  <si>
    <t>svlíkni si svetr a dýchej</t>
  </si>
  <si>
    <t>tady tě nestraší nic</t>
  </si>
  <si>
    <t>máš pro sebe všechen čas světa</t>
  </si>
  <si>
    <t>jestli chceš řvát, můžeš z plných plic</t>
  </si>
  <si>
    <t>a pak to uvidíš jako film</t>
  </si>
  <si>
    <t>a v něm malej kluk probrečí strašnou spoustu nocí</t>
  </si>
  <si>
    <t>než za mraky let pochopí, že se s ní celou tu dobu vlastně loučil</t>
  </si>
  <si>
    <t>že rány, co fixem kreslí si, ji kvůli tomu bolí</t>
  </si>
  <si>
    <t xml:space="preserve">aby se duše napásla, hladová duše sáhne po čemkoli </t>
  </si>
  <si>
    <t>tak otevři dveře, ať jdou si</t>
  </si>
  <si>
    <t>ať vsákne je všechny tvá zem</t>
  </si>
  <si>
    <t>ať ruce, co dlouho tě rdousí</t>
  </si>
  <si>
    <t>teď hladí tě pod županem</t>
  </si>
  <si>
    <t>no a když jsi úplně prázdný</t>
  </si>
  <si>
    <t>a na zádech neneseš svět</t>
  </si>
  <si>
    <t>už se nemusíš vyhýbat hrázím</t>
  </si>
  <si>
    <t>klidně vidíš, cos chtěl nevidět</t>
  </si>
  <si>
    <t>jakoby náhodou smažeš ten film</t>
  </si>
  <si>
    <t>aby se duše napásla, hladová duše sáhne po čemkoli</t>
  </si>
  <si>
    <t>Můj kůň</t>
  </si>
  <si>
    <t xml:space="preserve">Eufonie i sam. </t>
  </si>
  <si>
    <t>Jen já a můj kůň</t>
  </si>
  <si>
    <t>j</t>
  </si>
  <si>
    <t>E = 1,42</t>
  </si>
  <si>
    <t>jen já a můj kůň</t>
  </si>
  <si>
    <t>jen já a můj kůň jedem dál</t>
  </si>
  <si>
    <t>prosím dovol mi se vrátit</t>
  </si>
  <si>
    <t>ty jsi teď to jediný, co mám</t>
  </si>
  <si>
    <t>jenom můj  kůň všechny cesty zná</t>
  </si>
  <si>
    <t>ale i tak se můžem‘ ztratit</t>
  </si>
  <si>
    <t>klíčový je, čeho se chcem‘ bát</t>
  </si>
  <si>
    <t xml:space="preserve">Můj kůň má široká záda </t>
  </si>
  <si>
    <t>a na nich veze chrám</t>
  </si>
  <si>
    <t xml:space="preserve">přestává to pomalu zvládat </t>
  </si>
  <si>
    <t>— pro všechny ty krámy,</t>
  </si>
  <si>
    <t>co v tom chrámu mám</t>
  </si>
  <si>
    <t xml:space="preserve">Strach z lidí a závrať </t>
  </si>
  <si>
    <t>a navštívenky milionu dam</t>
  </si>
  <si>
    <t xml:space="preserve">od každé z ostudy kabát </t>
  </si>
  <si>
    <t xml:space="preserve">a fotky koní s chrámy, </t>
  </si>
  <si>
    <t>co jich jenom znám</t>
  </si>
  <si>
    <t>Čistá je má tůň</t>
  </si>
  <si>
    <t>jen v mý tůni špína smýt se dá</t>
  </si>
  <si>
    <t>pak se zase můžem‘ sprasit</t>
  </si>
  <si>
    <t>je jen na nás, jak si budem‘ hrát</t>
  </si>
  <si>
    <t>Lodivod</t>
  </si>
  <si>
    <t>Víš, co se mi včera nad ránem zdálo?</t>
  </si>
  <si>
    <t>E = 0,6</t>
  </si>
  <si>
    <t>Že jsem v přístavu ukradl loď s bílým plachtovím</t>
  </si>
  <si>
    <t xml:space="preserve">Byla zima, v hausbótech se ještě spalo, </t>
  </si>
  <si>
    <t xml:space="preserve">když jsem vyplul do hlubokých vod </t>
  </si>
  <si>
    <t>Hle – jaký námořník!</t>
  </si>
  <si>
    <t>Mířím ke tvým břehům...</t>
  </si>
  <si>
    <t>jestli je pravda, co mi vítr slibuje</t>
  </si>
  <si>
    <t>Spílám rackům – zvědům,</t>
  </si>
  <si>
    <t>že prozradí ti, kdo k tobě putuje</t>
  </si>
  <si>
    <t>A ty mě nebudeš chtít vidět!</t>
  </si>
  <si>
    <t>Pošleš na mě svoje lodě...</t>
  </si>
  <si>
    <t>To se může klidně stát</t>
  </si>
  <si>
    <t>Když mě nebudeš chtít vidět,</t>
  </si>
  <si>
    <t>utopím se v černé vodě</t>
  </si>
  <si>
    <t>Budu na dně roky stát</t>
  </si>
  <si>
    <t>A vzdorovat!</t>
  </si>
  <si>
    <t>Na malou chvíli se mi z té velké výšky zdálo,</t>
  </si>
  <si>
    <t>že jsem pod hladinou zahlídnul strom.</t>
  </si>
  <si>
    <t xml:space="preserve">Strom silný, košatý – a na tom stromě něco úžasného zrálo, </t>
  </si>
  <si>
    <t>ale nejspíš to byl světel lom (a já vetchozraký)</t>
  </si>
  <si>
    <t>a je to pravda? Nebo mě vítr lakuje?</t>
  </si>
  <si>
    <t>Průměrná E eufonických veršů</t>
  </si>
  <si>
    <t xml:space="preserve">Podíl eufonických veršů ke všem </t>
  </si>
  <si>
    <t>Láska není</t>
  </si>
  <si>
    <t>Hodnoty dalších hlásek</t>
  </si>
  <si>
    <t>Láska není, je to jen vymyšlené slovo</t>
  </si>
  <si>
    <t>To, aby bylo víc citu v básních</t>
  </si>
  <si>
    <t>Klidně si miluj, ještě si miluj, máš-li koho</t>
  </si>
  <si>
    <t>Ale pak za sebou zhasni, jsou i skutečné problémy</t>
  </si>
  <si>
    <t>Vášnivě miluj, vybarvi vesmír pro nikoho</t>
  </si>
  <si>
    <t>Stejně se nakonec vzbudíš, rozbitý na zemi</t>
  </si>
  <si>
    <t>z</t>
  </si>
  <si>
    <t>Víš, láska je mříž a tíha</t>
  </si>
  <si>
    <t>Když se na slova stříhá, když se v řetězech hlídá</t>
  </si>
  <si>
    <t>Vůně, původně tak živá</t>
  </si>
  <si>
    <t>Jizva, která zpívá, pes, co v boudě se skrývá</t>
  </si>
  <si>
    <t>Láska není, je to jen domluvený signál</t>
  </si>
  <si>
    <t>Slzami rozmočený dopis v tašce s třásněmi</t>
  </si>
  <si>
    <t>Ještě pořád věříš a bojíš se právě toho</t>
  </si>
  <si>
    <t>j = 2,68, š = 2,98</t>
  </si>
  <si>
    <t>Co si tě zdá se našlo, tak přikryj se básněmi</t>
  </si>
  <si>
    <t>Láska je mříž a tíha</t>
  </si>
  <si>
    <t>Miluju, miluju, miluju Tě</t>
  </si>
  <si>
    <t>m = 2,81, j = 3,43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</si>
</sst>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charset val="238"/>
      <scheme val="major"/>
    </font>
    <font>
      <sz val="11"/>
      <name val="Calibri Light"/>
      <family val="2"/>
      <charset val="238"/>
      <scheme val="major"/>
    </font>
    <font>
      <b/>
      <sz val="11"/>
      <name val="Calibri Light"/>
      <family val="2"/>
      <charset val="238"/>
      <scheme val="major"/>
    </font>
    <font>
      <sz val="8"/>
      <name val="Calibri"/>
      <family val="2"/>
      <scheme val="minor"/>
    </font>
    <font>
      <b/>
      <sz val="11"/>
      <color theme="1"/>
      <name val="Calibri Light"/>
      <family val="2"/>
      <charset val="238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5" fillId="4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2" borderId="0" xfId="0" applyFont="1" applyFill="1"/>
    <xf numFmtId="0" fontId="1" fillId="12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Přehled eufonických hlásek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800" b="1" i="0" u="none" strike="noStrike" cap="all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Přehled eufonických hlásek</a:t>
          </a:r>
        </a:p>
      </cx:txPr>
    </cx:title>
    <cx:plotArea>
      <cx:plotAreaRegion>
        <cx:series layoutId="treemap" uniqueId="{65C725A2-A55D-49EE-9705-AF689A0DA15C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1200" b="1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/>
                  </a:pPr>
                  <a:r>
                    <a:rPr lang="cs-CZ" sz="2000" b="1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m; 10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/>
                  </a:pPr>
                  <a:r>
                    <a:rPr lang="cs-CZ" sz="2000" b="1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š; 11</a:t>
                  </a:r>
                </a:p>
              </cx:txPr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/>
                  </a:pPr>
                  <a:r>
                    <a:rPr lang="cs-CZ" sz="2000" b="1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t; 12</a:t>
                  </a:r>
                </a:p>
              </cx:txPr>
            </cx:dataLabel>
            <cx:dataLabel idx="1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/>
                  </a:pPr>
                  <a:r>
                    <a:rPr lang="cs-CZ" sz="2000" b="1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j; 8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76200</xdr:colOff>
      <xdr:row>25</xdr:row>
      <xdr:rowOff>60960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04D349F-1D24-433E-980D-7EB646D1A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9260" y="365760"/>
          <a:ext cx="4343400" cy="426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20</xdr:col>
      <xdr:colOff>182880</xdr:colOff>
      <xdr:row>25</xdr:row>
      <xdr:rowOff>137160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25FCFE92-5854-4D16-8D64-465F9865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6060" y="365760"/>
          <a:ext cx="4450080" cy="434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27</xdr:row>
      <xdr:rowOff>171450</xdr:rowOff>
    </xdr:from>
    <xdr:to>
      <xdr:col>15</xdr:col>
      <xdr:colOff>365760</xdr:colOff>
      <xdr:row>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 4">
              <a:extLst>
                <a:ext uri="{FF2B5EF4-FFF2-40B4-BE49-F238E27FC236}">
                  <a16:creationId xmlns:a16="http://schemas.microsoft.com/office/drawing/2014/main" id="{573371C4-6B9D-C4D0-9394-C29638C2B5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400" y="51092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="90" zoomScaleNormal="90" workbookViewId="0">
      <selection activeCell="B21" sqref="B21"/>
    </sheetView>
  </sheetViews>
  <sheetFormatPr defaultColWidth="8.88671875" defaultRowHeight="14.4" x14ac:dyDescent="0.3"/>
  <cols>
    <col min="1" max="1" width="62.109375" style="1" customWidth="1"/>
    <col min="2" max="2" width="17.6640625" style="1" customWidth="1"/>
    <col min="3" max="3" width="17.5546875" style="6" customWidth="1"/>
    <col min="4" max="4" width="17.33203125" style="1" customWidth="1"/>
    <col min="5" max="5" width="17.6640625" style="1" customWidth="1"/>
    <col min="6" max="7" width="8.88671875" style="1"/>
    <col min="8" max="8" width="42.6640625" style="1" bestFit="1" customWidth="1"/>
    <col min="9" max="16384" width="8.88671875" style="1"/>
  </cols>
  <sheetData>
    <row r="1" spans="1:10" x14ac:dyDescent="0.3">
      <c r="A1" s="3" t="s">
        <v>0</v>
      </c>
      <c r="B1" s="1" t="s">
        <v>1</v>
      </c>
      <c r="C1" s="6" t="s">
        <v>2</v>
      </c>
      <c r="D1" s="1" t="s">
        <v>3</v>
      </c>
      <c r="E1" s="1" t="s">
        <v>4</v>
      </c>
      <c r="H1" s="1" t="s">
        <v>5</v>
      </c>
    </row>
    <row r="2" spans="1:10" x14ac:dyDescent="0.3">
      <c r="A2" s="2" t="s">
        <v>6</v>
      </c>
      <c r="B2" s="1">
        <v>0</v>
      </c>
      <c r="C2" s="7"/>
      <c r="H2" s="4" t="s">
        <v>7</v>
      </c>
    </row>
    <row r="3" spans="1:10" x14ac:dyDescent="0.3">
      <c r="A3" s="2" t="s">
        <v>8</v>
      </c>
      <c r="B3" s="1">
        <v>2</v>
      </c>
      <c r="C3" s="6" t="s">
        <v>9</v>
      </c>
    </row>
    <row r="4" spans="1:10" x14ac:dyDescent="0.3">
      <c r="A4" s="2" t="s">
        <v>10</v>
      </c>
      <c r="B4" s="1">
        <v>0</v>
      </c>
    </row>
    <row r="5" spans="1:10" x14ac:dyDescent="0.3">
      <c r="A5" s="2" t="s">
        <v>11</v>
      </c>
      <c r="B5" s="1">
        <v>0</v>
      </c>
    </row>
    <row r="6" spans="1:10" x14ac:dyDescent="0.3">
      <c r="A6" s="2" t="s">
        <v>12</v>
      </c>
      <c r="B6" s="1">
        <v>0</v>
      </c>
    </row>
    <row r="7" spans="1:10" x14ac:dyDescent="0.3">
      <c r="A7" s="2" t="s">
        <v>13</v>
      </c>
      <c r="B7" s="1">
        <v>1.0900000000000001</v>
      </c>
      <c r="C7" s="6" t="s">
        <v>14</v>
      </c>
      <c r="H7" s="1" t="s">
        <v>15</v>
      </c>
      <c r="I7" s="1">
        <f>(SUMIF(B:B,"&gt;0"))/COUNTIF(B:B,"&gt;0")</f>
        <v>2.0025396825396826</v>
      </c>
    </row>
    <row r="8" spans="1:10" x14ac:dyDescent="0.3">
      <c r="A8" s="2" t="s">
        <v>12</v>
      </c>
      <c r="B8" s="1">
        <v>0</v>
      </c>
      <c r="H8" s="1" t="s">
        <v>16</v>
      </c>
      <c r="I8" s="1">
        <f>COUNTIF(B:B,"&gt;0")/(COUNTIF(B:B,"&lt;&gt;")-1)</f>
        <v>0.36842105263157893</v>
      </c>
    </row>
    <row r="9" spans="1:10" x14ac:dyDescent="0.3">
      <c r="A9" s="2" t="s">
        <v>17</v>
      </c>
      <c r="B9" s="1">
        <v>0</v>
      </c>
      <c r="H9" s="1" t="s">
        <v>18</v>
      </c>
      <c r="I9" s="1" t="s">
        <v>19</v>
      </c>
      <c r="J9" s="1">
        <v>3</v>
      </c>
    </row>
    <row r="10" spans="1:10" x14ac:dyDescent="0.3">
      <c r="A10" s="2" t="s">
        <v>20</v>
      </c>
      <c r="B10" s="1">
        <v>3.91</v>
      </c>
      <c r="C10" s="6" t="s">
        <v>19</v>
      </c>
      <c r="I10" s="1" t="s">
        <v>14</v>
      </c>
      <c r="J10" s="1">
        <v>2</v>
      </c>
    </row>
    <row r="11" spans="1:10" x14ac:dyDescent="0.3">
      <c r="A11" s="2" t="s">
        <v>21</v>
      </c>
      <c r="B11" s="1">
        <v>1.52</v>
      </c>
      <c r="C11" s="6" t="s">
        <v>19</v>
      </c>
      <c r="I11" s="1" t="s">
        <v>9</v>
      </c>
      <c r="J11" s="1">
        <v>1</v>
      </c>
    </row>
    <row r="12" spans="1:10" x14ac:dyDescent="0.3">
      <c r="A12" s="2" t="s">
        <v>22</v>
      </c>
      <c r="B12" s="1">
        <v>3.67</v>
      </c>
      <c r="C12" s="6" t="s">
        <v>19</v>
      </c>
    </row>
    <row r="13" spans="1:10" x14ac:dyDescent="0.3">
      <c r="A13" s="2" t="s">
        <v>23</v>
      </c>
      <c r="B13" s="1">
        <v>0</v>
      </c>
    </row>
    <row r="14" spans="1:10" x14ac:dyDescent="0.3">
      <c r="A14" s="2" t="s">
        <v>12</v>
      </c>
      <c r="B14" s="1">
        <v>0</v>
      </c>
    </row>
    <row r="15" spans="1:10" x14ac:dyDescent="0.3">
      <c r="A15" s="2" t="s">
        <v>13</v>
      </c>
      <c r="B15" s="1">
        <v>1.0900000000000001</v>
      </c>
      <c r="C15" s="6" t="s">
        <v>14</v>
      </c>
    </row>
    <row r="16" spans="1:10" x14ac:dyDescent="0.3">
      <c r="A16" s="2" t="s">
        <v>24</v>
      </c>
      <c r="B16" s="1">
        <v>0</v>
      </c>
    </row>
    <row r="17" spans="1:2" x14ac:dyDescent="0.3">
      <c r="A17" s="2" t="s">
        <v>25</v>
      </c>
      <c r="B17" s="1">
        <v>0</v>
      </c>
    </row>
    <row r="18" spans="1:2" x14ac:dyDescent="0.3">
      <c r="A18" s="2" t="s">
        <v>12</v>
      </c>
      <c r="B18" s="1">
        <v>0</v>
      </c>
    </row>
    <row r="19" spans="1:2" x14ac:dyDescent="0.3">
      <c r="A19" s="2" t="s">
        <v>17</v>
      </c>
      <c r="B19" s="1">
        <v>0</v>
      </c>
    </row>
    <row r="21" spans="1:2" x14ac:dyDescent="0.3">
      <c r="B21" s="1">
        <f>AVERAGE(B2:B19)</f>
        <v>0.73777777777777775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47F4-C4A3-48F3-95AA-DD5B685449C4}">
  <dimension ref="A1:J31"/>
  <sheetViews>
    <sheetView workbookViewId="0">
      <selection activeCell="I9" sqref="I9:J12"/>
    </sheetView>
  </sheetViews>
  <sheetFormatPr defaultColWidth="8.88671875" defaultRowHeight="14.4" x14ac:dyDescent="0.3"/>
  <cols>
    <col min="1" max="1" width="35.5546875" style="1" customWidth="1"/>
    <col min="2" max="2" width="17.6640625" style="1" customWidth="1"/>
    <col min="3" max="3" width="17.6640625" style="6" customWidth="1"/>
    <col min="4" max="5" width="17.554687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4" t="s">
        <v>186</v>
      </c>
      <c r="B1" s="1" t="s">
        <v>1</v>
      </c>
      <c r="C1" s="6" t="s">
        <v>2</v>
      </c>
      <c r="D1" s="1" t="s">
        <v>3</v>
      </c>
      <c r="E1" s="1" t="s">
        <v>4</v>
      </c>
      <c r="H1" s="1" t="s">
        <v>187</v>
      </c>
    </row>
    <row r="2" spans="1:10" x14ac:dyDescent="0.3">
      <c r="A2" s="1" t="s">
        <v>188</v>
      </c>
      <c r="B2" s="1">
        <v>4.4800000000000004</v>
      </c>
      <c r="C2" s="6" t="s">
        <v>189</v>
      </c>
      <c r="H2" s="4" t="s">
        <v>190</v>
      </c>
    </row>
    <row r="3" spans="1:10" x14ac:dyDescent="0.3">
      <c r="A3" s="1" t="s">
        <v>191</v>
      </c>
      <c r="B3" s="1">
        <v>4.4800000000000004</v>
      </c>
      <c r="C3" s="6" t="s">
        <v>189</v>
      </c>
    </row>
    <row r="4" spans="1:10" x14ac:dyDescent="0.3">
      <c r="A4" s="1" t="s">
        <v>192</v>
      </c>
      <c r="B4" s="1">
        <v>4.66</v>
      </c>
      <c r="C4" s="6" t="s">
        <v>189</v>
      </c>
    </row>
    <row r="5" spans="1:10" x14ac:dyDescent="0.3">
      <c r="A5" s="1" t="s">
        <v>193</v>
      </c>
      <c r="B5" s="1">
        <v>0</v>
      </c>
    </row>
    <row r="6" spans="1:10" x14ac:dyDescent="0.3">
      <c r="A6" s="1" t="s">
        <v>194</v>
      </c>
      <c r="B6" s="1">
        <v>0</v>
      </c>
    </row>
    <row r="7" spans="1:10" x14ac:dyDescent="0.3">
      <c r="A7" s="1" t="s">
        <v>188</v>
      </c>
      <c r="B7" s="1">
        <v>4.4800000000000004</v>
      </c>
      <c r="C7" s="6" t="s">
        <v>189</v>
      </c>
      <c r="H7" s="1" t="s">
        <v>15</v>
      </c>
      <c r="I7" s="1">
        <f>(SUMIF(B:B,"&gt;0"))/COUNTIF(B:B,"&gt;0")</f>
        <v>3.5745454545454551</v>
      </c>
    </row>
    <row r="8" spans="1:10" x14ac:dyDescent="0.3">
      <c r="A8" s="1" t="s">
        <v>191</v>
      </c>
      <c r="B8" s="1">
        <v>4.4800000000000004</v>
      </c>
      <c r="C8" s="6" t="s">
        <v>189</v>
      </c>
      <c r="H8" s="1" t="s">
        <v>16</v>
      </c>
      <c r="I8" s="1">
        <f>COUNTIF(B:B,"&gt;0")/(COUNTIF(B:B,"&lt;&gt;")-1)</f>
        <v>0.36666666666666664</v>
      </c>
    </row>
    <row r="9" spans="1:10" x14ac:dyDescent="0.3">
      <c r="A9" s="1" t="s">
        <v>195</v>
      </c>
      <c r="B9" s="1">
        <v>0</v>
      </c>
      <c r="H9" s="1" t="s">
        <v>18</v>
      </c>
      <c r="I9" s="1" t="s">
        <v>189</v>
      </c>
      <c r="J9" s="1">
        <v>8</v>
      </c>
    </row>
    <row r="10" spans="1:10" x14ac:dyDescent="0.3">
      <c r="A10" s="1" t="s">
        <v>196</v>
      </c>
      <c r="B10" s="1">
        <v>0</v>
      </c>
      <c r="I10" s="1" t="s">
        <v>19</v>
      </c>
      <c r="J10" s="1">
        <v>1</v>
      </c>
    </row>
    <row r="11" spans="1:10" x14ac:dyDescent="0.3">
      <c r="A11" s="1" t="s">
        <v>197</v>
      </c>
      <c r="B11" s="1">
        <v>0</v>
      </c>
      <c r="I11" s="1" t="s">
        <v>68</v>
      </c>
      <c r="J11" s="1">
        <v>1</v>
      </c>
    </row>
    <row r="12" spans="1:10" x14ac:dyDescent="0.3">
      <c r="A12" s="1" t="s">
        <v>198</v>
      </c>
      <c r="B12" s="1">
        <v>0</v>
      </c>
      <c r="I12" s="1" t="s">
        <v>14</v>
      </c>
      <c r="J12" s="1">
        <v>1</v>
      </c>
    </row>
    <row r="13" spans="1:10" x14ac:dyDescent="0.3">
      <c r="A13" s="1" t="s">
        <v>199</v>
      </c>
      <c r="B13" s="1">
        <v>0</v>
      </c>
    </row>
    <row r="14" spans="1:10" x14ac:dyDescent="0.3">
      <c r="A14" s="1" t="s">
        <v>200</v>
      </c>
      <c r="B14" s="1">
        <v>0</v>
      </c>
    </row>
    <row r="15" spans="1:10" x14ac:dyDescent="0.3">
      <c r="A15" s="1" t="s">
        <v>201</v>
      </c>
      <c r="B15" s="1">
        <v>0</v>
      </c>
    </row>
    <row r="16" spans="1:10" x14ac:dyDescent="0.3">
      <c r="A16" s="1" t="s">
        <v>202</v>
      </c>
      <c r="B16" s="1">
        <v>4.84</v>
      </c>
      <c r="C16" s="6" t="s">
        <v>19</v>
      </c>
    </row>
    <row r="17" spans="1:3" x14ac:dyDescent="0.3">
      <c r="A17" s="1" t="s">
        <v>203</v>
      </c>
      <c r="B17" s="1">
        <v>0</v>
      </c>
    </row>
    <row r="18" spans="1:3" x14ac:dyDescent="0.3">
      <c r="A18" s="1" t="s">
        <v>204</v>
      </c>
      <c r="B18" s="1">
        <v>0</v>
      </c>
    </row>
    <row r="19" spans="1:3" x14ac:dyDescent="0.3">
      <c r="A19" s="1" t="s">
        <v>205</v>
      </c>
      <c r="B19" s="1">
        <v>0.41</v>
      </c>
      <c r="C19" s="6" t="s">
        <v>68</v>
      </c>
    </row>
    <row r="20" spans="1:3" x14ac:dyDescent="0.3">
      <c r="A20" s="1" t="s">
        <v>206</v>
      </c>
      <c r="B20" s="1">
        <v>0</v>
      </c>
    </row>
    <row r="21" spans="1:3" x14ac:dyDescent="0.3">
      <c r="A21" s="1" t="s">
        <v>207</v>
      </c>
      <c r="B21" s="1">
        <v>0</v>
      </c>
    </row>
    <row r="22" spans="1:3" x14ac:dyDescent="0.3">
      <c r="A22" s="1" t="s">
        <v>208</v>
      </c>
      <c r="B22" s="1">
        <v>0</v>
      </c>
    </row>
    <row r="23" spans="1:3" x14ac:dyDescent="0.3">
      <c r="A23" s="1" t="s">
        <v>208</v>
      </c>
      <c r="B23" s="1">
        <v>0</v>
      </c>
    </row>
    <row r="24" spans="1:3" x14ac:dyDescent="0.3">
      <c r="A24" s="1" t="s">
        <v>209</v>
      </c>
      <c r="B24" s="1">
        <v>0</v>
      </c>
    </row>
    <row r="25" spans="1:3" x14ac:dyDescent="0.3">
      <c r="A25" s="1" t="s">
        <v>210</v>
      </c>
      <c r="B25" s="1">
        <v>2.36</v>
      </c>
      <c r="C25" s="6" t="s">
        <v>14</v>
      </c>
    </row>
    <row r="26" spans="1:3" x14ac:dyDescent="0.3">
      <c r="A26" s="1" t="s">
        <v>211</v>
      </c>
      <c r="B26" s="1">
        <v>0.17</v>
      </c>
      <c r="C26" s="6" t="s">
        <v>189</v>
      </c>
    </row>
    <row r="27" spans="1:3" x14ac:dyDescent="0.3">
      <c r="A27" s="1" t="s">
        <v>188</v>
      </c>
      <c r="B27" s="1">
        <v>4.4800000000000004</v>
      </c>
      <c r="C27" s="6" t="s">
        <v>189</v>
      </c>
    </row>
    <row r="28" spans="1:3" x14ac:dyDescent="0.3">
      <c r="A28" s="1" t="s">
        <v>191</v>
      </c>
      <c r="B28" s="1">
        <v>4.4800000000000004</v>
      </c>
      <c r="C28" s="6" t="s">
        <v>189</v>
      </c>
    </row>
    <row r="29" spans="1:3" x14ac:dyDescent="0.3">
      <c r="A29" s="1" t="s">
        <v>195</v>
      </c>
      <c r="B29" s="1">
        <v>0</v>
      </c>
    </row>
    <row r="30" spans="1:3" x14ac:dyDescent="0.3">
      <c r="A30" s="1" t="s">
        <v>196</v>
      </c>
      <c r="B30" s="1">
        <v>0</v>
      </c>
    </row>
    <row r="31" spans="1:3" x14ac:dyDescent="0.3">
      <c r="A31" s="1" t="s">
        <v>197</v>
      </c>
      <c r="B31" s="1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9AB8-4E88-4677-959B-A34CB51CE3A2}">
  <dimension ref="A1:J25"/>
  <sheetViews>
    <sheetView workbookViewId="0">
      <selection activeCell="I9" sqref="I9:J10"/>
    </sheetView>
  </sheetViews>
  <sheetFormatPr defaultColWidth="8.88671875" defaultRowHeight="14.4" x14ac:dyDescent="0.3"/>
  <cols>
    <col min="1" max="1" width="48.6640625" style="1" customWidth="1"/>
    <col min="2" max="2" width="18" style="1" customWidth="1"/>
    <col min="3" max="3" width="17.5546875" style="6" customWidth="1"/>
    <col min="4" max="4" width="17.5546875" style="1" customWidth="1"/>
    <col min="5" max="5" width="17.664062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4" t="s">
        <v>212</v>
      </c>
      <c r="B1" s="1" t="s">
        <v>1</v>
      </c>
      <c r="C1" s="6" t="s">
        <v>2</v>
      </c>
      <c r="D1" s="1" t="s">
        <v>3</v>
      </c>
      <c r="E1" s="1" t="s">
        <v>4</v>
      </c>
      <c r="H1" s="1" t="s">
        <v>56</v>
      </c>
    </row>
    <row r="2" spans="1:10" x14ac:dyDescent="0.3">
      <c r="A2" s="1" t="s">
        <v>213</v>
      </c>
      <c r="B2" s="1">
        <v>0</v>
      </c>
      <c r="C2" s="7"/>
      <c r="H2" s="4" t="s">
        <v>214</v>
      </c>
    </row>
    <row r="3" spans="1:10" x14ac:dyDescent="0.3">
      <c r="A3" s="1" t="s">
        <v>215</v>
      </c>
      <c r="B3" s="1">
        <v>0</v>
      </c>
    </row>
    <row r="4" spans="1:10" x14ac:dyDescent="0.3">
      <c r="A4" s="1" t="s">
        <v>216</v>
      </c>
      <c r="B4" s="1">
        <v>0</v>
      </c>
    </row>
    <row r="5" spans="1:10" x14ac:dyDescent="0.3">
      <c r="A5" s="1" t="s">
        <v>217</v>
      </c>
      <c r="B5" s="1">
        <v>0</v>
      </c>
    </row>
    <row r="6" spans="1:10" x14ac:dyDescent="0.3">
      <c r="A6" s="1" t="s">
        <v>218</v>
      </c>
      <c r="B6" s="1">
        <v>0</v>
      </c>
    </row>
    <row r="7" spans="1:10" x14ac:dyDescent="0.3">
      <c r="A7" s="1" t="s">
        <v>219</v>
      </c>
      <c r="B7" s="1">
        <v>4.63</v>
      </c>
      <c r="C7" s="6" t="s">
        <v>19</v>
      </c>
      <c r="H7" s="1" t="s">
        <v>15</v>
      </c>
      <c r="I7" s="1">
        <f>(SUMIF(B:B,"&gt;0"))/COUNTIF(B:B,"&gt;0")</f>
        <v>2.1220000000000003</v>
      </c>
    </row>
    <row r="8" spans="1:10" x14ac:dyDescent="0.3">
      <c r="A8" s="1" t="s">
        <v>220</v>
      </c>
      <c r="B8" s="1">
        <v>0</v>
      </c>
      <c r="H8" s="1" t="s">
        <v>16</v>
      </c>
      <c r="I8" s="1">
        <f>COUNTIF(B:B,"&gt;0")/(COUNTIF(B:B,"&lt;&gt;")-1)</f>
        <v>0.20833333333333334</v>
      </c>
    </row>
    <row r="9" spans="1:10" x14ac:dyDescent="0.3">
      <c r="A9" s="1" t="s">
        <v>221</v>
      </c>
      <c r="B9" s="1">
        <v>0.47</v>
      </c>
      <c r="C9" s="6" t="s">
        <v>19</v>
      </c>
      <c r="H9" s="1" t="s">
        <v>18</v>
      </c>
      <c r="I9" s="1" t="s">
        <v>19</v>
      </c>
      <c r="J9" s="1">
        <v>4</v>
      </c>
    </row>
    <row r="10" spans="1:10" x14ac:dyDescent="0.3">
      <c r="A10" s="1" t="s">
        <v>222</v>
      </c>
      <c r="B10" s="1">
        <v>0</v>
      </c>
      <c r="I10" s="1" t="s">
        <v>68</v>
      </c>
      <c r="J10" s="1">
        <v>1</v>
      </c>
    </row>
    <row r="11" spans="1:10" x14ac:dyDescent="0.3">
      <c r="A11" s="1" t="s">
        <v>223</v>
      </c>
      <c r="B11" s="1">
        <v>0</v>
      </c>
    </row>
    <row r="12" spans="1:10" x14ac:dyDescent="0.3">
      <c r="A12" s="1" t="s">
        <v>224</v>
      </c>
      <c r="B12" s="1">
        <v>0</v>
      </c>
    </row>
    <row r="13" spans="1:10" x14ac:dyDescent="0.3">
      <c r="A13" s="1" t="s">
        <v>225</v>
      </c>
      <c r="B13" s="1">
        <v>0.41</v>
      </c>
      <c r="C13" s="6" t="s">
        <v>68</v>
      </c>
    </row>
    <row r="14" spans="1:10" x14ac:dyDescent="0.3">
      <c r="A14" s="1" t="s">
        <v>226</v>
      </c>
      <c r="B14" s="1">
        <v>0</v>
      </c>
    </row>
    <row r="15" spans="1:10" x14ac:dyDescent="0.3">
      <c r="A15" s="1" t="s">
        <v>227</v>
      </c>
      <c r="B15" s="1">
        <v>0</v>
      </c>
    </row>
    <row r="16" spans="1:10" x14ac:dyDescent="0.3">
      <c r="A16" s="1" t="s">
        <v>228</v>
      </c>
      <c r="B16" s="1">
        <v>0</v>
      </c>
    </row>
    <row r="17" spans="1:3" x14ac:dyDescent="0.3">
      <c r="A17" s="1" t="s">
        <v>229</v>
      </c>
      <c r="B17" s="1">
        <v>0</v>
      </c>
    </row>
    <row r="18" spans="1:3" x14ac:dyDescent="0.3">
      <c r="A18" s="1" t="s">
        <v>230</v>
      </c>
      <c r="B18" s="1">
        <v>0</v>
      </c>
    </row>
    <row r="19" spans="1:3" x14ac:dyDescent="0.3">
      <c r="A19" s="1" t="s">
        <v>231</v>
      </c>
      <c r="B19" s="1">
        <v>0</v>
      </c>
    </row>
    <row r="20" spans="1:3" x14ac:dyDescent="0.3">
      <c r="A20" s="1" t="s">
        <v>232</v>
      </c>
      <c r="B20" s="1">
        <v>0</v>
      </c>
    </row>
    <row r="21" spans="1:3" x14ac:dyDescent="0.3">
      <c r="A21" s="1" t="s">
        <v>233</v>
      </c>
      <c r="B21" s="1">
        <v>0</v>
      </c>
    </row>
    <row r="22" spans="1:3" x14ac:dyDescent="0.3">
      <c r="A22" s="1" t="s">
        <v>219</v>
      </c>
      <c r="B22" s="1">
        <v>4.63</v>
      </c>
      <c r="C22" s="6" t="s">
        <v>19</v>
      </c>
    </row>
    <row r="23" spans="1:3" x14ac:dyDescent="0.3">
      <c r="A23" s="1" t="s">
        <v>234</v>
      </c>
      <c r="B23" s="1">
        <v>0</v>
      </c>
    </row>
    <row r="24" spans="1:3" x14ac:dyDescent="0.3">
      <c r="A24" s="1" t="s">
        <v>221</v>
      </c>
      <c r="B24" s="1">
        <v>0.47</v>
      </c>
      <c r="C24" s="6" t="s">
        <v>19</v>
      </c>
    </row>
    <row r="25" spans="1:3" x14ac:dyDescent="0.3">
      <c r="A25" s="1" t="s">
        <v>222</v>
      </c>
      <c r="B25" s="1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9941-04BA-4224-9A73-D05DC85FD32D}">
  <dimension ref="A3:F57"/>
  <sheetViews>
    <sheetView tabSelected="1" topLeftCell="A4" workbookViewId="0">
      <selection activeCell="F28" sqref="F28"/>
    </sheetView>
  </sheetViews>
  <sheetFormatPr defaultRowHeight="14.4" x14ac:dyDescent="0.3"/>
  <cols>
    <col min="2" max="2" width="25.6640625" bestFit="1" customWidth="1"/>
    <col min="3" max="3" width="27.88671875" bestFit="1" customWidth="1"/>
  </cols>
  <sheetData>
    <row r="3" spans="1:4" x14ac:dyDescent="0.3">
      <c r="B3" t="s">
        <v>235</v>
      </c>
      <c r="C3" t="s">
        <v>236</v>
      </c>
    </row>
    <row r="4" spans="1:4" x14ac:dyDescent="0.3">
      <c r="A4">
        <f>MAX(B4:B14)</f>
        <v>5.6871428571428577</v>
      </c>
      <c r="B4">
        <f>List1!I7</f>
        <v>2.0025396825396826</v>
      </c>
      <c r="C4">
        <f>List1!I8</f>
        <v>0.36842105263157893</v>
      </c>
    </row>
    <row r="5" spans="1:4" x14ac:dyDescent="0.3">
      <c r="A5">
        <f>_xlfn.QUARTILE.EXC(B4:B14,3)</f>
        <v>3.9949999999999997</v>
      </c>
      <c r="B5">
        <f>List2!I7</f>
        <v>2.291666666666667</v>
      </c>
      <c r="C5">
        <f>List2!I8</f>
        <v>0.16</v>
      </c>
    </row>
    <row r="6" spans="1:4" x14ac:dyDescent="0.3">
      <c r="A6">
        <f>_xlfn.QUARTILE.EXC(B4:B14,2)</f>
        <v>3.02</v>
      </c>
      <c r="B6">
        <f>List3!I7</f>
        <v>5.6871428571428577</v>
      </c>
      <c r="C6">
        <f>List3!I8</f>
        <v>0.25</v>
      </c>
      <c r="D6">
        <f>MAX(C4:C14)</f>
        <v>0.52173913043478259</v>
      </c>
    </row>
    <row r="7" spans="1:4" x14ac:dyDescent="0.3">
      <c r="A7">
        <f>_xlfn.QUARTILE.EXC(B4:B14,1)</f>
        <v>2.1220000000000003</v>
      </c>
      <c r="B7">
        <f>List4!I7</f>
        <v>3.23</v>
      </c>
      <c r="C7">
        <f>List4!I8</f>
        <v>0.23076923076923078</v>
      </c>
      <c r="D7">
        <f>_xlfn.QUARTILE.EXC(C4:C14,3)</f>
        <v>0.36842105263157893</v>
      </c>
    </row>
    <row r="8" spans="1:4" x14ac:dyDescent="0.3">
      <c r="A8">
        <f>MIN(B4:B14)</f>
        <v>0.22499999999999998</v>
      </c>
      <c r="B8">
        <f>List5!I7</f>
        <v>3.9949999999999997</v>
      </c>
      <c r="C8">
        <f>List5!I8</f>
        <v>0.41666666666666669</v>
      </c>
      <c r="D8">
        <f>_xlfn.QUARTILE.EXC(C4:C14,2)</f>
        <v>0.25</v>
      </c>
    </row>
    <row r="9" spans="1:4" x14ac:dyDescent="0.3">
      <c r="B9">
        <f>List6!I7</f>
        <v>4.17875</v>
      </c>
      <c r="C9">
        <f>List6!I8</f>
        <v>0.36363636363636365</v>
      </c>
      <c r="D9">
        <f>_xlfn.QUARTILE.EXC(C4:C14,1)</f>
        <v>0.20833333333333334</v>
      </c>
    </row>
    <row r="10" spans="1:4" x14ac:dyDescent="0.3">
      <c r="B10">
        <f>List7!I7</f>
        <v>2.5024999999999999</v>
      </c>
      <c r="C10">
        <f>List7!I8</f>
        <v>0.25</v>
      </c>
      <c r="D10">
        <f>MIN(C4:C14)</f>
        <v>7.6923076923076927E-2</v>
      </c>
    </row>
    <row r="11" spans="1:4" x14ac:dyDescent="0.3">
      <c r="B11">
        <f>List8!I7</f>
        <v>3.02</v>
      </c>
      <c r="C11">
        <f>List8!I8</f>
        <v>0.52173913043478259</v>
      </c>
    </row>
    <row r="12" spans="1:4" x14ac:dyDescent="0.3">
      <c r="B12">
        <f>List9!I7</f>
        <v>0.22499999999999998</v>
      </c>
      <c r="C12">
        <f>List9!I8</f>
        <v>7.6923076923076927E-2</v>
      </c>
    </row>
    <row r="13" spans="1:4" x14ac:dyDescent="0.3">
      <c r="B13">
        <f>List10!I7</f>
        <v>3.5745454545454551</v>
      </c>
      <c r="C13">
        <f>List10!I8</f>
        <v>0.36666666666666664</v>
      </c>
    </row>
    <row r="14" spans="1:4" x14ac:dyDescent="0.3">
      <c r="B14">
        <f>List11!I7</f>
        <v>2.1220000000000003</v>
      </c>
      <c r="C14">
        <f>List11!I8</f>
        <v>0.20833333333333334</v>
      </c>
    </row>
    <row r="17" spans="2:6" x14ac:dyDescent="0.3">
      <c r="B17" t="s">
        <v>18</v>
      </c>
    </row>
    <row r="18" spans="2:6" x14ac:dyDescent="0.3">
      <c r="B18" s="9" t="s">
        <v>19</v>
      </c>
      <c r="C18" s="9">
        <v>3</v>
      </c>
    </row>
    <row r="19" spans="2:6" x14ac:dyDescent="0.3">
      <c r="B19" s="10" t="s">
        <v>14</v>
      </c>
      <c r="C19" s="11">
        <v>2</v>
      </c>
    </row>
    <row r="20" spans="2:6" x14ac:dyDescent="0.3">
      <c r="B20" s="5" t="s">
        <v>9</v>
      </c>
      <c r="C20" s="5">
        <v>1</v>
      </c>
    </row>
    <row r="21" spans="2:6" x14ac:dyDescent="0.3">
      <c r="B21" s="9" t="s">
        <v>19</v>
      </c>
      <c r="C21" s="9">
        <v>1</v>
      </c>
    </row>
    <row r="22" spans="2:6" x14ac:dyDescent="0.3">
      <c r="B22" s="12" t="s">
        <v>31</v>
      </c>
      <c r="C22" s="12">
        <v>1</v>
      </c>
    </row>
    <row r="23" spans="2:6" x14ac:dyDescent="0.3">
      <c r="B23" s="5" t="s">
        <v>9</v>
      </c>
      <c r="C23" s="5">
        <v>1</v>
      </c>
    </row>
    <row r="24" spans="2:6" x14ac:dyDescent="0.3">
      <c r="B24" s="13" t="s">
        <v>58</v>
      </c>
      <c r="C24" s="13">
        <v>5</v>
      </c>
    </row>
    <row r="25" spans="2:6" x14ac:dyDescent="0.3">
      <c r="B25" s="14" t="s">
        <v>59</v>
      </c>
      <c r="C25" s="14">
        <v>6</v>
      </c>
    </row>
    <row r="26" spans="2:6" x14ac:dyDescent="0.3">
      <c r="B26" s="15" t="s">
        <v>60</v>
      </c>
      <c r="C26" s="15">
        <v>5</v>
      </c>
    </row>
    <row r="27" spans="2:6" x14ac:dyDescent="0.3">
      <c r="B27" s="16" t="s">
        <v>68</v>
      </c>
      <c r="C27" s="16">
        <v>1</v>
      </c>
    </row>
    <row r="28" spans="2:6" x14ac:dyDescent="0.3">
      <c r="B28" s="18" t="s">
        <v>87</v>
      </c>
      <c r="C28" s="18">
        <v>1</v>
      </c>
    </row>
    <row r="29" spans="2:6" x14ac:dyDescent="0.3">
      <c r="B29" s="9" t="s">
        <v>19</v>
      </c>
      <c r="C29" s="9">
        <v>1</v>
      </c>
    </row>
    <row r="30" spans="2:6" x14ac:dyDescent="0.3">
      <c r="B30" s="13" t="s">
        <v>58</v>
      </c>
      <c r="C30" s="13">
        <v>1</v>
      </c>
    </row>
    <row r="31" spans="2:6" x14ac:dyDescent="0.3">
      <c r="B31" s="5" t="s">
        <v>94</v>
      </c>
      <c r="C31" s="5">
        <v>1</v>
      </c>
      <c r="E31" t="s">
        <v>19</v>
      </c>
      <c r="F31">
        <v>10</v>
      </c>
    </row>
    <row r="32" spans="2:6" x14ac:dyDescent="0.3">
      <c r="B32" s="20" t="s">
        <v>101</v>
      </c>
      <c r="C32" s="20">
        <v>1</v>
      </c>
      <c r="E32" t="s">
        <v>14</v>
      </c>
      <c r="F32">
        <v>5</v>
      </c>
    </row>
    <row r="33" spans="2:6" x14ac:dyDescent="0.3">
      <c r="B33" s="16" t="s">
        <v>68</v>
      </c>
      <c r="C33" s="16">
        <v>2</v>
      </c>
      <c r="E33" t="s">
        <v>9</v>
      </c>
      <c r="F33">
        <v>3</v>
      </c>
    </row>
    <row r="34" spans="2:6" x14ac:dyDescent="0.3">
      <c r="B34" s="16" t="s">
        <v>68</v>
      </c>
      <c r="C34" s="16">
        <v>2</v>
      </c>
      <c r="E34" t="s">
        <v>31</v>
      </c>
      <c r="F34">
        <v>2</v>
      </c>
    </row>
    <row r="35" spans="2:6" x14ac:dyDescent="0.3">
      <c r="B35" s="17" t="s">
        <v>118</v>
      </c>
      <c r="C35" s="17">
        <v>6</v>
      </c>
      <c r="E35" t="s">
        <v>58</v>
      </c>
      <c r="F35">
        <v>11</v>
      </c>
    </row>
    <row r="36" spans="2:6" x14ac:dyDescent="0.3">
      <c r="B36" s="1" t="s">
        <v>120</v>
      </c>
      <c r="C36" s="1">
        <v>1</v>
      </c>
      <c r="E36" t="s">
        <v>59</v>
      </c>
      <c r="F36">
        <v>6</v>
      </c>
    </row>
    <row r="37" spans="2:6" x14ac:dyDescent="0.3">
      <c r="B37" s="13" t="s">
        <v>58</v>
      </c>
      <c r="C37" s="13">
        <v>2</v>
      </c>
      <c r="E37" t="s">
        <v>60</v>
      </c>
      <c r="F37">
        <v>7</v>
      </c>
    </row>
    <row r="38" spans="2:6" x14ac:dyDescent="0.3">
      <c r="B38" s="1" t="s">
        <v>87</v>
      </c>
      <c r="C38" s="1">
        <v>2</v>
      </c>
      <c r="E38" t="s">
        <v>68</v>
      </c>
      <c r="F38">
        <v>12</v>
      </c>
    </row>
    <row r="39" spans="2:6" x14ac:dyDescent="0.3">
      <c r="B39" s="13" t="s">
        <v>58</v>
      </c>
      <c r="C39" s="13">
        <v>2</v>
      </c>
      <c r="E39" t="s">
        <v>118</v>
      </c>
      <c r="F39">
        <v>6</v>
      </c>
    </row>
    <row r="40" spans="2:6" x14ac:dyDescent="0.3">
      <c r="B40" s="16" t="s">
        <v>68</v>
      </c>
      <c r="C40" s="16">
        <v>4</v>
      </c>
      <c r="E40" t="s">
        <v>87</v>
      </c>
      <c r="F40">
        <v>2</v>
      </c>
    </row>
    <row r="41" spans="2:6" x14ac:dyDescent="0.3">
      <c r="B41" s="1" t="s">
        <v>139</v>
      </c>
      <c r="C41" s="1">
        <v>1</v>
      </c>
      <c r="E41" t="s">
        <v>94</v>
      </c>
      <c r="F41">
        <v>3</v>
      </c>
    </row>
    <row r="42" spans="2:6" x14ac:dyDescent="0.3">
      <c r="B42" s="5" t="s">
        <v>94</v>
      </c>
      <c r="C42" s="19">
        <v>2</v>
      </c>
      <c r="E42" t="s">
        <v>101</v>
      </c>
      <c r="F42">
        <v>1</v>
      </c>
    </row>
    <row r="43" spans="2:6" x14ac:dyDescent="0.3">
      <c r="B43" s="12" t="s">
        <v>31</v>
      </c>
      <c r="C43" s="12">
        <v>1</v>
      </c>
      <c r="E43" t="s">
        <v>120</v>
      </c>
      <c r="F43">
        <v>1</v>
      </c>
    </row>
    <row r="44" spans="2:6" x14ac:dyDescent="0.3">
      <c r="B44" s="11" t="s">
        <v>14</v>
      </c>
      <c r="C44" s="11">
        <v>1</v>
      </c>
      <c r="E44" t="s">
        <v>139</v>
      </c>
      <c r="F44">
        <v>1</v>
      </c>
    </row>
    <row r="45" spans="2:6" x14ac:dyDescent="0.3">
      <c r="B45" s="18" t="s">
        <v>87</v>
      </c>
      <c r="C45" s="18">
        <v>1</v>
      </c>
      <c r="E45" t="s">
        <v>87</v>
      </c>
      <c r="F45">
        <v>2</v>
      </c>
    </row>
    <row r="46" spans="2:6" x14ac:dyDescent="0.3">
      <c r="B46" s="13" t="s">
        <v>58</v>
      </c>
      <c r="C46" s="13">
        <v>1</v>
      </c>
      <c r="E46" t="s">
        <v>159</v>
      </c>
      <c r="F46">
        <v>1</v>
      </c>
    </row>
    <row r="47" spans="2:6" x14ac:dyDescent="0.3">
      <c r="B47" s="15" t="s">
        <v>60</v>
      </c>
      <c r="C47" s="15">
        <v>2</v>
      </c>
      <c r="E47" t="s">
        <v>189</v>
      </c>
      <c r="F47">
        <v>8</v>
      </c>
    </row>
    <row r="48" spans="2:6" x14ac:dyDescent="0.3">
      <c r="B48" s="1" t="s">
        <v>159</v>
      </c>
      <c r="C48" s="1">
        <v>1</v>
      </c>
    </row>
    <row r="49" spans="2:3" x14ac:dyDescent="0.3">
      <c r="B49" s="11" t="s">
        <v>14</v>
      </c>
      <c r="C49" s="11">
        <v>1</v>
      </c>
    </row>
    <row r="50" spans="2:3" x14ac:dyDescent="0.3">
      <c r="B50" s="16" t="s">
        <v>68</v>
      </c>
      <c r="C50" s="16">
        <v>1</v>
      </c>
    </row>
    <row r="51" spans="2:3" x14ac:dyDescent="0.3">
      <c r="B51" s="5" t="s">
        <v>9</v>
      </c>
      <c r="C51" s="5">
        <v>1</v>
      </c>
    </row>
    <row r="52" spans="2:3" x14ac:dyDescent="0.3">
      <c r="B52" s="1" t="s">
        <v>189</v>
      </c>
      <c r="C52" s="1">
        <v>8</v>
      </c>
    </row>
    <row r="53" spans="2:3" x14ac:dyDescent="0.3">
      <c r="B53" s="9" t="s">
        <v>19</v>
      </c>
      <c r="C53" s="9">
        <v>1</v>
      </c>
    </row>
    <row r="54" spans="2:3" x14ac:dyDescent="0.3">
      <c r="B54" s="16" t="s">
        <v>68</v>
      </c>
      <c r="C54" s="16">
        <v>1</v>
      </c>
    </row>
    <row r="55" spans="2:3" x14ac:dyDescent="0.3">
      <c r="B55" s="11" t="s">
        <v>14</v>
      </c>
      <c r="C55" s="11">
        <v>1</v>
      </c>
    </row>
    <row r="56" spans="2:3" x14ac:dyDescent="0.3">
      <c r="B56" s="9" t="s">
        <v>19</v>
      </c>
      <c r="C56" s="9">
        <v>4</v>
      </c>
    </row>
    <row r="57" spans="2:3" x14ac:dyDescent="0.3">
      <c r="B57" s="16" t="s">
        <v>68</v>
      </c>
      <c r="C57" s="16"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D058-260B-4981-B336-9B78633B9EBD}">
  <dimension ref="A1:J28"/>
  <sheetViews>
    <sheetView topLeftCell="A3" workbookViewId="0">
      <selection activeCell="B29" sqref="B29"/>
    </sheetView>
  </sheetViews>
  <sheetFormatPr defaultColWidth="8.88671875" defaultRowHeight="14.4" x14ac:dyDescent="0.3"/>
  <cols>
    <col min="1" max="1" width="62.6640625" style="1" customWidth="1"/>
    <col min="2" max="2" width="8.88671875" style="1"/>
    <col min="3" max="3" width="17.88671875" style="6" customWidth="1"/>
    <col min="4" max="4" width="17.88671875" style="1" customWidth="1"/>
    <col min="5" max="5" width="17.664062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4" t="s">
        <v>26</v>
      </c>
      <c r="B1" s="1" t="s">
        <v>1</v>
      </c>
      <c r="C1" s="6" t="s">
        <v>2</v>
      </c>
      <c r="D1" s="1" t="s">
        <v>3</v>
      </c>
      <c r="E1" s="1" t="s">
        <v>4</v>
      </c>
      <c r="H1" s="1" t="s">
        <v>27</v>
      </c>
    </row>
    <row r="2" spans="1:10" x14ac:dyDescent="0.3">
      <c r="A2" s="1" t="s">
        <v>28</v>
      </c>
      <c r="B2" s="1">
        <v>0</v>
      </c>
      <c r="C2" s="7"/>
      <c r="H2" s="4" t="s">
        <v>29</v>
      </c>
    </row>
    <row r="3" spans="1:10" x14ac:dyDescent="0.3">
      <c r="A3" s="1" t="s">
        <v>30</v>
      </c>
      <c r="B3" s="1">
        <v>0.65</v>
      </c>
      <c r="C3" s="6" t="s">
        <v>31</v>
      </c>
    </row>
    <row r="4" spans="1:10" x14ac:dyDescent="0.3">
      <c r="A4" s="1" t="s">
        <v>32</v>
      </c>
      <c r="B4" s="1">
        <v>4.26</v>
      </c>
      <c r="C4" s="6" t="s">
        <v>19</v>
      </c>
    </row>
    <row r="5" spans="1:10" x14ac:dyDescent="0.3">
      <c r="A5" s="1" t="s">
        <v>33</v>
      </c>
      <c r="B5" s="1">
        <v>0</v>
      </c>
    </row>
    <row r="6" spans="1:10" x14ac:dyDescent="0.3">
      <c r="A6" s="1" t="s">
        <v>34</v>
      </c>
      <c r="B6" s="1">
        <v>0</v>
      </c>
    </row>
    <row r="7" spans="1:10" x14ac:dyDescent="0.3">
      <c r="A7" s="1" t="s">
        <v>35</v>
      </c>
      <c r="B7" s="1">
        <v>0</v>
      </c>
      <c r="H7" s="1" t="s">
        <v>15</v>
      </c>
      <c r="I7" s="1">
        <f>(SUMIF(B:B,"&gt;0"))/COUNTIF(B:B,"&gt;0")</f>
        <v>2.291666666666667</v>
      </c>
    </row>
    <row r="8" spans="1:10" x14ac:dyDescent="0.3">
      <c r="A8" s="1" t="s">
        <v>36</v>
      </c>
      <c r="B8" s="1">
        <v>0</v>
      </c>
      <c r="H8" s="1" t="s">
        <v>16</v>
      </c>
      <c r="I8" s="1">
        <f>COUNTIF(B:B,"&gt;0")/(COUNTIF(B:B,"&lt;&gt;")-1)</f>
        <v>0.16</v>
      </c>
    </row>
    <row r="9" spans="1:10" x14ac:dyDescent="0.3">
      <c r="A9" s="1" t="s">
        <v>37</v>
      </c>
      <c r="B9" s="1">
        <v>0</v>
      </c>
      <c r="H9" s="1" t="s">
        <v>18</v>
      </c>
      <c r="I9" s="1" t="s">
        <v>19</v>
      </c>
      <c r="J9" s="1">
        <v>1</v>
      </c>
    </row>
    <row r="10" spans="1:10" x14ac:dyDescent="0.3">
      <c r="A10" s="1" t="s">
        <v>38</v>
      </c>
      <c r="B10" s="1">
        <v>0</v>
      </c>
      <c r="I10" s="1" t="s">
        <v>31</v>
      </c>
      <c r="J10" s="1">
        <v>1</v>
      </c>
    </row>
    <row r="11" spans="1:10" x14ac:dyDescent="0.3">
      <c r="A11" s="1" t="s">
        <v>39</v>
      </c>
      <c r="B11" s="1">
        <v>0</v>
      </c>
      <c r="I11" s="1" t="s">
        <v>9</v>
      </c>
      <c r="J11" s="1">
        <v>1</v>
      </c>
    </row>
    <row r="12" spans="1:10" x14ac:dyDescent="0.3">
      <c r="A12" s="1" t="s">
        <v>40</v>
      </c>
      <c r="B12" s="1">
        <v>3.89</v>
      </c>
      <c r="C12" s="6" t="s">
        <v>9</v>
      </c>
    </row>
    <row r="13" spans="1:10" x14ac:dyDescent="0.3">
      <c r="A13" s="1" t="s">
        <v>41</v>
      </c>
      <c r="B13" s="1">
        <v>0</v>
      </c>
    </row>
    <row r="14" spans="1:10" x14ac:dyDescent="0.3">
      <c r="A14" s="1" t="s">
        <v>42</v>
      </c>
      <c r="B14" s="1">
        <v>0</v>
      </c>
    </row>
    <row r="15" spans="1:10" x14ac:dyDescent="0.3">
      <c r="A15" s="1" t="s">
        <v>43</v>
      </c>
      <c r="B15" s="1">
        <v>0</v>
      </c>
    </row>
    <row r="16" spans="1:10" x14ac:dyDescent="0.3">
      <c r="A16" s="1" t="s">
        <v>44</v>
      </c>
      <c r="B16" s="1">
        <v>0</v>
      </c>
    </row>
    <row r="17" spans="1:2" x14ac:dyDescent="0.3">
      <c r="A17" s="1" t="s">
        <v>45</v>
      </c>
      <c r="B17" s="1">
        <v>0</v>
      </c>
    </row>
    <row r="18" spans="1:2" x14ac:dyDescent="0.3">
      <c r="A18" s="1" t="s">
        <v>46</v>
      </c>
      <c r="B18" s="1">
        <v>0</v>
      </c>
    </row>
    <row r="19" spans="1:2" x14ac:dyDescent="0.3">
      <c r="A19" s="1" t="s">
        <v>47</v>
      </c>
      <c r="B19" s="1">
        <v>0</v>
      </c>
    </row>
    <row r="20" spans="1:2" x14ac:dyDescent="0.3">
      <c r="A20" s="1" t="s">
        <v>48</v>
      </c>
      <c r="B20" s="1">
        <v>0</v>
      </c>
    </row>
    <row r="21" spans="1:2" x14ac:dyDescent="0.3">
      <c r="A21" s="1" t="s">
        <v>49</v>
      </c>
      <c r="B21" s="1">
        <v>0</v>
      </c>
    </row>
    <row r="22" spans="1:2" x14ac:dyDescent="0.3">
      <c r="A22" s="1" t="s">
        <v>50</v>
      </c>
      <c r="B22" s="1">
        <v>0</v>
      </c>
    </row>
    <row r="23" spans="1:2" x14ac:dyDescent="0.3">
      <c r="A23" s="1" t="s">
        <v>51</v>
      </c>
      <c r="B23" s="1">
        <v>0</v>
      </c>
    </row>
    <row r="24" spans="1:2" x14ac:dyDescent="0.3">
      <c r="A24" s="1" t="s">
        <v>52</v>
      </c>
      <c r="B24" s="1">
        <v>0</v>
      </c>
    </row>
    <row r="25" spans="1:2" x14ac:dyDescent="0.3">
      <c r="A25" s="1" t="s">
        <v>53</v>
      </c>
      <c r="B25" s="1">
        <v>0</v>
      </c>
    </row>
    <row r="28" spans="1:2" x14ac:dyDescent="0.3">
      <c r="B28" s="1">
        <f>AVERAGE(B2:B25)</f>
        <v>0.3666666666666667</v>
      </c>
    </row>
  </sheetData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F8E3-5738-4B55-B88C-786E58AD99E9}">
  <dimension ref="A1:J29"/>
  <sheetViews>
    <sheetView workbookViewId="0">
      <selection activeCell="F2" sqref="F2"/>
    </sheetView>
  </sheetViews>
  <sheetFormatPr defaultColWidth="8.88671875" defaultRowHeight="14.4" x14ac:dyDescent="0.3"/>
  <cols>
    <col min="1" max="1" width="53.6640625" style="1" customWidth="1"/>
    <col min="2" max="2" width="20.109375" style="1" customWidth="1"/>
    <col min="3" max="3" width="17.33203125" style="6" customWidth="1"/>
    <col min="4" max="4" width="17.5546875" style="6" customWidth="1"/>
    <col min="5" max="5" width="17.6640625" style="6" customWidth="1"/>
    <col min="6" max="6" width="22" style="1" bestFit="1" customWidth="1"/>
    <col min="7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4" t="s">
        <v>54</v>
      </c>
      <c r="B1" s="1" t="s">
        <v>1</v>
      </c>
      <c r="C1" s="8" t="s">
        <v>2</v>
      </c>
      <c r="D1" s="8" t="s">
        <v>3</v>
      </c>
      <c r="E1" s="8" t="s">
        <v>4</v>
      </c>
      <c r="F1" s="1" t="s">
        <v>55</v>
      </c>
      <c r="H1" s="1" t="s">
        <v>56</v>
      </c>
    </row>
    <row r="2" spans="1:10" x14ac:dyDescent="0.3">
      <c r="A2" s="1" t="s">
        <v>57</v>
      </c>
      <c r="B2" s="1">
        <v>6.61</v>
      </c>
      <c r="C2" s="6" t="s">
        <v>58</v>
      </c>
      <c r="D2" s="6" t="s">
        <v>59</v>
      </c>
      <c r="E2" s="6" t="s">
        <v>60</v>
      </c>
      <c r="F2" s="1" t="s">
        <v>61</v>
      </c>
      <c r="H2" s="4" t="s">
        <v>62</v>
      </c>
    </row>
    <row r="3" spans="1:10" x14ac:dyDescent="0.3">
      <c r="A3" s="1" t="s">
        <v>63</v>
      </c>
      <c r="B3" s="1">
        <v>0</v>
      </c>
    </row>
    <row r="4" spans="1:10" x14ac:dyDescent="0.3">
      <c r="A4" s="1" t="s">
        <v>64</v>
      </c>
      <c r="B4" s="1">
        <v>0</v>
      </c>
    </row>
    <row r="5" spans="1:10" x14ac:dyDescent="0.3">
      <c r="A5" s="1" t="s">
        <v>65</v>
      </c>
      <c r="B5" s="1">
        <v>0</v>
      </c>
    </row>
    <row r="6" spans="1:10" x14ac:dyDescent="0.3">
      <c r="A6" s="1" t="s">
        <v>66</v>
      </c>
      <c r="B6" s="1">
        <v>0</v>
      </c>
    </row>
    <row r="7" spans="1:10" x14ac:dyDescent="0.3">
      <c r="A7" s="1" t="s">
        <v>67</v>
      </c>
      <c r="B7" s="1">
        <v>2.08</v>
      </c>
      <c r="C7" s="6" t="s">
        <v>68</v>
      </c>
      <c r="H7" s="1" t="s">
        <v>15</v>
      </c>
      <c r="I7" s="1">
        <f>(SUMIF(B:B,"&gt;0"))/COUNTIF(B:B,"&gt;0")</f>
        <v>5.6871428571428577</v>
      </c>
    </row>
    <row r="8" spans="1:10" x14ac:dyDescent="0.3">
      <c r="A8" s="1" t="s">
        <v>69</v>
      </c>
      <c r="B8" s="1">
        <v>0</v>
      </c>
      <c r="H8" s="1" t="s">
        <v>16</v>
      </c>
      <c r="I8" s="1">
        <f>COUNTIF(B:B,"&gt;0")/(COUNTIF(B:B,"&lt;&gt;")-1)</f>
        <v>0.25</v>
      </c>
    </row>
    <row r="9" spans="1:10" x14ac:dyDescent="0.3">
      <c r="A9" s="1" t="s">
        <v>70</v>
      </c>
      <c r="B9" s="1">
        <v>0</v>
      </c>
      <c r="H9" s="1" t="s">
        <v>18</v>
      </c>
      <c r="I9" s="1" t="s">
        <v>58</v>
      </c>
      <c r="J9" s="1">
        <v>5</v>
      </c>
    </row>
    <row r="10" spans="1:10" x14ac:dyDescent="0.3">
      <c r="A10" s="1" t="s">
        <v>71</v>
      </c>
      <c r="B10" s="1">
        <v>0</v>
      </c>
      <c r="I10" s="1" t="s">
        <v>59</v>
      </c>
      <c r="J10" s="1">
        <v>6</v>
      </c>
    </row>
    <row r="11" spans="1:10" x14ac:dyDescent="0.3">
      <c r="A11" s="1" t="s">
        <v>72</v>
      </c>
      <c r="B11" s="1">
        <v>6.61</v>
      </c>
      <c r="C11" s="6" t="s">
        <v>58</v>
      </c>
      <c r="D11" s="6" t="s">
        <v>59</v>
      </c>
      <c r="E11" s="6" t="s">
        <v>60</v>
      </c>
      <c r="F11" s="1" t="s">
        <v>61</v>
      </c>
      <c r="I11" s="1" t="s">
        <v>60</v>
      </c>
      <c r="J11" s="1">
        <v>5</v>
      </c>
    </row>
    <row r="12" spans="1:10" x14ac:dyDescent="0.3">
      <c r="A12" s="1" t="s">
        <v>63</v>
      </c>
      <c r="B12" s="1">
        <v>0</v>
      </c>
      <c r="I12" s="1" t="s">
        <v>68</v>
      </c>
      <c r="J12" s="1">
        <v>1</v>
      </c>
    </row>
    <row r="13" spans="1:10" x14ac:dyDescent="0.3">
      <c r="A13" s="1" t="s">
        <v>73</v>
      </c>
      <c r="B13" s="1">
        <v>0</v>
      </c>
    </row>
    <row r="14" spans="1:10" x14ac:dyDescent="0.3">
      <c r="A14" s="1" t="s">
        <v>74</v>
      </c>
      <c r="B14" s="1">
        <v>4.68</v>
      </c>
      <c r="C14" s="6" t="s">
        <v>59</v>
      </c>
    </row>
    <row r="15" spans="1:10" x14ac:dyDescent="0.3">
      <c r="A15" s="1" t="s">
        <v>63</v>
      </c>
      <c r="B15" s="1">
        <v>0</v>
      </c>
      <c r="D15" s="7"/>
    </row>
    <row r="16" spans="1:10" x14ac:dyDescent="0.3">
      <c r="A16" s="1" t="s">
        <v>75</v>
      </c>
      <c r="B16" s="1">
        <v>0</v>
      </c>
    </row>
    <row r="17" spans="1:6" x14ac:dyDescent="0.3">
      <c r="A17" s="1" t="s">
        <v>76</v>
      </c>
      <c r="B17" s="1">
        <v>0</v>
      </c>
    </row>
    <row r="18" spans="1:6" x14ac:dyDescent="0.3">
      <c r="A18" s="1" t="s">
        <v>77</v>
      </c>
      <c r="B18" s="1">
        <v>0</v>
      </c>
    </row>
    <row r="19" spans="1:6" x14ac:dyDescent="0.3">
      <c r="A19" s="1" t="s">
        <v>78</v>
      </c>
      <c r="B19" s="1">
        <v>0</v>
      </c>
    </row>
    <row r="20" spans="1:6" x14ac:dyDescent="0.3">
      <c r="A20" s="1" t="s">
        <v>79</v>
      </c>
      <c r="B20" s="1">
        <v>0</v>
      </c>
    </row>
    <row r="21" spans="1:6" x14ac:dyDescent="0.3">
      <c r="A21" s="1" t="s">
        <v>80</v>
      </c>
      <c r="B21" s="1">
        <v>0</v>
      </c>
    </row>
    <row r="22" spans="1:6" x14ac:dyDescent="0.3">
      <c r="A22" s="1" t="s">
        <v>81</v>
      </c>
      <c r="B22" s="1">
        <v>0</v>
      </c>
    </row>
    <row r="23" spans="1:6" x14ac:dyDescent="0.3">
      <c r="A23" s="1" t="s">
        <v>82</v>
      </c>
      <c r="B23" s="1">
        <v>0</v>
      </c>
    </row>
    <row r="24" spans="1:6" x14ac:dyDescent="0.3">
      <c r="A24" s="1" t="s">
        <v>72</v>
      </c>
      <c r="B24" s="1">
        <v>6.61</v>
      </c>
      <c r="C24" s="6" t="s">
        <v>58</v>
      </c>
      <c r="D24" s="6" t="s">
        <v>59</v>
      </c>
      <c r="E24" s="6" t="s">
        <v>60</v>
      </c>
      <c r="F24" s="1" t="s">
        <v>61</v>
      </c>
    </row>
    <row r="25" spans="1:6" x14ac:dyDescent="0.3">
      <c r="A25" s="1" t="s">
        <v>83</v>
      </c>
      <c r="B25" s="1">
        <v>0</v>
      </c>
    </row>
    <row r="26" spans="1:6" x14ac:dyDescent="0.3">
      <c r="A26" s="1" t="s">
        <v>72</v>
      </c>
      <c r="B26" s="1">
        <v>6.61</v>
      </c>
      <c r="C26" s="6" t="s">
        <v>58</v>
      </c>
      <c r="D26" s="6" t="s">
        <v>59</v>
      </c>
      <c r="E26" s="6" t="s">
        <v>60</v>
      </c>
      <c r="F26" s="1" t="s">
        <v>61</v>
      </c>
    </row>
    <row r="27" spans="1:6" x14ac:dyDescent="0.3">
      <c r="A27" s="1" t="s">
        <v>83</v>
      </c>
      <c r="B27" s="1">
        <v>0</v>
      </c>
    </row>
    <row r="28" spans="1:6" x14ac:dyDescent="0.3">
      <c r="A28" s="1" t="s">
        <v>72</v>
      </c>
      <c r="B28" s="1">
        <v>6.61</v>
      </c>
      <c r="C28" s="6" t="s">
        <v>58</v>
      </c>
      <c r="D28" s="6" t="s">
        <v>59</v>
      </c>
      <c r="E28" s="6" t="s">
        <v>60</v>
      </c>
      <c r="F28" s="1" t="s">
        <v>61</v>
      </c>
    </row>
    <row r="29" spans="1:6" x14ac:dyDescent="0.3">
      <c r="A29" s="1" t="s">
        <v>84</v>
      </c>
      <c r="B29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840A-F186-4E15-B17F-3A3830903564}">
  <dimension ref="A1:J27"/>
  <sheetViews>
    <sheetView workbookViewId="0">
      <selection activeCell="I9" sqref="I9:J14"/>
    </sheetView>
  </sheetViews>
  <sheetFormatPr defaultColWidth="8.88671875" defaultRowHeight="14.4" x14ac:dyDescent="0.3"/>
  <cols>
    <col min="1" max="1" width="44.5546875" style="1" customWidth="1"/>
    <col min="2" max="2" width="22.6640625" style="1" customWidth="1"/>
    <col min="3" max="3" width="16.33203125" style="6" customWidth="1"/>
    <col min="4" max="4" width="17.88671875" style="6" customWidth="1"/>
    <col min="5" max="5" width="18.33203125" style="1" customWidth="1"/>
    <col min="6" max="6" width="20.44140625" style="1" bestFit="1" customWidth="1"/>
    <col min="7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4" t="s">
        <v>85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55</v>
      </c>
      <c r="H1" s="1" t="s">
        <v>27</v>
      </c>
    </row>
    <row r="2" spans="1:10" x14ac:dyDescent="0.3">
      <c r="A2" s="1" t="s">
        <v>86</v>
      </c>
      <c r="B2" s="1">
        <v>5.63</v>
      </c>
      <c r="C2" s="6" t="s">
        <v>87</v>
      </c>
      <c r="D2" s="6" t="s">
        <v>19</v>
      </c>
      <c r="F2" s="1" t="s">
        <v>88</v>
      </c>
      <c r="H2" s="4" t="s">
        <v>89</v>
      </c>
    </row>
    <row r="3" spans="1:10" x14ac:dyDescent="0.3">
      <c r="A3" s="1" t="s">
        <v>90</v>
      </c>
      <c r="B3" s="1">
        <v>0</v>
      </c>
    </row>
    <row r="4" spans="1:10" x14ac:dyDescent="0.3">
      <c r="A4" s="1" t="s">
        <v>91</v>
      </c>
      <c r="B4" s="1">
        <v>2.98</v>
      </c>
      <c r="C4" s="6" t="s">
        <v>58</v>
      </c>
    </row>
    <row r="5" spans="1:10" x14ac:dyDescent="0.3">
      <c r="A5" s="1" t="s">
        <v>92</v>
      </c>
      <c r="B5" s="1">
        <v>0</v>
      </c>
    </row>
    <row r="6" spans="1:10" x14ac:dyDescent="0.3">
      <c r="A6" s="1" t="s">
        <v>93</v>
      </c>
      <c r="B6" s="1">
        <v>3.98</v>
      </c>
      <c r="C6" s="6" t="s">
        <v>94</v>
      </c>
    </row>
    <row r="7" spans="1:10" x14ac:dyDescent="0.3">
      <c r="A7" s="1" t="s">
        <v>95</v>
      </c>
      <c r="B7" s="1">
        <v>0</v>
      </c>
      <c r="H7" s="1" t="s">
        <v>15</v>
      </c>
      <c r="I7" s="1">
        <f>(SUMIF(B:B,"&gt;0"))/COUNTIF(B:B,"&gt;0")</f>
        <v>3.23</v>
      </c>
    </row>
    <row r="8" spans="1:10" x14ac:dyDescent="0.3">
      <c r="A8" s="1" t="s">
        <v>96</v>
      </c>
      <c r="B8" s="1">
        <v>0</v>
      </c>
      <c r="H8" s="1" t="s">
        <v>16</v>
      </c>
      <c r="I8" s="1">
        <f>COUNTIF(B:B,"&gt;0")/(COUNTIF(B:B,"&lt;&gt;")-1)</f>
        <v>0.23076923076923078</v>
      </c>
    </row>
    <row r="9" spans="1:10" x14ac:dyDescent="0.3">
      <c r="A9" s="1" t="s">
        <v>97</v>
      </c>
      <c r="B9" s="1">
        <v>0</v>
      </c>
      <c r="H9" s="1" t="s">
        <v>18</v>
      </c>
      <c r="I9" s="1" t="s">
        <v>87</v>
      </c>
      <c r="J9" s="1">
        <v>1</v>
      </c>
    </row>
    <row r="10" spans="1:10" x14ac:dyDescent="0.3">
      <c r="A10" s="1" t="s">
        <v>98</v>
      </c>
      <c r="B10" s="1">
        <v>0</v>
      </c>
      <c r="I10" s="1" t="s">
        <v>19</v>
      </c>
      <c r="J10" s="1">
        <v>1</v>
      </c>
    </row>
    <row r="11" spans="1:10" x14ac:dyDescent="0.3">
      <c r="A11" s="1" t="s">
        <v>99</v>
      </c>
      <c r="B11" s="1">
        <v>0</v>
      </c>
      <c r="I11" s="1" t="s">
        <v>58</v>
      </c>
      <c r="J11" s="1">
        <v>1</v>
      </c>
    </row>
    <row r="12" spans="1:10" x14ac:dyDescent="0.3">
      <c r="A12" s="1" t="s">
        <v>100</v>
      </c>
      <c r="B12" s="1">
        <v>3.85</v>
      </c>
      <c r="C12" s="6" t="s">
        <v>101</v>
      </c>
      <c r="I12" s="1" t="s">
        <v>94</v>
      </c>
      <c r="J12" s="1">
        <v>1</v>
      </c>
    </row>
    <row r="13" spans="1:10" x14ac:dyDescent="0.3">
      <c r="A13" s="1" t="s">
        <v>102</v>
      </c>
      <c r="B13" s="1">
        <v>0</v>
      </c>
      <c r="I13" s="1" t="s">
        <v>101</v>
      </c>
      <c r="J13" s="1">
        <v>1</v>
      </c>
    </row>
    <row r="14" spans="1:10" x14ac:dyDescent="0.3">
      <c r="A14" s="1" t="s">
        <v>103</v>
      </c>
      <c r="B14" s="1">
        <v>0</v>
      </c>
      <c r="I14" s="1" t="s">
        <v>68</v>
      </c>
      <c r="J14" s="1">
        <v>2</v>
      </c>
    </row>
    <row r="15" spans="1:10" x14ac:dyDescent="0.3">
      <c r="A15" s="1" t="s">
        <v>104</v>
      </c>
      <c r="B15" s="1">
        <v>0</v>
      </c>
    </row>
    <row r="16" spans="1:10" x14ac:dyDescent="0.3">
      <c r="A16" s="1" t="s">
        <v>96</v>
      </c>
      <c r="B16" s="1">
        <v>0</v>
      </c>
    </row>
    <row r="17" spans="1:3" x14ac:dyDescent="0.3">
      <c r="A17" s="1" t="s">
        <v>97</v>
      </c>
      <c r="B17" s="1">
        <v>0</v>
      </c>
    </row>
    <row r="18" spans="1:3" x14ac:dyDescent="0.3">
      <c r="A18" s="1" t="s">
        <v>98</v>
      </c>
      <c r="B18" s="1">
        <v>0</v>
      </c>
    </row>
    <row r="19" spans="1:3" x14ac:dyDescent="0.3">
      <c r="A19" s="1" t="s">
        <v>99</v>
      </c>
      <c r="B19" s="1">
        <v>0</v>
      </c>
    </row>
    <row r="20" spans="1:3" x14ac:dyDescent="0.3">
      <c r="A20" s="1" t="s">
        <v>105</v>
      </c>
      <c r="B20" s="1">
        <v>1.47</v>
      </c>
      <c r="C20" s="6" t="s">
        <v>68</v>
      </c>
    </row>
    <row r="21" spans="1:3" x14ac:dyDescent="0.3">
      <c r="A21" s="1" t="s">
        <v>97</v>
      </c>
      <c r="B21" s="1">
        <v>0</v>
      </c>
    </row>
    <row r="22" spans="1:3" x14ac:dyDescent="0.3">
      <c r="A22" s="1" t="s">
        <v>106</v>
      </c>
      <c r="B22" s="1">
        <v>0</v>
      </c>
    </row>
    <row r="23" spans="1:3" x14ac:dyDescent="0.3">
      <c r="A23" s="1" t="s">
        <v>99</v>
      </c>
      <c r="B23" s="1">
        <v>0</v>
      </c>
    </row>
    <row r="24" spans="1:3" x14ac:dyDescent="0.3">
      <c r="A24" s="1" t="s">
        <v>105</v>
      </c>
      <c r="B24" s="1">
        <v>1.47</v>
      </c>
      <c r="C24" s="6" t="s">
        <v>68</v>
      </c>
    </row>
    <row r="25" spans="1:3" x14ac:dyDescent="0.3">
      <c r="A25" s="1" t="s">
        <v>107</v>
      </c>
      <c r="B25" s="1">
        <v>0</v>
      </c>
    </row>
    <row r="26" spans="1:3" x14ac:dyDescent="0.3">
      <c r="A26" s="1" t="s">
        <v>106</v>
      </c>
      <c r="B26" s="1">
        <v>0</v>
      </c>
    </row>
    <row r="27" spans="1:3" x14ac:dyDescent="0.3">
      <c r="A27" s="1" t="s">
        <v>99</v>
      </c>
      <c r="B27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9619-CA53-4E00-9BA3-1875C9B8A2EA}">
  <dimension ref="A1:J25"/>
  <sheetViews>
    <sheetView workbookViewId="0">
      <selection activeCell="I9" sqref="I9:J12"/>
    </sheetView>
  </sheetViews>
  <sheetFormatPr defaultColWidth="8.88671875" defaultRowHeight="14.4" x14ac:dyDescent="0.3"/>
  <cols>
    <col min="1" max="1" width="53.5546875" style="1" customWidth="1"/>
    <col min="2" max="2" width="17.5546875" style="1" customWidth="1"/>
    <col min="3" max="4" width="18" style="6" customWidth="1"/>
    <col min="5" max="5" width="17.88671875" style="1" customWidth="1"/>
    <col min="6" max="6" width="18.109375" style="1" customWidth="1"/>
    <col min="7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4" t="s">
        <v>108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55</v>
      </c>
      <c r="H1" s="1" t="s">
        <v>56</v>
      </c>
    </row>
    <row r="2" spans="1:10" x14ac:dyDescent="0.3">
      <c r="A2" s="1" t="s">
        <v>109</v>
      </c>
      <c r="B2" s="1">
        <v>0</v>
      </c>
      <c r="C2" s="7"/>
      <c r="H2" s="4" t="s">
        <v>110</v>
      </c>
    </row>
    <row r="3" spans="1:10" x14ac:dyDescent="0.3">
      <c r="A3" s="1" t="s">
        <v>111</v>
      </c>
      <c r="B3" s="1">
        <v>1.79</v>
      </c>
      <c r="C3" s="6" t="s">
        <v>68</v>
      </c>
    </row>
    <row r="4" spans="1:10" x14ac:dyDescent="0.3">
      <c r="A4" s="1" t="s">
        <v>112</v>
      </c>
      <c r="B4" s="1">
        <v>0</v>
      </c>
    </row>
    <row r="5" spans="1:10" x14ac:dyDescent="0.3">
      <c r="A5" s="1" t="s">
        <v>113</v>
      </c>
      <c r="B5" s="1">
        <v>1.23</v>
      </c>
      <c r="C5" s="6" t="s">
        <v>68</v>
      </c>
    </row>
    <row r="6" spans="1:10" x14ac:dyDescent="0.3">
      <c r="A6" s="1" t="s">
        <v>114</v>
      </c>
      <c r="B6" s="1">
        <v>0</v>
      </c>
    </row>
    <row r="7" spans="1:10" x14ac:dyDescent="0.3">
      <c r="A7" s="1" t="s">
        <v>115</v>
      </c>
      <c r="B7" s="1">
        <v>0</v>
      </c>
      <c r="H7" s="1" t="s">
        <v>15</v>
      </c>
      <c r="I7" s="1">
        <f>(SUMIF(B:B,"&gt;0"))/COUNTIF(B:B,"&gt;0")</f>
        <v>3.9949999999999997</v>
      </c>
    </row>
    <row r="8" spans="1:10" x14ac:dyDescent="0.3">
      <c r="A8" s="1" t="s">
        <v>116</v>
      </c>
      <c r="B8" s="1">
        <v>0</v>
      </c>
      <c r="H8" s="1" t="s">
        <v>16</v>
      </c>
      <c r="I8" s="1">
        <f>COUNTIF(B:B,"&gt;0")/(COUNTIF(B:B,"&lt;&gt;")-1)</f>
        <v>0.41666666666666669</v>
      </c>
    </row>
    <row r="9" spans="1:10" x14ac:dyDescent="0.3">
      <c r="A9" s="1" t="s">
        <v>117</v>
      </c>
      <c r="B9" s="1">
        <v>4.97</v>
      </c>
      <c r="C9" s="6" t="s">
        <v>118</v>
      </c>
      <c r="H9" s="1" t="s">
        <v>18</v>
      </c>
      <c r="I9" s="1" t="s">
        <v>68</v>
      </c>
      <c r="J9" s="1">
        <v>2</v>
      </c>
    </row>
    <row r="10" spans="1:10" x14ac:dyDescent="0.3">
      <c r="A10" s="1" t="s">
        <v>119</v>
      </c>
      <c r="B10" s="1">
        <v>3.87</v>
      </c>
      <c r="C10" s="6" t="s">
        <v>120</v>
      </c>
      <c r="D10" s="6" t="s">
        <v>58</v>
      </c>
      <c r="F10" s="1" t="s">
        <v>121</v>
      </c>
      <c r="I10" s="1" t="s">
        <v>118</v>
      </c>
      <c r="J10" s="1">
        <v>6</v>
      </c>
    </row>
    <row r="11" spans="1:10" x14ac:dyDescent="0.3">
      <c r="A11" s="1" t="s">
        <v>122</v>
      </c>
      <c r="B11" s="1">
        <v>0</v>
      </c>
      <c r="I11" s="1" t="s">
        <v>120</v>
      </c>
      <c r="J11" s="1">
        <v>1</v>
      </c>
    </row>
    <row r="12" spans="1:10" x14ac:dyDescent="0.3">
      <c r="A12" s="1" t="s">
        <v>123</v>
      </c>
      <c r="B12" s="1">
        <v>0</v>
      </c>
      <c r="I12" s="1" t="s">
        <v>58</v>
      </c>
      <c r="J12" s="1">
        <v>2</v>
      </c>
    </row>
    <row r="13" spans="1:10" x14ac:dyDescent="0.3">
      <c r="A13" s="1" t="s">
        <v>124</v>
      </c>
      <c r="B13" s="1">
        <v>3.24</v>
      </c>
      <c r="C13" s="6" t="s">
        <v>58</v>
      </c>
    </row>
    <row r="14" spans="1:10" x14ac:dyDescent="0.3">
      <c r="A14" s="1" t="s">
        <v>125</v>
      </c>
      <c r="B14" s="1">
        <v>0</v>
      </c>
    </row>
    <row r="15" spans="1:10" x14ac:dyDescent="0.3">
      <c r="A15" s="1" t="s">
        <v>114</v>
      </c>
      <c r="B15" s="1">
        <v>0</v>
      </c>
    </row>
    <row r="16" spans="1:10" x14ac:dyDescent="0.3">
      <c r="A16" s="1" t="s">
        <v>115</v>
      </c>
      <c r="B16" s="1">
        <v>0</v>
      </c>
    </row>
    <row r="17" spans="1:3" x14ac:dyDescent="0.3">
      <c r="A17" s="1" t="s">
        <v>116</v>
      </c>
      <c r="B17" s="1">
        <v>0</v>
      </c>
    </row>
    <row r="18" spans="1:3" x14ac:dyDescent="0.3">
      <c r="A18" s="1" t="s">
        <v>117</v>
      </c>
      <c r="B18" s="1">
        <v>4.97</v>
      </c>
      <c r="C18" s="6" t="s">
        <v>118</v>
      </c>
    </row>
    <row r="19" spans="1:3" x14ac:dyDescent="0.3">
      <c r="A19" s="1" t="s">
        <v>114</v>
      </c>
      <c r="B19" s="1">
        <v>0</v>
      </c>
    </row>
    <row r="20" spans="1:3" x14ac:dyDescent="0.3">
      <c r="A20" s="1" t="s">
        <v>115</v>
      </c>
      <c r="B20" s="1">
        <v>0</v>
      </c>
    </row>
    <row r="21" spans="1:3" x14ac:dyDescent="0.3">
      <c r="A21" s="1" t="s">
        <v>116</v>
      </c>
      <c r="B21" s="1">
        <v>0</v>
      </c>
    </row>
    <row r="22" spans="1:3" x14ac:dyDescent="0.3">
      <c r="A22" s="1" t="s">
        <v>117</v>
      </c>
      <c r="B22" s="1">
        <v>4.97</v>
      </c>
      <c r="C22" s="6" t="s">
        <v>118</v>
      </c>
    </row>
    <row r="23" spans="1:3" x14ac:dyDescent="0.3">
      <c r="A23" s="1" t="s">
        <v>117</v>
      </c>
      <c r="B23" s="1">
        <v>4.97</v>
      </c>
      <c r="C23" s="6" t="s">
        <v>118</v>
      </c>
    </row>
    <row r="24" spans="1:3" x14ac:dyDescent="0.3">
      <c r="A24" s="1" t="s">
        <v>117</v>
      </c>
      <c r="B24" s="1">
        <v>4.97</v>
      </c>
      <c r="C24" s="6" t="s">
        <v>118</v>
      </c>
    </row>
    <row r="25" spans="1:3" x14ac:dyDescent="0.3">
      <c r="A25" s="1" t="s">
        <v>117</v>
      </c>
      <c r="B25" s="1">
        <v>4.97</v>
      </c>
      <c r="C25" s="6" t="s">
        <v>118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6D75-4F29-4FE6-8898-9FFF234D29E3}">
  <dimension ref="A1:J23"/>
  <sheetViews>
    <sheetView workbookViewId="0">
      <selection activeCell="I9" sqref="I9:J12"/>
    </sheetView>
  </sheetViews>
  <sheetFormatPr defaultColWidth="8.88671875" defaultRowHeight="14.4" x14ac:dyDescent="0.3"/>
  <cols>
    <col min="1" max="1" width="53.33203125" style="1" customWidth="1"/>
    <col min="2" max="2" width="17.6640625" style="1" customWidth="1"/>
    <col min="3" max="3" width="17.88671875" style="6" customWidth="1"/>
    <col min="4" max="4" width="17.5546875" style="6" customWidth="1"/>
    <col min="5" max="5" width="17.6640625" style="1" customWidth="1"/>
    <col min="6" max="6" width="20" style="1" customWidth="1"/>
    <col min="7" max="7" width="13.6640625" style="1" customWidth="1"/>
    <col min="8" max="8" width="39.44140625" style="1" bestFit="1" customWidth="1"/>
    <col min="9" max="16384" width="8.88671875" style="1"/>
  </cols>
  <sheetData>
    <row r="1" spans="1:10" x14ac:dyDescent="0.3">
      <c r="A1" s="1" t="s">
        <v>126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55</v>
      </c>
      <c r="H1" s="1" t="s">
        <v>56</v>
      </c>
    </row>
    <row r="2" spans="1:10" x14ac:dyDescent="0.3">
      <c r="A2" s="1" t="s">
        <v>127</v>
      </c>
      <c r="B2" s="1">
        <v>4.87</v>
      </c>
      <c r="C2" s="6" t="s">
        <v>87</v>
      </c>
      <c r="H2" s="4" t="s">
        <v>128</v>
      </c>
    </row>
    <row r="3" spans="1:10" x14ac:dyDescent="0.3">
      <c r="A3" s="1" t="s">
        <v>129</v>
      </c>
      <c r="B3" s="1">
        <v>0</v>
      </c>
    </row>
    <row r="4" spans="1:10" x14ac:dyDescent="0.3">
      <c r="A4" s="1" t="s">
        <v>130</v>
      </c>
      <c r="B4" s="1">
        <v>7.73</v>
      </c>
      <c r="C4" s="6" t="s">
        <v>87</v>
      </c>
      <c r="D4" s="6" t="s">
        <v>58</v>
      </c>
      <c r="F4" s="1" t="s">
        <v>131</v>
      </c>
    </row>
    <row r="5" spans="1:10" x14ac:dyDescent="0.3">
      <c r="A5" s="1" t="s">
        <v>132</v>
      </c>
      <c r="B5" s="1">
        <v>0</v>
      </c>
    </row>
    <row r="6" spans="1:10" x14ac:dyDescent="0.3">
      <c r="A6" s="1" t="s">
        <v>133</v>
      </c>
      <c r="B6" s="1">
        <v>0</v>
      </c>
    </row>
    <row r="7" spans="1:10" x14ac:dyDescent="0.3">
      <c r="A7" s="1" t="s">
        <v>134</v>
      </c>
      <c r="B7" s="1">
        <v>3.81</v>
      </c>
      <c r="C7" s="6" t="s">
        <v>68</v>
      </c>
      <c r="H7" s="1" t="s">
        <v>15</v>
      </c>
      <c r="I7" s="1">
        <f>(SUMIF(B:B,"&gt;0"))/COUNTIF(B:B,"&gt;0")</f>
        <v>4.17875</v>
      </c>
    </row>
    <row r="8" spans="1:10" x14ac:dyDescent="0.3">
      <c r="A8" s="1" t="s">
        <v>135</v>
      </c>
      <c r="B8" s="1">
        <v>0</v>
      </c>
      <c r="H8" s="1" t="s">
        <v>16</v>
      </c>
      <c r="I8" s="1">
        <f>COUNTIF(B:B,"&gt;0")/(COUNTIF(B:B,"&lt;&gt;")-1)</f>
        <v>0.36363636363636365</v>
      </c>
    </row>
    <row r="9" spans="1:10" x14ac:dyDescent="0.3">
      <c r="A9" s="1" t="s">
        <v>136</v>
      </c>
      <c r="B9" s="1">
        <v>0</v>
      </c>
      <c r="H9" s="1" t="s">
        <v>18</v>
      </c>
      <c r="I9" s="1" t="s">
        <v>87</v>
      </c>
      <c r="J9" s="1">
        <v>2</v>
      </c>
    </row>
    <row r="10" spans="1:10" x14ac:dyDescent="0.3">
      <c r="A10" s="5" t="s">
        <v>137</v>
      </c>
      <c r="B10" s="1">
        <v>0</v>
      </c>
      <c r="I10" s="1" t="s">
        <v>58</v>
      </c>
      <c r="J10" s="1">
        <v>2</v>
      </c>
    </row>
    <row r="11" spans="1:10" x14ac:dyDescent="0.3">
      <c r="A11" s="1" t="s">
        <v>138</v>
      </c>
      <c r="B11" s="1">
        <v>1.18</v>
      </c>
      <c r="C11" s="6" t="s">
        <v>139</v>
      </c>
      <c r="I11" s="1" t="s">
        <v>68</v>
      </c>
      <c r="J11" s="1">
        <v>4</v>
      </c>
    </row>
    <row r="12" spans="1:10" x14ac:dyDescent="0.3">
      <c r="A12" s="1" t="s">
        <v>140</v>
      </c>
      <c r="B12" s="1">
        <v>4.41</v>
      </c>
      <c r="C12" s="6" t="s">
        <v>58</v>
      </c>
      <c r="I12" s="1" t="s">
        <v>139</v>
      </c>
      <c r="J12" s="1">
        <v>1</v>
      </c>
    </row>
    <row r="13" spans="1:10" x14ac:dyDescent="0.3">
      <c r="A13" s="1" t="s">
        <v>141</v>
      </c>
      <c r="B13" s="1">
        <v>0</v>
      </c>
    </row>
    <row r="14" spans="1:10" x14ac:dyDescent="0.3">
      <c r="A14" s="1" t="s">
        <v>133</v>
      </c>
      <c r="B14" s="1">
        <v>0</v>
      </c>
    </row>
    <row r="15" spans="1:10" x14ac:dyDescent="0.3">
      <c r="A15" s="1" t="s">
        <v>134</v>
      </c>
      <c r="B15" s="1">
        <v>3.81</v>
      </c>
      <c r="C15" s="6" t="s">
        <v>68</v>
      </c>
    </row>
    <row r="16" spans="1:10" x14ac:dyDescent="0.3">
      <c r="A16" s="1" t="s">
        <v>135</v>
      </c>
      <c r="B16" s="1">
        <v>0</v>
      </c>
    </row>
    <row r="17" spans="1:3" x14ac:dyDescent="0.3">
      <c r="A17" s="1" t="s">
        <v>133</v>
      </c>
      <c r="B17" s="1">
        <v>0</v>
      </c>
    </row>
    <row r="18" spans="1:3" x14ac:dyDescent="0.3">
      <c r="A18" s="1" t="s">
        <v>134</v>
      </c>
      <c r="B18" s="1">
        <v>3.81</v>
      </c>
      <c r="C18" s="6" t="s">
        <v>68</v>
      </c>
    </row>
    <row r="19" spans="1:3" x14ac:dyDescent="0.3">
      <c r="A19" s="1" t="s">
        <v>135</v>
      </c>
      <c r="B19" s="1">
        <v>0</v>
      </c>
    </row>
    <row r="20" spans="1:3" x14ac:dyDescent="0.3">
      <c r="A20" s="1" t="s">
        <v>133</v>
      </c>
      <c r="B20" s="1">
        <v>0</v>
      </c>
    </row>
    <row r="21" spans="1:3" x14ac:dyDescent="0.3">
      <c r="A21" s="1" t="s">
        <v>134</v>
      </c>
      <c r="B21" s="1">
        <v>3.81</v>
      </c>
      <c r="C21" s="6" t="s">
        <v>68</v>
      </c>
    </row>
    <row r="22" spans="1:3" x14ac:dyDescent="0.3">
      <c r="A22" s="1" t="s">
        <v>135</v>
      </c>
      <c r="B22" s="1">
        <v>0</v>
      </c>
    </row>
    <row r="23" spans="1:3" x14ac:dyDescent="0.3">
      <c r="A23" s="1" t="s">
        <v>136</v>
      </c>
      <c r="B23" s="1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27F1-D774-4299-9534-2FBA6904236F}">
  <dimension ref="A1:J17"/>
  <sheetViews>
    <sheetView workbookViewId="0">
      <selection activeCell="I9" sqref="I9"/>
    </sheetView>
  </sheetViews>
  <sheetFormatPr defaultColWidth="8.88671875" defaultRowHeight="14.4" x14ac:dyDescent="0.3"/>
  <cols>
    <col min="1" max="1" width="44.5546875" style="1" customWidth="1"/>
    <col min="2" max="2" width="17.6640625" style="1" customWidth="1"/>
    <col min="3" max="3" width="17.5546875" style="6" customWidth="1"/>
    <col min="4" max="4" width="17.6640625" style="1" customWidth="1"/>
    <col min="5" max="5" width="18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4" t="s">
        <v>142</v>
      </c>
      <c r="B1" s="1" t="s">
        <v>1</v>
      </c>
      <c r="C1" s="6" t="s">
        <v>2</v>
      </c>
      <c r="D1" s="1" t="s">
        <v>3</v>
      </c>
      <c r="E1" s="1" t="s">
        <v>4</v>
      </c>
      <c r="H1" s="1" t="s">
        <v>56</v>
      </c>
    </row>
    <row r="2" spans="1:10" x14ac:dyDescent="0.3">
      <c r="A2" s="1" t="s">
        <v>143</v>
      </c>
      <c r="B2" s="1">
        <v>4.1399999999999997</v>
      </c>
      <c r="C2" s="6" t="s">
        <v>94</v>
      </c>
      <c r="H2" s="1">
        <v>1.85</v>
      </c>
    </row>
    <row r="3" spans="1:10" x14ac:dyDescent="0.3">
      <c r="A3" s="1" t="s">
        <v>144</v>
      </c>
      <c r="B3" s="1">
        <v>2.65</v>
      </c>
      <c r="C3" s="6" t="s">
        <v>94</v>
      </c>
    </row>
    <row r="4" spans="1:10" x14ac:dyDescent="0.3">
      <c r="A4" s="1" t="s">
        <v>145</v>
      </c>
      <c r="B4" s="1">
        <v>1.32</v>
      </c>
      <c r="C4" s="6" t="s">
        <v>31</v>
      </c>
    </row>
    <row r="5" spans="1:10" x14ac:dyDescent="0.3">
      <c r="A5" s="1" t="s">
        <v>146</v>
      </c>
      <c r="B5" s="1">
        <v>0</v>
      </c>
    </row>
    <row r="6" spans="1:10" x14ac:dyDescent="0.3">
      <c r="A6" s="1" t="s">
        <v>147</v>
      </c>
      <c r="B6" s="1">
        <v>0</v>
      </c>
    </row>
    <row r="7" spans="1:10" x14ac:dyDescent="0.3">
      <c r="A7" s="1" t="s">
        <v>148</v>
      </c>
      <c r="B7" s="1">
        <v>0</v>
      </c>
      <c r="H7" s="1" t="s">
        <v>15</v>
      </c>
      <c r="I7" s="1">
        <f>(SUMIF(B:B,"&gt;0"))/COUNTIF(B:B,"&gt;0")</f>
        <v>2.5024999999999999</v>
      </c>
    </row>
    <row r="8" spans="1:10" x14ac:dyDescent="0.3">
      <c r="A8" s="1" t="s">
        <v>149</v>
      </c>
      <c r="B8" s="1">
        <v>0</v>
      </c>
      <c r="H8" s="1" t="s">
        <v>16</v>
      </c>
      <c r="I8" s="1">
        <f>COUNTIF(B:B,"&gt;0")/(COUNTIF(B:B,"&lt;&gt;")-1)</f>
        <v>0.25</v>
      </c>
    </row>
    <row r="9" spans="1:10" x14ac:dyDescent="0.3">
      <c r="A9" s="1" t="s">
        <v>150</v>
      </c>
      <c r="B9" s="1">
        <v>0</v>
      </c>
      <c r="H9" s="1" t="s">
        <v>18</v>
      </c>
      <c r="I9" s="1" t="s">
        <v>94</v>
      </c>
      <c r="J9" s="1">
        <v>2</v>
      </c>
    </row>
    <row r="10" spans="1:10" x14ac:dyDescent="0.3">
      <c r="A10" s="1" t="s">
        <v>151</v>
      </c>
      <c r="B10" s="1">
        <v>0</v>
      </c>
      <c r="I10" s="1" t="s">
        <v>31</v>
      </c>
      <c r="J10" s="1">
        <v>1</v>
      </c>
    </row>
    <row r="11" spans="1:10" x14ac:dyDescent="0.3">
      <c r="A11" s="1" t="s">
        <v>152</v>
      </c>
      <c r="B11" s="1">
        <v>0</v>
      </c>
      <c r="I11" s="1" t="s">
        <v>14</v>
      </c>
      <c r="J11" s="1">
        <v>1</v>
      </c>
    </row>
    <row r="12" spans="1:10" x14ac:dyDescent="0.3">
      <c r="A12" s="1" t="s">
        <v>153</v>
      </c>
      <c r="B12" s="1">
        <v>0</v>
      </c>
    </row>
    <row r="13" spans="1:10" x14ac:dyDescent="0.3">
      <c r="A13" s="1" t="s">
        <v>154</v>
      </c>
      <c r="B13" s="1">
        <v>0</v>
      </c>
    </row>
    <row r="14" spans="1:10" x14ac:dyDescent="0.3">
      <c r="A14" s="1" t="s">
        <v>147</v>
      </c>
      <c r="B14" s="1">
        <v>0</v>
      </c>
    </row>
    <row r="15" spans="1:10" x14ac:dyDescent="0.3">
      <c r="A15" s="1" t="s">
        <v>155</v>
      </c>
      <c r="B15" s="1">
        <v>0</v>
      </c>
    </row>
    <row r="16" spans="1:10" x14ac:dyDescent="0.3">
      <c r="A16" s="1" t="s">
        <v>156</v>
      </c>
      <c r="B16" s="1">
        <v>0</v>
      </c>
    </row>
    <row r="17" spans="1:3" x14ac:dyDescent="0.3">
      <c r="A17" s="1" t="s">
        <v>157</v>
      </c>
      <c r="B17" s="1">
        <v>1.9</v>
      </c>
      <c r="C17" s="6" t="s">
        <v>14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760-2892-45F8-AAEB-4FE592553225}">
  <dimension ref="A1:J24"/>
  <sheetViews>
    <sheetView workbookViewId="0">
      <selection activeCell="J15" sqref="J15"/>
    </sheetView>
  </sheetViews>
  <sheetFormatPr defaultColWidth="8.88671875" defaultRowHeight="14.4" x14ac:dyDescent="0.3"/>
  <cols>
    <col min="1" max="1" width="35.5546875" style="1" customWidth="1"/>
    <col min="2" max="2" width="17.6640625" style="1" customWidth="1"/>
    <col min="3" max="3" width="17.44140625" style="6" customWidth="1"/>
    <col min="4" max="4" width="18" style="1" customWidth="1"/>
    <col min="5" max="5" width="17.664062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4" t="s">
        <v>237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238</v>
      </c>
      <c r="H1" s="1" t="s">
        <v>56</v>
      </c>
    </row>
    <row r="2" spans="1:10" x14ac:dyDescent="0.3">
      <c r="A2" s="1" t="s">
        <v>239</v>
      </c>
      <c r="B2" s="1">
        <v>0</v>
      </c>
      <c r="C2" s="1"/>
      <c r="D2" s="7"/>
      <c r="H2" s="4" t="s">
        <v>158</v>
      </c>
    </row>
    <row r="3" spans="1:10" x14ac:dyDescent="0.3">
      <c r="A3" s="1" t="s">
        <v>240</v>
      </c>
      <c r="B3" s="1">
        <v>4.4800000000000004</v>
      </c>
      <c r="C3" s="1" t="s">
        <v>118</v>
      </c>
      <c r="D3" s="6"/>
    </row>
    <row r="4" spans="1:10" x14ac:dyDescent="0.3">
      <c r="A4" s="1" t="s">
        <v>241</v>
      </c>
      <c r="B4" s="1">
        <v>0</v>
      </c>
      <c r="C4" s="1"/>
      <c r="D4" s="6"/>
    </row>
    <row r="5" spans="1:10" x14ac:dyDescent="0.3">
      <c r="A5" s="1" t="s">
        <v>242</v>
      </c>
      <c r="B5" s="1">
        <v>0</v>
      </c>
      <c r="C5" s="1"/>
      <c r="D5" s="6"/>
    </row>
    <row r="6" spans="1:10" x14ac:dyDescent="0.3">
      <c r="A6" s="1" t="s">
        <v>243</v>
      </c>
      <c r="B6" s="1">
        <v>3.9</v>
      </c>
      <c r="C6" s="1" t="s">
        <v>159</v>
      </c>
      <c r="D6" s="6"/>
    </row>
    <row r="7" spans="1:10" x14ac:dyDescent="0.3">
      <c r="A7" s="1" t="s">
        <v>244</v>
      </c>
      <c r="B7" s="1">
        <v>2.0099999999999998</v>
      </c>
      <c r="C7" s="1" t="s">
        <v>245</v>
      </c>
      <c r="D7" s="6"/>
      <c r="H7" s="1" t="s">
        <v>15</v>
      </c>
      <c r="I7" s="1">
        <v>3.02</v>
      </c>
    </row>
    <row r="8" spans="1:10" x14ac:dyDescent="0.3">
      <c r="A8" s="1" t="s">
        <v>246</v>
      </c>
      <c r="B8" s="1">
        <v>0</v>
      </c>
      <c r="C8" s="1"/>
      <c r="D8" s="6"/>
      <c r="H8" s="1" t="s">
        <v>16</v>
      </c>
      <c r="I8" s="1">
        <f>COUNTIF(B:B,"&gt;0")/(COUNTIF(B:B,"&lt;&gt;")-1)</f>
        <v>0.52173913043478259</v>
      </c>
    </row>
    <row r="9" spans="1:10" x14ac:dyDescent="0.3">
      <c r="A9" s="1" t="s">
        <v>247</v>
      </c>
      <c r="B9" s="1">
        <v>0</v>
      </c>
      <c r="C9" s="1"/>
      <c r="D9" s="6"/>
      <c r="H9" s="1" t="s">
        <v>18</v>
      </c>
      <c r="I9" s="1" t="s">
        <v>118</v>
      </c>
      <c r="J9" s="1">
        <v>1</v>
      </c>
    </row>
    <row r="10" spans="1:10" x14ac:dyDescent="0.3">
      <c r="A10" s="1" t="s">
        <v>248</v>
      </c>
      <c r="B10" s="1">
        <v>2.48</v>
      </c>
      <c r="C10" s="1" t="s">
        <v>159</v>
      </c>
      <c r="D10" s="6"/>
      <c r="I10" s="1" t="s">
        <v>159</v>
      </c>
      <c r="J10" s="1">
        <v>7</v>
      </c>
    </row>
    <row r="11" spans="1:10" x14ac:dyDescent="0.3">
      <c r="A11" s="1" t="s">
        <v>249</v>
      </c>
      <c r="B11" s="1">
        <v>0.9</v>
      </c>
      <c r="C11" s="1" t="s">
        <v>159</v>
      </c>
      <c r="D11" s="6"/>
      <c r="I11" s="1" t="s">
        <v>245</v>
      </c>
      <c r="J11" s="1">
        <v>1</v>
      </c>
    </row>
    <row r="12" spans="1:10" x14ac:dyDescent="0.3">
      <c r="A12" s="1" t="s">
        <v>250</v>
      </c>
      <c r="B12" s="1">
        <v>1.42</v>
      </c>
      <c r="C12" s="1" t="s">
        <v>9</v>
      </c>
      <c r="D12" s="6"/>
      <c r="I12" s="1" t="s">
        <v>9</v>
      </c>
      <c r="J12" s="1">
        <v>1</v>
      </c>
    </row>
    <row r="13" spans="1:10" x14ac:dyDescent="0.3">
      <c r="A13" s="1" t="s">
        <v>251</v>
      </c>
      <c r="B13" s="1">
        <v>0</v>
      </c>
      <c r="C13" s="1"/>
      <c r="D13" s="6"/>
      <c r="I13" s="1" t="s">
        <v>189</v>
      </c>
      <c r="J13" s="1">
        <v>2</v>
      </c>
    </row>
    <row r="14" spans="1:10" x14ac:dyDescent="0.3">
      <c r="A14" s="1" t="s">
        <v>252</v>
      </c>
      <c r="B14" s="1">
        <v>5.65</v>
      </c>
      <c r="C14" s="1" t="s">
        <v>189</v>
      </c>
      <c r="D14" s="6" t="s">
        <v>58</v>
      </c>
      <c r="F14" s="1" t="s">
        <v>253</v>
      </c>
      <c r="I14" s="1" t="s">
        <v>19</v>
      </c>
      <c r="J14" s="1">
        <v>1</v>
      </c>
    </row>
    <row r="15" spans="1:10" x14ac:dyDescent="0.3">
      <c r="A15" s="1" t="s">
        <v>254</v>
      </c>
      <c r="B15" s="1">
        <v>0</v>
      </c>
      <c r="C15" s="1"/>
      <c r="D15" s="6"/>
      <c r="I15" s="1" t="s">
        <v>58</v>
      </c>
      <c r="J15" s="1">
        <v>1</v>
      </c>
    </row>
    <row r="16" spans="1:10" x14ac:dyDescent="0.3">
      <c r="A16" s="1" t="s">
        <v>255</v>
      </c>
      <c r="B16" s="1">
        <v>0</v>
      </c>
      <c r="C16" s="1"/>
      <c r="D16" s="6"/>
    </row>
    <row r="17" spans="1:6" x14ac:dyDescent="0.3">
      <c r="A17" s="1" t="s">
        <v>247</v>
      </c>
      <c r="B17" s="1">
        <v>0</v>
      </c>
      <c r="C17" s="1"/>
      <c r="D17" s="6"/>
    </row>
    <row r="18" spans="1:6" x14ac:dyDescent="0.3">
      <c r="A18" s="1" t="s">
        <v>248</v>
      </c>
      <c r="B18" s="1">
        <v>2.48</v>
      </c>
      <c r="C18" s="1" t="s">
        <v>159</v>
      </c>
      <c r="D18" s="6"/>
    </row>
    <row r="19" spans="1:6" x14ac:dyDescent="0.3">
      <c r="A19" s="1" t="s">
        <v>249</v>
      </c>
      <c r="B19" s="1">
        <v>0.9</v>
      </c>
      <c r="C19" s="6" t="s">
        <v>159</v>
      </c>
      <c r="D19" s="6"/>
    </row>
    <row r="20" spans="1:6" x14ac:dyDescent="0.3">
      <c r="A20" s="1" t="s">
        <v>256</v>
      </c>
      <c r="B20" s="1">
        <v>6.24</v>
      </c>
      <c r="C20" s="6" t="s">
        <v>19</v>
      </c>
      <c r="D20" s="6" t="s">
        <v>189</v>
      </c>
      <c r="F20" s="1" t="s">
        <v>257</v>
      </c>
    </row>
    <row r="21" spans="1:6" x14ac:dyDescent="0.3">
      <c r="A21" s="1" t="s">
        <v>255</v>
      </c>
      <c r="B21" s="1">
        <v>0</v>
      </c>
      <c r="D21" s="6"/>
    </row>
    <row r="22" spans="1:6" x14ac:dyDescent="0.3">
      <c r="A22" s="1" t="s">
        <v>247</v>
      </c>
      <c r="B22" s="1">
        <v>0</v>
      </c>
      <c r="D22" s="6"/>
    </row>
    <row r="23" spans="1:6" x14ac:dyDescent="0.3">
      <c r="A23" s="1" t="s">
        <v>248</v>
      </c>
      <c r="B23" s="1">
        <v>2.48</v>
      </c>
      <c r="C23" s="6" t="s">
        <v>159</v>
      </c>
      <c r="D23" s="6"/>
    </row>
    <row r="24" spans="1:6" x14ac:dyDescent="0.3">
      <c r="A24" s="1" t="s">
        <v>249</v>
      </c>
      <c r="B24" s="1">
        <v>0.9</v>
      </c>
      <c r="C24" s="6" t="s">
        <v>159</v>
      </c>
      <c r="D24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C9EE-9497-4ECB-B54C-CD4D5113EBC8}">
  <dimension ref="A1:J27"/>
  <sheetViews>
    <sheetView workbookViewId="0">
      <selection activeCell="A20" sqref="A20"/>
    </sheetView>
  </sheetViews>
  <sheetFormatPr defaultColWidth="8.88671875" defaultRowHeight="14.4" x14ac:dyDescent="0.3"/>
  <cols>
    <col min="1" max="1" width="52.5546875" style="1" customWidth="1"/>
    <col min="2" max="2" width="23" style="1" customWidth="1"/>
    <col min="3" max="3" width="17.109375" style="6" customWidth="1"/>
    <col min="4" max="4" width="17.44140625" style="1" customWidth="1"/>
    <col min="5" max="5" width="17.8867187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4" t="s">
        <v>160</v>
      </c>
      <c r="B1" s="1" t="s">
        <v>1</v>
      </c>
      <c r="C1" s="6" t="s">
        <v>2</v>
      </c>
      <c r="D1" s="1" t="s">
        <v>3</v>
      </c>
      <c r="E1" s="1" t="s">
        <v>4</v>
      </c>
      <c r="H1" s="1" t="s">
        <v>161</v>
      </c>
    </row>
    <row r="2" spans="1:10" x14ac:dyDescent="0.3">
      <c r="A2" s="1" t="s">
        <v>162</v>
      </c>
      <c r="B2" s="1">
        <v>0.41</v>
      </c>
      <c r="C2" s="6" t="s">
        <v>68</v>
      </c>
      <c r="H2" s="4" t="s">
        <v>163</v>
      </c>
    </row>
    <row r="3" spans="1:10" x14ac:dyDescent="0.3">
      <c r="A3" s="1" t="s">
        <v>164</v>
      </c>
      <c r="B3" s="1">
        <v>0</v>
      </c>
    </row>
    <row r="4" spans="1:10" x14ac:dyDescent="0.3">
      <c r="A4" s="1" t="s">
        <v>165</v>
      </c>
      <c r="B4" s="1">
        <v>0</v>
      </c>
    </row>
    <row r="5" spans="1:10" x14ac:dyDescent="0.3">
      <c r="A5" s="1" t="s">
        <v>166</v>
      </c>
      <c r="B5" s="1">
        <v>0</v>
      </c>
    </row>
    <row r="6" spans="1:10" x14ac:dyDescent="0.3">
      <c r="A6" s="1" t="s">
        <v>167</v>
      </c>
      <c r="B6" s="1">
        <v>0</v>
      </c>
    </row>
    <row r="7" spans="1:10" x14ac:dyDescent="0.3">
      <c r="A7" s="1" t="s">
        <v>168</v>
      </c>
      <c r="B7" s="1">
        <v>0</v>
      </c>
      <c r="H7" s="1" t="s">
        <v>15</v>
      </c>
      <c r="I7" s="1">
        <f>(SUMIF(B:B,"&gt;0"))/COUNTIF(B:B,"&gt;0")</f>
        <v>0.22499999999999998</v>
      </c>
    </row>
    <row r="8" spans="1:10" x14ac:dyDescent="0.3">
      <c r="A8" s="1" t="s">
        <v>169</v>
      </c>
      <c r="B8" s="1">
        <v>0</v>
      </c>
      <c r="H8" s="1" t="s">
        <v>16</v>
      </c>
      <c r="I8" s="1">
        <f>COUNTIF(B:B,"&gt;0")/(COUNTIF(B:B,"&lt;&gt;")-1)</f>
        <v>7.6923076923076927E-2</v>
      </c>
    </row>
    <row r="9" spans="1:10" x14ac:dyDescent="0.3">
      <c r="A9" s="1" t="s">
        <v>170</v>
      </c>
      <c r="B9" s="1">
        <v>0</v>
      </c>
      <c r="H9" s="1" t="s">
        <v>18</v>
      </c>
      <c r="I9" s="1" t="s">
        <v>68</v>
      </c>
      <c r="J9" s="1">
        <v>1</v>
      </c>
    </row>
    <row r="10" spans="1:10" x14ac:dyDescent="0.3">
      <c r="A10" s="1" t="s">
        <v>171</v>
      </c>
      <c r="B10" s="1">
        <v>0</v>
      </c>
      <c r="I10" s="1" t="s">
        <v>9</v>
      </c>
      <c r="J10" s="1">
        <v>1</v>
      </c>
    </row>
    <row r="11" spans="1:10" x14ac:dyDescent="0.3">
      <c r="A11" s="1" t="s">
        <v>172</v>
      </c>
      <c r="B11" s="1">
        <v>0</v>
      </c>
    </row>
    <row r="12" spans="1:10" x14ac:dyDescent="0.3">
      <c r="A12" s="1" t="s">
        <v>173</v>
      </c>
      <c r="B12" s="1">
        <v>0</v>
      </c>
    </row>
    <row r="13" spans="1:10" x14ac:dyDescent="0.3">
      <c r="A13" s="1" t="s">
        <v>174</v>
      </c>
      <c r="B13" s="1">
        <v>0</v>
      </c>
    </row>
    <row r="14" spans="1:10" x14ac:dyDescent="0.3">
      <c r="A14" s="1" t="s">
        <v>175</v>
      </c>
      <c r="B14" s="1">
        <v>0</v>
      </c>
    </row>
    <row r="15" spans="1:10" x14ac:dyDescent="0.3">
      <c r="A15" s="1" t="s">
        <v>176</v>
      </c>
      <c r="B15" s="1">
        <v>0</v>
      </c>
    </row>
    <row r="16" spans="1:10" x14ac:dyDescent="0.3">
      <c r="A16" s="1" t="s">
        <v>177</v>
      </c>
      <c r="B16" s="1">
        <v>0</v>
      </c>
    </row>
    <row r="17" spans="1:3" x14ac:dyDescent="0.3">
      <c r="A17" s="1" t="s">
        <v>178</v>
      </c>
      <c r="B17" s="1">
        <v>0</v>
      </c>
    </row>
    <row r="18" spans="1:3" x14ac:dyDescent="0.3">
      <c r="A18" s="1" t="s">
        <v>179</v>
      </c>
      <c r="B18" s="1">
        <v>0</v>
      </c>
    </row>
    <row r="19" spans="1:3" x14ac:dyDescent="0.3">
      <c r="A19" s="1" t="s">
        <v>180</v>
      </c>
      <c r="B19" s="1">
        <v>0</v>
      </c>
    </row>
    <row r="20" spans="1:3" x14ac:dyDescent="0.3">
      <c r="A20" s="1" t="s">
        <v>181</v>
      </c>
      <c r="B20" s="1">
        <v>0.04</v>
      </c>
      <c r="C20" s="6" t="s">
        <v>9</v>
      </c>
    </row>
    <row r="21" spans="1:3" x14ac:dyDescent="0.3">
      <c r="A21" s="1" t="s">
        <v>182</v>
      </c>
      <c r="B21" s="1">
        <v>0</v>
      </c>
    </row>
    <row r="22" spans="1:3" x14ac:dyDescent="0.3">
      <c r="A22" s="1" t="s">
        <v>183</v>
      </c>
      <c r="B22" s="1">
        <v>0</v>
      </c>
    </row>
    <row r="23" spans="1:3" x14ac:dyDescent="0.3">
      <c r="A23" s="1" t="s">
        <v>184</v>
      </c>
      <c r="B23" s="1">
        <v>0</v>
      </c>
    </row>
    <row r="24" spans="1:3" x14ac:dyDescent="0.3">
      <c r="A24" s="1" t="s">
        <v>172</v>
      </c>
      <c r="B24" s="1">
        <v>0</v>
      </c>
    </row>
    <row r="25" spans="1:3" x14ac:dyDescent="0.3">
      <c r="A25" s="1" t="s">
        <v>173</v>
      </c>
      <c r="B25" s="1">
        <v>0</v>
      </c>
    </row>
    <row r="26" spans="1:3" x14ac:dyDescent="0.3">
      <c r="A26" s="1" t="s">
        <v>174</v>
      </c>
      <c r="B26" s="1">
        <v>0</v>
      </c>
    </row>
    <row r="27" spans="1:3" x14ac:dyDescent="0.3">
      <c r="A27" s="1" t="s">
        <v>185</v>
      </c>
      <c r="B27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  <vt:lpstr>List10</vt:lpstr>
      <vt:lpstr>List11</vt:lpstr>
      <vt:lpstr>shrnuti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Karolína Polášková</dc:creator>
  <cp:keywords/>
  <dc:description/>
  <cp:lastModifiedBy>Polášková Karolína</cp:lastModifiedBy>
  <cp:revision/>
  <dcterms:created xsi:type="dcterms:W3CDTF">2015-06-05T18:19:34Z</dcterms:created>
  <dcterms:modified xsi:type="dcterms:W3CDTF">2024-06-09T10:17:38Z</dcterms:modified>
  <cp:category/>
  <cp:contentStatus/>
</cp:coreProperties>
</file>