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rgi\OneDrive\Documents\GitHub\bcs\bcs-homework\001-excel-assignment-1\"/>
    </mc:Choice>
  </mc:AlternateContent>
  <xr:revisionPtr revIDLastSave="216" documentId="8_{4729E784-0EED-45A6-8468-069E9A75D00E}" xr6:coauthVersionLast="45" xr6:coauthVersionMax="45" xr10:uidLastSave="{6F2C521A-585B-437A-ABD4-2F8B45031610}"/>
  <bookViews>
    <workbookView xWindow="-120" yWindow="-120" windowWidth="21840" windowHeight="13740" xr2:uid="{00000000-000D-0000-FFFF-FFFF00000000}"/>
  </bookViews>
  <sheets>
    <sheet name="data master" sheetId="1" r:id="rId1"/>
    <sheet name="per category" sheetId="2" r:id="rId2"/>
    <sheet name="per sub category" sheetId="3" r:id="rId3"/>
    <sheet name="per date" sheetId="4" r:id="rId4"/>
    <sheet name="per goal" sheetId="5" r:id="rId5"/>
  </sheets>
  <definedNames>
    <definedName name="_xlnm._FilterDatabase" localSheetId="0" hidden="1">'data master'!$A$1:$T$1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G14" i="5"/>
  <c r="G4" i="5"/>
  <c r="G5" i="5"/>
  <c r="G6" i="5"/>
  <c r="G7" i="5"/>
  <c r="G8" i="5"/>
  <c r="G9" i="5"/>
  <c r="G10" i="5"/>
  <c r="G11" i="5"/>
  <c r="G12" i="5"/>
  <c r="G13" i="5"/>
  <c r="G3" i="5"/>
  <c r="F14" i="5"/>
  <c r="F13" i="5"/>
  <c r="F12" i="5"/>
  <c r="F11" i="5"/>
  <c r="F10" i="5"/>
  <c r="F9" i="5"/>
  <c r="F8" i="5"/>
  <c r="F7" i="5"/>
  <c r="F6" i="5"/>
  <c r="F5" i="5"/>
  <c r="F4" i="5"/>
  <c r="F3" i="5"/>
  <c r="D13" i="5"/>
  <c r="D12" i="5" s="1"/>
  <c r="D11" i="5" s="1"/>
  <c r="D10" i="5" s="1"/>
  <c r="D9" i="5" s="1"/>
  <c r="D8" i="5" s="1"/>
  <c r="D7" i="5" s="1"/>
  <c r="D6" i="5" s="1"/>
  <c r="D5" i="5" s="1"/>
  <c r="D4" i="5" s="1"/>
  <c r="D3" i="5" s="1"/>
  <c r="E13" i="5"/>
  <c r="E12" i="5" s="1"/>
  <c r="E11" i="5" s="1"/>
  <c r="E10" i="5" s="1"/>
  <c r="E9" i="5" s="1"/>
  <c r="E8" i="5" s="1"/>
  <c r="E7" i="5" s="1"/>
  <c r="E6" i="5" s="1"/>
  <c r="E5" i="5" s="1"/>
  <c r="E4" i="5" s="1"/>
  <c r="E3" i="5" s="1"/>
  <c r="C12" i="5"/>
  <c r="C11" i="5" s="1"/>
  <c r="C10" i="5" s="1"/>
  <c r="C9" i="5" s="1"/>
  <c r="C8" i="5" s="1"/>
  <c r="C7" i="5" s="1"/>
  <c r="C6" i="5" s="1"/>
  <c r="C5" i="5" s="1"/>
  <c r="C4" i="5" s="1"/>
  <c r="C3" i="5" s="1"/>
  <c r="C13" i="5"/>
  <c r="D14" i="5"/>
  <c r="E14" i="5"/>
  <c r="C14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6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<sst xmlns="http://schemas.openxmlformats.org/spreadsheetml/2006/main" count="24821" uniqueCount="8402">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</sst>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1" applyNumberFormat="1" applyFont="1"/>
    <xf numFmtId="0" fontId="0" fillId="2" borderId="0" xfId="0" applyFill="1"/>
    <xf numFmtId="0" fontId="3" fillId="3" borderId="0" xfId="0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 - starterbook.xlsx]per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F-4D7F-BD23-C354CDCDD7A0}"/>
            </c:ext>
          </c:extLst>
        </c:ser>
        <c:ser>
          <c:idx val="1"/>
          <c:order val="1"/>
          <c:tx>
            <c:strRef>
              <c:f>'per 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FF-4D7F-BD23-C354CDCDD7A0}"/>
            </c:ext>
          </c:extLst>
        </c:ser>
        <c:ser>
          <c:idx val="2"/>
          <c:order val="2"/>
          <c:tx>
            <c:strRef>
              <c:f>'per 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FF-4D7F-BD23-C354CDCDD7A0}"/>
            </c:ext>
          </c:extLst>
        </c:ser>
        <c:ser>
          <c:idx val="3"/>
          <c:order val="3"/>
          <c:tx>
            <c:strRef>
              <c:f>'per category'!$E$1:$E$2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category'!$E$3:$E$12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FF-4D7F-BD23-C354CDCDD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482175"/>
        <c:axId val="1829653151"/>
      </c:barChart>
      <c:catAx>
        <c:axId val="199948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53151"/>
        <c:crosses val="autoZero"/>
        <c:auto val="1"/>
        <c:lblAlgn val="ctr"/>
        <c:lblOffset val="100"/>
        <c:noMultiLvlLbl val="0"/>
      </c:catAx>
      <c:valAx>
        <c:axId val="182965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48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 - starterbook.xlsx]per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9-4D17-A144-73E9CB93F64B}"/>
            </c:ext>
          </c:extLst>
        </c:ser>
        <c:ser>
          <c:idx val="1"/>
          <c:order val="1"/>
          <c:tx>
            <c:strRef>
              <c:f>'per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9-4D17-A144-73E9CB93F64B}"/>
            </c:ext>
          </c:extLst>
        </c:ser>
        <c:ser>
          <c:idx val="2"/>
          <c:order val="2"/>
          <c:tx>
            <c:strRef>
              <c:f>'per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09-4D17-A144-73E9CB93F64B}"/>
            </c:ext>
          </c:extLst>
        </c:ser>
        <c:ser>
          <c:idx val="3"/>
          <c:order val="3"/>
          <c:tx>
            <c:strRef>
              <c:f>'per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9-4D17-A144-73E9CB93F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573503"/>
        <c:axId val="60154255"/>
      </c:barChart>
      <c:catAx>
        <c:axId val="14257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4255"/>
        <c:crosses val="autoZero"/>
        <c:auto val="1"/>
        <c:lblAlgn val="ctr"/>
        <c:lblOffset val="100"/>
        <c:noMultiLvlLbl val="0"/>
      </c:catAx>
      <c:valAx>
        <c:axId val="601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7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 - starterbook.xlsx]per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A-482A-8081-361A75A14101}"/>
            </c:ext>
          </c:extLst>
        </c:ser>
        <c:ser>
          <c:idx val="1"/>
          <c:order val="1"/>
          <c:tx>
            <c:strRef>
              <c:f>'per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A-482A-8081-361A75A14101}"/>
            </c:ext>
          </c:extLst>
        </c:ser>
        <c:ser>
          <c:idx val="2"/>
          <c:order val="2"/>
          <c:tx>
            <c:strRef>
              <c:f>'per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A-482A-8081-361A75A14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72415"/>
        <c:axId val="60171727"/>
      </c:lineChart>
      <c:catAx>
        <c:axId val="5447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1727"/>
        <c:crosses val="autoZero"/>
        <c:auto val="1"/>
        <c:lblAlgn val="ctr"/>
        <c:lblOffset val="100"/>
        <c:noMultiLvlLbl val="0"/>
      </c:catAx>
      <c:valAx>
        <c:axId val="601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'per goal'!$G$2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77-4E05-B2CC-B9D5BD30F6CE}"/>
            </c:ext>
          </c:extLst>
        </c:ser>
        <c:ser>
          <c:idx val="5"/>
          <c:order val="5"/>
          <c:tx>
            <c:strRef>
              <c:f>'per goal'!$H$2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77-4E05-B2CC-B9D5BD30F6CE}"/>
            </c:ext>
          </c:extLst>
        </c:ser>
        <c:ser>
          <c:idx val="6"/>
          <c:order val="6"/>
          <c:tx>
            <c:strRef>
              <c:f>'per goal'!$I$2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goal'!$B$3:$B$14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77-4E05-B2CC-B9D5BD30F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515071"/>
        <c:axId val="1963712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'per goal'!$C$2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'per goal'!$B$3:$B$14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'per goal'!$C$3:$C$14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B77-4E05-B2CC-B9D5BD30F6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 goal'!$D$3:$D$14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B77-4E05-B2CC-B9D5BD30F6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 goal'!$E$3:$E$14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B77-4E05-B2CC-B9D5BD30F6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'per goal'!$B$3:$B$14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'per goal'!$F$3:$F$14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B77-4E05-B2CC-B9D5BD30F6CE}"/>
                  </c:ext>
                </c:extLst>
              </c15:ser>
            </c15:filteredLineSeries>
          </c:ext>
        </c:extLst>
      </c:lineChart>
      <c:catAx>
        <c:axId val="196251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12511"/>
        <c:crosses val="autoZero"/>
        <c:auto val="1"/>
        <c:lblAlgn val="ctr"/>
        <c:lblOffset val="100"/>
        <c:noMultiLvlLbl val="0"/>
      </c:catAx>
      <c:valAx>
        <c:axId val="19637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51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123825</xdr:rowOff>
    </xdr:from>
    <xdr:to>
      <xdr:col>5</xdr:col>
      <xdr:colOff>923925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A19C0-B9F3-4378-88F9-34B6E853E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2</xdr:row>
      <xdr:rowOff>133349</xdr:rowOff>
    </xdr:from>
    <xdr:to>
      <xdr:col>17</xdr:col>
      <xdr:colOff>352425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23994-1BFE-4EC2-B021-157B7AB67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0</xdr:row>
      <xdr:rowOff>38099</xdr:rowOff>
    </xdr:from>
    <xdr:to>
      <xdr:col>13</xdr:col>
      <xdr:colOff>295274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E96724-2ABA-4F57-B6DC-E6CA255AE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152399</xdr:colOff>
      <xdr:row>14</xdr:row>
      <xdr:rowOff>142875</xdr:rowOff>
    </xdr:from>
    <xdr:to>
      <xdr:col>8</xdr:col>
      <xdr:colOff>876299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97682-F151-494E-A4FD-C06E92F75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ito Torres" refreshedDate="43813.390224189818" createdVersion="6" refreshedVersion="6" minRefreshableVersion="3" recordCount="4114" xr:uid="{66F5D7CF-D783-49E6-81E3-2C92FCBB411E}">
  <cacheSource type="worksheet">
    <worksheetSource ref="A1:R4115" sheet="data 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ito Torres" refreshedDate="43813.398353124998" createdVersion="6" refreshedVersion="6" minRefreshableVersion="3" recordCount="4114" xr:uid="{A2CF8907-0188-4437-974F-901AADAA89F0}">
  <cacheSource type="worksheet">
    <worksheetSource ref="A1:T4115" sheet="data 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EB8ED-5530-4EF0-BCFB-812339A0D4BD}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5977E-43C3-4A3E-9000-6135C47FB376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BF857-D4A4-4112-943B-D4811768CB0A}" name="PivotTable3" cacheId="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8" width="9.85546875" customWidth="1"/>
    <col min="9" max="9" width="20.42578125" bestFit="1" customWidth="1"/>
    <col min="10" max="16" width="9.85546875" customWidth="1"/>
    <col min="17" max="17" width="13.140625" bestFit="1" customWidth="1"/>
    <col min="18" max="18" width="18.85546875" bestFit="1" customWidth="1"/>
    <col min="19" max="19" width="15.42578125" customWidth="1"/>
    <col min="20" max="20" width="12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7376-0288-456D-B4A8-EDDEE926C149}">
  <sheetPr codeName="Sheet3"/>
  <dimension ref="A1:F12"/>
  <sheetViews>
    <sheetView workbookViewId="0">
      <selection activeCell="I24" sqref="I24"/>
    </sheetView>
  </sheetViews>
  <sheetFormatPr defaultRowHeight="15" x14ac:dyDescent="0.25"/>
  <cols>
    <col min="1" max="1" width="16.7109375" bestFit="1" customWidth="1"/>
    <col min="2" max="6" width="16.5703125" customWidth="1"/>
  </cols>
  <sheetData>
    <row r="1" spans="1:6" x14ac:dyDescent="0.25">
      <c r="A1" s="7" t="s">
        <v>8323</v>
      </c>
      <c r="B1" s="7" t="s">
        <v>8321</v>
      </c>
    </row>
    <row r="2" spans="1:6" x14ac:dyDescent="0.25">
      <c r="A2" s="7" t="s">
        <v>8310</v>
      </c>
      <c r="B2" t="s">
        <v>8219</v>
      </c>
      <c r="C2" t="s">
        <v>8221</v>
      </c>
      <c r="D2" t="s">
        <v>8222</v>
      </c>
      <c r="E2" t="s">
        <v>8220</v>
      </c>
      <c r="F2" t="s">
        <v>8320</v>
      </c>
    </row>
    <row r="3" spans="1:6" x14ac:dyDescent="0.25">
      <c r="A3" s="8" t="s">
        <v>8311</v>
      </c>
      <c r="B3" s="9">
        <v>300</v>
      </c>
      <c r="C3" s="9">
        <v>180</v>
      </c>
      <c r="D3" s="9"/>
      <c r="E3" s="9">
        <v>40</v>
      </c>
      <c r="F3" s="9">
        <v>520</v>
      </c>
    </row>
    <row r="4" spans="1:6" x14ac:dyDescent="0.25">
      <c r="A4" s="8" t="s">
        <v>8312</v>
      </c>
      <c r="B4" s="9">
        <v>34</v>
      </c>
      <c r="C4" s="9">
        <v>140</v>
      </c>
      <c r="D4" s="9">
        <v>6</v>
      </c>
      <c r="E4" s="9">
        <v>20</v>
      </c>
      <c r="F4" s="9">
        <v>200</v>
      </c>
    </row>
    <row r="5" spans="1:6" x14ac:dyDescent="0.25">
      <c r="A5" s="8" t="s">
        <v>8313</v>
      </c>
      <c r="B5" s="9">
        <v>80</v>
      </c>
      <c r="C5" s="9">
        <v>140</v>
      </c>
      <c r="D5" s="9"/>
      <c r="E5" s="9"/>
      <c r="F5" s="9">
        <v>220</v>
      </c>
    </row>
    <row r="6" spans="1:6" x14ac:dyDescent="0.25">
      <c r="A6" s="8" t="s">
        <v>8314</v>
      </c>
      <c r="B6" s="9"/>
      <c r="C6" s="9"/>
      <c r="D6" s="9"/>
      <c r="E6" s="9">
        <v>24</v>
      </c>
      <c r="F6" s="9">
        <v>24</v>
      </c>
    </row>
    <row r="7" spans="1:6" x14ac:dyDescent="0.25">
      <c r="A7" s="8" t="s">
        <v>8315</v>
      </c>
      <c r="B7" s="9">
        <v>540</v>
      </c>
      <c r="C7" s="9">
        <v>120</v>
      </c>
      <c r="D7" s="9">
        <v>20</v>
      </c>
      <c r="E7" s="9">
        <v>20</v>
      </c>
      <c r="F7" s="9">
        <v>700</v>
      </c>
    </row>
    <row r="8" spans="1:6" x14ac:dyDescent="0.25">
      <c r="A8" s="8" t="s">
        <v>8316</v>
      </c>
      <c r="B8" s="9">
        <v>103</v>
      </c>
      <c r="C8" s="9">
        <v>117</v>
      </c>
      <c r="D8" s="9"/>
      <c r="E8" s="9"/>
      <c r="F8" s="9">
        <v>220</v>
      </c>
    </row>
    <row r="9" spans="1:6" x14ac:dyDescent="0.25">
      <c r="A9" s="8" t="s">
        <v>8317</v>
      </c>
      <c r="B9" s="9">
        <v>80</v>
      </c>
      <c r="C9" s="9">
        <v>127</v>
      </c>
      <c r="D9" s="9"/>
      <c r="E9" s="9">
        <v>30</v>
      </c>
      <c r="F9" s="9">
        <v>237</v>
      </c>
    </row>
    <row r="10" spans="1:6" x14ac:dyDescent="0.25">
      <c r="A10" s="8" t="s">
        <v>8318</v>
      </c>
      <c r="B10" s="9">
        <v>209</v>
      </c>
      <c r="C10" s="9">
        <v>213</v>
      </c>
      <c r="D10" s="9"/>
      <c r="E10" s="9">
        <v>178</v>
      </c>
      <c r="F10" s="9">
        <v>600</v>
      </c>
    </row>
    <row r="11" spans="1:6" x14ac:dyDescent="0.25">
      <c r="A11" s="8" t="s">
        <v>8319</v>
      </c>
      <c r="B11" s="9">
        <v>839</v>
      </c>
      <c r="C11" s="9">
        <v>493</v>
      </c>
      <c r="D11" s="9">
        <v>24</v>
      </c>
      <c r="E11" s="9">
        <v>37</v>
      </c>
      <c r="F11" s="9">
        <v>1393</v>
      </c>
    </row>
    <row r="12" spans="1:6" x14ac:dyDescent="0.25">
      <c r="A12" s="8" t="s">
        <v>8320</v>
      </c>
      <c r="B12" s="9">
        <v>2185</v>
      </c>
      <c r="C12" s="9">
        <v>1530</v>
      </c>
      <c r="D12" s="9">
        <v>50</v>
      </c>
      <c r="E12" s="9">
        <v>349</v>
      </c>
      <c r="F12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DD68-8932-4E6D-9AB4-6E062ACB35AA}">
  <sheetPr codeName="Sheet4"/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8365</v>
      </c>
    </row>
    <row r="2" spans="1:6" x14ac:dyDescent="0.25">
      <c r="A2" s="7" t="s">
        <v>8366</v>
      </c>
      <c r="B2" t="s">
        <v>8365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0A55-5FDE-40B2-AFCF-302C0B0A42E6}">
  <sheetPr codeName="Sheet5"/>
  <dimension ref="A1:E18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8365</v>
      </c>
    </row>
    <row r="2" spans="1:5" x14ac:dyDescent="0.25">
      <c r="A2" s="7" t="s">
        <v>8381</v>
      </c>
      <c r="B2" t="s">
        <v>8365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5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5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5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5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5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5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5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5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5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5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5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90D7-C88C-4C27-AD3E-6F1431E6B82F}">
  <sheetPr codeName="Sheet2"/>
  <dimension ref="A1:J14"/>
  <sheetViews>
    <sheetView topLeftCell="A4" workbookViewId="0">
      <selection activeCell="B2" sqref="B2:I14"/>
    </sheetView>
  </sheetViews>
  <sheetFormatPr defaultRowHeight="15" x14ac:dyDescent="0.25"/>
  <cols>
    <col min="2" max="2" width="28.140625" bestFit="1" customWidth="1"/>
    <col min="3" max="9" width="15.5703125" customWidth="1"/>
  </cols>
  <sheetData>
    <row r="1" spans="1:10" x14ac:dyDescent="0.25">
      <c r="A1" s="13"/>
      <c r="B1" s="13"/>
      <c r="C1" s="13" t="s">
        <v>8219</v>
      </c>
      <c r="D1" s="13" t="s">
        <v>8221</v>
      </c>
      <c r="E1" s="13" t="s">
        <v>8220</v>
      </c>
      <c r="F1" s="13"/>
      <c r="G1" s="13"/>
      <c r="H1" s="13"/>
      <c r="I1" s="13"/>
      <c r="J1" s="13"/>
    </row>
    <row r="2" spans="1:10" x14ac:dyDescent="0.25">
      <c r="A2" s="13"/>
      <c r="B2" s="14" t="s">
        <v>8382</v>
      </c>
      <c r="C2" s="14" t="s">
        <v>8383</v>
      </c>
      <c r="D2" s="14" t="s">
        <v>8384</v>
      </c>
      <c r="E2" s="14" t="s">
        <v>8385</v>
      </c>
      <c r="F2" s="14" t="s">
        <v>8386</v>
      </c>
      <c r="G2" s="14" t="s">
        <v>8387</v>
      </c>
      <c r="H2" s="14" t="s">
        <v>8388</v>
      </c>
      <c r="I2" s="14" t="s">
        <v>8389</v>
      </c>
    </row>
    <row r="3" spans="1:10" x14ac:dyDescent="0.25">
      <c r="A3" s="13">
        <v>0</v>
      </c>
      <c r="B3" t="s">
        <v>8390</v>
      </c>
      <c r="C3">
        <f>COUNTIFS('data master'!$F:$F,'per goal'!C$1,'data master'!$D:$D,"&gt;="&amp;'per goal'!$A3)-SUM(C4:C$14)</f>
        <v>322</v>
      </c>
      <c r="D3">
        <f>COUNTIFS('data master'!$F:$F,'per goal'!D$1,'data master'!$D:$D,"&gt;="&amp;'per goal'!$A3)-SUM(D4:D$14)</f>
        <v>113</v>
      </c>
      <c r="E3">
        <f>COUNTIFS('data master'!$F:$F,'per goal'!E$1,'data master'!$D:$D,"&gt;="&amp;'per goal'!$A3)-SUM(E4:E$14)</f>
        <v>18</v>
      </c>
      <c r="F3">
        <f>SUM(C3:E3)</f>
        <v>453</v>
      </c>
      <c r="G3" s="12">
        <f>C3/$F3</f>
        <v>0.71081677704194257</v>
      </c>
      <c r="H3" s="12">
        <f t="shared" ref="H3:I14" si="0">D3/$F3</f>
        <v>0.24944812362030905</v>
      </c>
      <c r="I3" s="12">
        <f t="shared" si="0"/>
        <v>3.9735099337748346E-2</v>
      </c>
    </row>
    <row r="4" spans="1:10" x14ac:dyDescent="0.25">
      <c r="A4" s="13">
        <v>1000</v>
      </c>
      <c r="B4" t="s">
        <v>8391</v>
      </c>
      <c r="C4">
        <f>COUNTIFS('data master'!$F:$F,'per goal'!C$1,'data master'!$D:$D,"&gt;="&amp;'per goal'!$A4)-SUM(C5:C$14)</f>
        <v>932</v>
      </c>
      <c r="D4">
        <f>COUNTIFS('data master'!$F:$F,'per goal'!D$1,'data master'!$D:$D,"&gt;="&amp;'per goal'!$A4)-SUM(D5:D$14)</f>
        <v>420</v>
      </c>
      <c r="E4">
        <f>COUNTIFS('data master'!$F:$F,'per goal'!E$1,'data master'!$D:$D,"&gt;="&amp;'per goal'!$A4)-SUM(E5:E$14)</f>
        <v>60</v>
      </c>
      <c r="F4">
        <f t="shared" ref="F4:F14" si="1">SUM(C4:E4)</f>
        <v>1412</v>
      </c>
      <c r="G4" s="12">
        <f t="shared" ref="G4:G14" si="2">C4/$F4</f>
        <v>0.66005665722379603</v>
      </c>
      <c r="H4" s="12">
        <f t="shared" si="0"/>
        <v>0.29745042492917845</v>
      </c>
      <c r="I4" s="12">
        <f t="shared" si="0"/>
        <v>4.2492917847025496E-2</v>
      </c>
    </row>
    <row r="5" spans="1:10" x14ac:dyDescent="0.25">
      <c r="A5" s="13">
        <v>5000</v>
      </c>
      <c r="B5" t="s">
        <v>8392</v>
      </c>
      <c r="C5">
        <f>COUNTIFS('data master'!$F:$F,'per goal'!C$1,'data master'!$D:$D,"&gt;="&amp;'per goal'!$A5)-SUM(C6:C$14)</f>
        <v>381</v>
      </c>
      <c r="D5">
        <f>COUNTIFS('data master'!$F:$F,'per goal'!D$1,'data master'!$D:$D,"&gt;="&amp;'per goal'!$A5)-SUM(D6:D$14)</f>
        <v>283</v>
      </c>
      <c r="E5">
        <f>COUNTIFS('data master'!$F:$F,'per goal'!E$1,'data master'!$D:$D,"&gt;="&amp;'per goal'!$A5)-SUM(E6:E$14)</f>
        <v>52</v>
      </c>
      <c r="F5">
        <f t="shared" si="1"/>
        <v>716</v>
      </c>
      <c r="G5" s="12">
        <f t="shared" si="2"/>
        <v>0.53212290502793291</v>
      </c>
      <c r="H5" s="12">
        <f t="shared" si="0"/>
        <v>0.39525139664804471</v>
      </c>
      <c r="I5" s="12">
        <f t="shared" si="0"/>
        <v>7.2625698324022353E-2</v>
      </c>
    </row>
    <row r="6" spans="1:10" x14ac:dyDescent="0.25">
      <c r="A6" s="13">
        <v>10000</v>
      </c>
      <c r="B6" t="s">
        <v>8393</v>
      </c>
      <c r="C6">
        <f>COUNTIFS('data master'!$F:$F,'per goal'!C$1,'data master'!$D:$D,"&gt;="&amp;'per goal'!$A6)-SUM(C7:C$14)</f>
        <v>168</v>
      </c>
      <c r="D6">
        <f>COUNTIFS('data master'!$F:$F,'per goal'!D$1,'data master'!$D:$D,"&gt;="&amp;'per goal'!$A6)-SUM(D7:D$14)</f>
        <v>144</v>
      </c>
      <c r="E6">
        <f>COUNTIFS('data master'!$F:$F,'per goal'!E$1,'data master'!$D:$D,"&gt;="&amp;'per goal'!$A6)-SUM(E7:E$14)</f>
        <v>40</v>
      </c>
      <c r="F6">
        <f t="shared" si="1"/>
        <v>352</v>
      </c>
      <c r="G6" s="12">
        <f t="shared" si="2"/>
        <v>0.47727272727272729</v>
      </c>
      <c r="H6" s="12">
        <f t="shared" si="0"/>
        <v>0.40909090909090912</v>
      </c>
      <c r="I6" s="12">
        <f t="shared" si="0"/>
        <v>0.11363636363636363</v>
      </c>
    </row>
    <row r="7" spans="1:10" x14ac:dyDescent="0.25">
      <c r="A7" s="13">
        <v>15000</v>
      </c>
      <c r="B7" t="s">
        <v>8394</v>
      </c>
      <c r="C7">
        <f>COUNTIFS('data master'!$F:$F,'per goal'!C$1,'data master'!$D:$D,"&gt;="&amp;'per goal'!$A7)-SUM(C8:C$14)</f>
        <v>94</v>
      </c>
      <c r="D7">
        <f>COUNTIFS('data master'!$F:$F,'per goal'!D$1,'data master'!$D:$D,"&gt;="&amp;'per goal'!$A7)-SUM(D8:D$14)</f>
        <v>90</v>
      </c>
      <c r="E7">
        <f>COUNTIFS('data master'!$F:$F,'per goal'!E$1,'data master'!$D:$D,"&gt;="&amp;'per goal'!$A7)-SUM(E8:E$14)</f>
        <v>17</v>
      </c>
      <c r="F7">
        <f t="shared" si="1"/>
        <v>201</v>
      </c>
      <c r="G7" s="12">
        <f t="shared" si="2"/>
        <v>0.46766169154228854</v>
      </c>
      <c r="H7" s="12">
        <f t="shared" si="0"/>
        <v>0.44776119402985076</v>
      </c>
      <c r="I7" s="12">
        <f t="shared" si="0"/>
        <v>8.45771144278607E-2</v>
      </c>
    </row>
    <row r="8" spans="1:10" x14ac:dyDescent="0.25">
      <c r="A8" s="13">
        <v>20000</v>
      </c>
      <c r="B8" t="s">
        <v>8395</v>
      </c>
      <c r="C8">
        <f>COUNTIFS('data master'!$F:$F,'per goal'!C$1,'data master'!$D:$D,"&gt;="&amp;'per goal'!$A8)-SUM(C9:C$14)</f>
        <v>62</v>
      </c>
      <c r="D8">
        <f>COUNTIFS('data master'!$F:$F,'per goal'!D$1,'data master'!$D:$D,"&gt;="&amp;'per goal'!$A8)-SUM(D9:D$14)</f>
        <v>72</v>
      </c>
      <c r="E8">
        <f>COUNTIFS('data master'!$F:$F,'per goal'!E$1,'data master'!$D:$D,"&gt;="&amp;'per goal'!$A8)-SUM(E9:E$14)</f>
        <v>14</v>
      </c>
      <c r="F8">
        <f t="shared" si="1"/>
        <v>148</v>
      </c>
      <c r="G8" s="12">
        <f t="shared" si="2"/>
        <v>0.41891891891891891</v>
      </c>
      <c r="H8" s="12">
        <f t="shared" si="0"/>
        <v>0.48648648648648651</v>
      </c>
      <c r="I8" s="12">
        <f t="shared" si="0"/>
        <v>9.45945945945946E-2</v>
      </c>
    </row>
    <row r="9" spans="1:10" x14ac:dyDescent="0.25">
      <c r="A9" s="13">
        <v>25000</v>
      </c>
      <c r="B9" t="s">
        <v>8396</v>
      </c>
      <c r="C9">
        <f>COUNTIFS('data master'!$F:$F,'per goal'!C$1,'data master'!$D:$D,"&gt;="&amp;'per goal'!$A9)-SUM(C10:C$14)</f>
        <v>55</v>
      </c>
      <c r="D9">
        <f>COUNTIFS('data master'!$F:$F,'per goal'!D$1,'data master'!$D:$D,"&gt;="&amp;'per goal'!$A9)-SUM(D10:D$14)</f>
        <v>64</v>
      </c>
      <c r="E9">
        <f>COUNTIFS('data master'!$F:$F,'per goal'!E$1,'data master'!$D:$D,"&gt;="&amp;'per goal'!$A9)-SUM(E10:E$14)</f>
        <v>18</v>
      </c>
      <c r="F9">
        <f t="shared" si="1"/>
        <v>137</v>
      </c>
      <c r="G9" s="12">
        <f t="shared" si="2"/>
        <v>0.40145985401459855</v>
      </c>
      <c r="H9" s="12">
        <f t="shared" si="0"/>
        <v>0.46715328467153283</v>
      </c>
      <c r="I9" s="12">
        <f t="shared" si="0"/>
        <v>0.13138686131386862</v>
      </c>
    </row>
    <row r="10" spans="1:10" x14ac:dyDescent="0.25">
      <c r="A10" s="13">
        <v>30000</v>
      </c>
      <c r="B10" t="s">
        <v>8397</v>
      </c>
      <c r="C10">
        <f>COUNTIFS('data master'!$F:$F,'per goal'!C$1,'data master'!$D:$D,"&gt;="&amp;'per goal'!$A10)-SUM(C11:C$14)</f>
        <v>32</v>
      </c>
      <c r="D10">
        <f>COUNTIFS('data master'!$F:$F,'per goal'!D$1,'data master'!$D:$D,"&gt;="&amp;'per goal'!$A10)-SUM(D11:D$14)</f>
        <v>37</v>
      </c>
      <c r="E10">
        <f>COUNTIFS('data master'!$F:$F,'per goal'!E$1,'data master'!$D:$D,"&gt;="&amp;'per goal'!$A10)-SUM(E11:E$14)</f>
        <v>13</v>
      </c>
      <c r="F10">
        <f t="shared" si="1"/>
        <v>82</v>
      </c>
      <c r="G10" s="12">
        <f t="shared" si="2"/>
        <v>0.3902439024390244</v>
      </c>
      <c r="H10" s="12">
        <f t="shared" si="0"/>
        <v>0.45121951219512196</v>
      </c>
      <c r="I10" s="12">
        <f t="shared" si="0"/>
        <v>0.15853658536585366</v>
      </c>
    </row>
    <row r="11" spans="1:10" x14ac:dyDescent="0.25">
      <c r="A11" s="13">
        <v>35000</v>
      </c>
      <c r="B11" t="s">
        <v>8398</v>
      </c>
      <c r="C11">
        <f>COUNTIFS('data master'!$F:$F,'per goal'!C$1,'data master'!$D:$D,"&gt;="&amp;'per goal'!$A11)-SUM(C12:C$14)</f>
        <v>26</v>
      </c>
      <c r="D11">
        <f>COUNTIFS('data master'!$F:$F,'per goal'!D$1,'data master'!$D:$D,"&gt;="&amp;'per goal'!$A11)-SUM(D12:D$14)</f>
        <v>22</v>
      </c>
      <c r="E11">
        <f>COUNTIFS('data master'!$F:$F,'per goal'!E$1,'data master'!$D:$D,"&gt;="&amp;'per goal'!$A11)-SUM(E12:E$14)</f>
        <v>7</v>
      </c>
      <c r="F11">
        <f t="shared" si="1"/>
        <v>55</v>
      </c>
      <c r="G11" s="12">
        <f t="shared" si="2"/>
        <v>0.47272727272727272</v>
      </c>
      <c r="H11" s="12">
        <f t="shared" si="0"/>
        <v>0.4</v>
      </c>
      <c r="I11" s="12">
        <f t="shared" si="0"/>
        <v>0.12727272727272726</v>
      </c>
    </row>
    <row r="12" spans="1:10" x14ac:dyDescent="0.25">
      <c r="A12" s="13">
        <v>40000</v>
      </c>
      <c r="B12" t="s">
        <v>8399</v>
      </c>
      <c r="C12">
        <f>COUNTIFS('data master'!$F:$F,'per goal'!C$1,'data master'!$D:$D,"&gt;="&amp;'per goal'!$A12)-SUM(C13:C$14)</f>
        <v>21</v>
      </c>
      <c r="D12">
        <f>COUNTIFS('data master'!$F:$F,'per goal'!D$1,'data master'!$D:$D,"&gt;="&amp;'per goal'!$A12)-SUM(D13:D$14)</f>
        <v>16</v>
      </c>
      <c r="E12">
        <f>COUNTIFS('data master'!$F:$F,'per goal'!E$1,'data master'!$D:$D,"&gt;="&amp;'per goal'!$A12)-SUM(E13:E$14)</f>
        <v>6</v>
      </c>
      <c r="F12">
        <f t="shared" si="1"/>
        <v>43</v>
      </c>
      <c r="G12" s="12">
        <f t="shared" si="2"/>
        <v>0.48837209302325579</v>
      </c>
      <c r="H12" s="12">
        <f t="shared" si="0"/>
        <v>0.37209302325581395</v>
      </c>
      <c r="I12" s="12">
        <f t="shared" si="0"/>
        <v>0.13953488372093023</v>
      </c>
    </row>
    <row r="13" spans="1:10" x14ac:dyDescent="0.25">
      <c r="A13" s="13">
        <v>45000</v>
      </c>
      <c r="B13" t="s">
        <v>8400</v>
      </c>
      <c r="C13">
        <f>COUNTIFS('data master'!$F:$F,'per goal'!C$1,'data master'!$D:$D,"&gt;="&amp;'per goal'!$A13)-SUM(C14:C$14)</f>
        <v>6</v>
      </c>
      <c r="D13">
        <f>COUNTIFS('data master'!$F:$F,'per goal'!D$1,'data master'!$D:$D,"&gt;="&amp;'per goal'!$A13)-SUM(D14:D$14)</f>
        <v>11</v>
      </c>
      <c r="E13">
        <f>COUNTIFS('data master'!$F:$F,'per goal'!E$1,'data master'!$D:$D,"&gt;="&amp;'per goal'!$A13)-SUM(E14:E$14)</f>
        <v>4</v>
      </c>
      <c r="F13">
        <f t="shared" si="1"/>
        <v>21</v>
      </c>
      <c r="G13" s="12">
        <f t="shared" si="2"/>
        <v>0.2857142857142857</v>
      </c>
      <c r="H13" s="12">
        <f t="shared" si="0"/>
        <v>0.52380952380952384</v>
      </c>
      <c r="I13" s="12">
        <f t="shared" si="0"/>
        <v>0.19047619047619047</v>
      </c>
    </row>
    <row r="14" spans="1:10" x14ac:dyDescent="0.25">
      <c r="A14" s="13">
        <v>50000</v>
      </c>
      <c r="B14" t="s">
        <v>8401</v>
      </c>
      <c r="C14">
        <f>COUNTIFS('data master'!$F:$F,'per goal'!C$1,'data master'!$D:$D,"&gt;="&amp;'per goal'!$A14)</f>
        <v>86</v>
      </c>
      <c r="D14">
        <f>COUNTIFS('data master'!$F:$F,'per goal'!D$1,'data master'!$D:$D,"&gt;="&amp;'per goal'!$A14)</f>
        <v>258</v>
      </c>
      <c r="E14">
        <f>COUNTIFS('data master'!$F:$F,'per goal'!E$1,'data master'!$D:$D,"&gt;="&amp;'per goal'!$A14)</f>
        <v>100</v>
      </c>
      <c r="F14">
        <f t="shared" si="1"/>
        <v>444</v>
      </c>
      <c r="G14" s="12">
        <f t="shared" si="2"/>
        <v>0.19369369369369369</v>
      </c>
      <c r="H14" s="12">
        <f t="shared" si="0"/>
        <v>0.58108108108108103</v>
      </c>
      <c r="I14" s="12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master</vt:lpstr>
      <vt:lpstr>per category</vt:lpstr>
      <vt:lpstr>per sub category</vt:lpstr>
      <vt:lpstr>per date</vt:lpstr>
      <vt:lpstr>per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Jorgito Torres</cp:lastModifiedBy>
  <dcterms:created xsi:type="dcterms:W3CDTF">2017-04-20T15:17:24Z</dcterms:created>
  <dcterms:modified xsi:type="dcterms:W3CDTF">2019-12-14T16:34:59Z</dcterms:modified>
</cp:coreProperties>
</file>