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ohammad Nabi\Desktop\Software Development\Web Development\Faculty Management System\faculty-system-2023100\src\services\api\src\storage\exportable\templates\"/>
    </mc:Choice>
  </mc:AlternateContent>
  <xr:revisionPtr revIDLastSave="0" documentId="13_ncr:1_{44144101-94C7-4EE6-BC88-3E3E67BB8061}" xr6:coauthVersionLast="47" xr6:coauthVersionMax="47" xr10:uidLastSave="{00000000-0000-0000-0000-000000000000}"/>
  <workbookProtection workbookAlgorithmName="SHA-512" workbookHashValue="FlPQo1e1lfAwCDxcEH68QXzk6L0M8rK1UGM7VJWkIZQB7fRU/eJLchmbXb7qMSg0hU8iokNGDhkA+UzIJiaG6Q==" workbookSaltValue="mfAU+Mwz2kpKl7VWHkbmDQ==" workbookSpinCount="100000" lockStructure="1"/>
  <bookViews>
    <workbookView xWindow="-108" yWindow="-108" windowWidth="23256" windowHeight="12456" activeTab="2" xr2:uid="{00000000-000D-0000-FFFF-FFFF00000000}"/>
  </bookViews>
  <sheets>
    <sheet name="Graduation" sheetId="2" r:id="rId1"/>
    <sheet name="English Transcript" sheetId="1" r:id="rId2"/>
    <sheet name="Pashto Transcript" sheetId="3" r:id="rId3"/>
  </sheets>
  <externalReferences>
    <externalReference r:id="rId4"/>
  </externalReferences>
  <definedNames>
    <definedName name="_xlnm.Print_Area" localSheetId="1">'English Transcript'!$A$1:$R$118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 l="1"/>
  <c r="L5" i="1"/>
  <c r="AE10" i="2"/>
  <c r="B20" i="3"/>
  <c r="C20" i="3"/>
  <c r="D20" i="3"/>
  <c r="E20" i="3"/>
  <c r="G20" i="3"/>
  <c r="F20" i="3" s="1"/>
  <c r="H20" i="3"/>
  <c r="J20" i="3"/>
  <c r="K20" i="3"/>
  <c r="L20" i="3"/>
  <c r="M20" i="3"/>
  <c r="O20" i="3"/>
  <c r="N20" i="3" s="1"/>
  <c r="P20" i="3"/>
  <c r="R20" i="3"/>
  <c r="S20" i="3"/>
  <c r="T20" i="3"/>
  <c r="U20" i="3"/>
  <c r="Q20" i="3" s="1"/>
  <c r="W20" i="3"/>
  <c r="V20" i="3" s="1"/>
  <c r="X20" i="3"/>
  <c r="Z20" i="3"/>
  <c r="AA20" i="3"/>
  <c r="AB20" i="3"/>
  <c r="AC20" i="3"/>
  <c r="AE20" i="3"/>
  <c r="AD20" i="3" s="1"/>
  <c r="AF20" i="3"/>
  <c r="Y20" i="3" l="1"/>
  <c r="A20" i="3"/>
  <c r="I20" i="3"/>
  <c r="Y5" i="3"/>
  <c r="Y4" i="3"/>
  <c r="Y8" i="3"/>
  <c r="F4" i="3"/>
  <c r="H18" i="1" l="1"/>
  <c r="C7" i="1" l="1"/>
  <c r="C6" i="1"/>
  <c r="C5" i="1"/>
  <c r="A42" i="2" l="1"/>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R36" i="3"/>
  <c r="S36" i="3"/>
  <c r="T36" i="3"/>
  <c r="U36" i="3"/>
  <c r="R37" i="3"/>
  <c r="S37" i="3"/>
  <c r="T37" i="3"/>
  <c r="U37" i="3"/>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N37" i="3" s="1"/>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D35" i="3" s="1"/>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N13" i="3" s="1"/>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F29"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Y37" i="3" l="1"/>
  <c r="Q37" i="3"/>
  <c r="Q35" i="3"/>
  <c r="A37" i="3"/>
  <c r="A35" i="3"/>
  <c r="A36" i="3"/>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S45" i="2" s="1"/>
  <c r="Q42" i="3" s="1"/>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<sst xmlns="http://schemas.openxmlformats.org/spreadsheetml/2006/main" count="505" uniqueCount="212">
  <si>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</si>
  <si>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</si>
  <si>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</si>
  <si>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</si>
  <si>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</si>
  <si>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</si>
  <si>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</si>
  <si>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</si>
  <si>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</si>
  <si>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</si>
  <si>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</si>
  <si>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</si>
  <si>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</si>
  <si>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</si>
  <si>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</si>
  <si>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</si>
  <si>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</si>
  <si>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</si>
  <si>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</si>
  <si>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</si>
  <si>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</si>
  <si>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</si>
  <si>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</si>
  <si>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</si>
  <si>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</si>
  <si>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</si>
  <si>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</si>
  <si>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</si>
  <si>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</si>
  <si>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</si>
  <si>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</si>
  <si>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</si>
  <si>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</si>
  <si>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</si>
  <si>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</si>
  <si>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</si>
  <si>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</si>
  <si>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</si>
  <si>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</si>
  <si>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</si>
  <si>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</si>
  <si>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</si>
  <si>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</si>
  <si>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</si>
  <si>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</si>
  <si>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</si>
  <si>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</si>
  <si>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</si>
  <si>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</si>
  <si>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</si>
  <si>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</si>
  <si>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</si>
  <si>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</si>
  <si>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</si>
  <si>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</si>
  <si>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</si>
  <si>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</si>
  <si>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</si>
  <si>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</si>
  <si>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</si>
  <si>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</si>
  <si>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</si>
  <si>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</si>
  <si>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</si>
  <si>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</si>
  <si>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</si>
  <si>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</si>
  <si>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</si>
  <si>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</si>
  <si>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</si>
  <si>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</si>
  <si>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</si>
  <si>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</si>
  <si>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</si>
  <si>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</si>
  <si>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</si>
  <si>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</si>
  <si>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</si>
  <si>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</si>
  <si>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</si>
  <si>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</si>
  <si>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</si>
  <si>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</si>
  <si>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</si>
  <si>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</si>
  <si>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</si>
  <si>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</si>
  <si>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</si>
  <si>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</si>
  <si>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</si>
  <si>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</si>
  <si>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</si>
  <si>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</si>
  <si>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</si>
  <si>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</si>
  <si>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</si>
  <si>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</si>
  <si>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</si>
  <si>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</si>
  <si>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</si>
  <si>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</si>
  <si>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</si>
  <si>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</si>
  <si>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</si>
  <si>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</si>
  <si>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د محروميت کال</t>
  </si>
  <si>
    <t>G.FATHER NAME</t>
  </si>
  <si>
    <t>د نيکه نوم</t>
  </si>
  <si>
    <t>د مونوګراف موضوع</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</si>
  <si>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</si>
  <si>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</si>
  <si>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</si>
  <si>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</si>
  <si>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</si>
  <si>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</si>
  <si>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</si>
  <si>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</si>
  <si>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</si>
  <si>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</si>
  <si>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</si>
  <si>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</si>
  <si>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</si>
  <si>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</si>
  <si>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</si>
  <si>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</si>
  <si>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</si>
  <si>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</si>
  <si>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</si>
  <si>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</si>
  <si>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</si>
  <si>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</si>
  <si>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</si>
  <si>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</si>
  <si>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</si>
  <si>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</si>
  <si>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</si>
  <si>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</si>
  <si>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</si>
  <si>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</si>
  <si>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د ۱۴۰۲ل. تحصيلي کال فراغت جدول</t>
  </si>
  <si>
    <t>څانګه</t>
  </si>
  <si>
    <t>پوهنځي</t>
  </si>
  <si>
    <t>عمومي فيصدي</t>
  </si>
  <si>
    <t>څلرم چانس نمرې</t>
  </si>
  <si>
    <t>درېيم چانس نمرې</t>
  </si>
  <si>
    <t>دوهم چانس نمرې</t>
  </si>
  <si>
    <t>اول چانس نمرې</t>
  </si>
  <si>
    <t>د سميسټر دورې</t>
  </si>
  <si>
    <t>د کريډيټونو شمېر</t>
  </si>
  <si>
    <t>د پوهنځي رئېس</t>
  </si>
  <si>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</si>
  <si>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</si>
  <si>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</si>
  <si>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</si>
  <si>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</si>
  <si>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</si>
  <si>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</si>
  <si>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</si>
  <si>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</si>
  <si>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</si>
  <si>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</si>
  <si>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</si>
  <si>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</si>
  <si>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</si>
  <si>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</si>
  <si>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</si>
  <si>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</si>
  <si>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</si>
  <si>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</si>
  <si>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</si>
  <si>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</si>
  <si>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</si>
  <si>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</si>
  <si>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</si>
  <si>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</si>
  <si>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</si>
  <si>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</si>
  <si>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</si>
  <si>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</si>
  <si>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</si>
  <si>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Table: Grading System</t>
  </si>
  <si>
    <t>According ANQF the Sixth Level (Bachelor Degree Program) is at Least 139 credit of eight semesters (four Years) and each semester equalize to 16-17 weeks.</t>
  </si>
  <si>
    <t>University Reg. No.</t>
  </si>
  <si>
    <t xml:space="preserve">Date:__________________ </t>
  </si>
  <si>
    <t>د دولتي محصلانو رئېس</t>
  </si>
  <si>
    <t>ADMISSION YEAR</t>
  </si>
  <si>
    <t>GRADUATION YEAR</t>
  </si>
  <si>
    <t xml:space="preserve">نېټه :            /              /۱۴۰۲ل. </t>
  </si>
  <si>
    <t>(Book:_______________, Page:_______________, S/No._______________   )</t>
  </si>
  <si>
    <t xml:space="preserve">(                        )،          /        / ۱۴۰۲ل. </t>
  </si>
  <si>
    <t>د محصلانو معاونيت د ثبت شمېره او نېټه</t>
  </si>
  <si>
    <t xml:space="preserve">(                           )،          /             / ۱۴۰۲ل. </t>
  </si>
  <si>
    <t>د پوهنځي ثبت او نېټه:</t>
  </si>
  <si>
    <t>د پروژی موضوع</t>
  </si>
  <si>
    <t>د پروژی د دفاع نېټه</t>
  </si>
  <si>
    <t>BCS</t>
  </si>
  <si>
    <t xml:space="preserve">B.6            </t>
  </si>
  <si>
    <t>P. 2</t>
  </si>
  <si>
    <t>S/N. 8</t>
  </si>
  <si>
    <r>
      <t xml:space="preserve"> لوړو زده کړو وزارت</t>
    </r>
    <r>
      <rPr>
        <sz val="18"/>
        <color theme="1"/>
        <rFont val="Bahij Titr"/>
        <family val="1"/>
      </rPr>
      <t xml:space="preserve"> </t>
    </r>
  </si>
  <si>
    <r>
      <t xml:space="preserve"> </t>
    </r>
    <r>
      <rPr>
        <b/>
        <sz val="18"/>
        <color rgb="FF000000"/>
        <rFont val="Bahij Titr"/>
        <family val="1"/>
      </rPr>
      <t>محصلانو معاونيت</t>
    </r>
  </si>
  <si>
    <t xml:space="preserve">د تحصيلي دورې د نمرو ټرانسکريپټ </t>
  </si>
  <si>
    <t>کمپیوټرساینس پوهنځی</t>
  </si>
  <si>
    <t>FACULTY OF COMPUTER SCIENCE</t>
  </si>
  <si>
    <t xml:space="preserve"> GENERAL</t>
  </si>
  <si>
    <t>شماره (۸۱)</t>
  </si>
  <si>
    <t>پوهنیار حضرت علي اغا</t>
  </si>
  <si>
    <t>محمد قاهر(صمیم)</t>
  </si>
  <si>
    <t xml:space="preserve">              په پورته شرحه د اتو سميسټرونو نمرې بې قلم وهني او تراش څخه ترتیب او صحت لري.</t>
  </si>
  <si>
    <t>پوهنیارحضرت علي اغا</t>
  </si>
  <si>
    <t>محمدقاهر صمیم</t>
  </si>
  <si>
    <r>
      <t>لاسلیک :</t>
    </r>
    <r>
      <rPr>
        <sz val="12"/>
        <color indexed="8"/>
        <rFont val="Bahij Badr"/>
        <family val="1"/>
      </rPr>
      <t xml:space="preserve"> ـــــــــــــــــــــــــــــــــــ</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</si>
</sst>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dd\ mmmm\ yyyy;@"/>
    <numFmt numFmtId="165" formatCode="0.0"/>
    <numFmt numFmtId="166" formatCode="0.00\%"/>
    <numFmt numFmtId="167" formatCode="[$-3000401]0"/>
    <numFmt numFmtId="168" formatCode="[$-96048C]d\ mmmm\ yyyy;@"/>
  </numFmts>
  <fonts count="52" x14ac:knownFonts="1">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1"/>
      <color theme="1"/>
      <name val="Bahij Nazanin"/>
      <family val="1"/>
    </font>
    <font>
      <sz val="10"/>
      <color indexed="8"/>
      <name val="Bahij Nazanin"/>
      <family val="1"/>
    </font>
    <font>
      <sz val="16"/>
      <color indexed="8"/>
      <name val="Bahij Mitra"/>
      <family val="1"/>
    </font>
    <font>
      <b/>
      <sz val="12"/>
      <color indexed="8"/>
      <name val="Bahij Titr"/>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sz val="9"/>
      <color theme="1"/>
      <name val="Bahij Nazanin"/>
      <family val="1"/>
    </font>
    <font>
      <b/>
      <sz val="10"/>
      <color theme="1"/>
      <name val="Bahij Titr"/>
      <family val="1"/>
    </font>
    <font>
      <b/>
      <sz val="12"/>
      <color theme="1"/>
      <name val="Bahij Titr"/>
      <family val="1"/>
    </font>
    <font>
      <b/>
      <sz val="12"/>
      <color theme="1"/>
      <name val="Bahij Badr"/>
      <family val="1"/>
    </font>
    <font>
      <sz val="14"/>
      <color indexed="8"/>
      <name val="Bahij Badr"/>
      <family val="1"/>
    </font>
    <font>
      <b/>
      <sz val="14"/>
      <color indexed="8"/>
      <name val="Bahij Badr"/>
      <family val="1"/>
    </font>
    <font>
      <b/>
      <sz val="11"/>
      <color indexed="8"/>
      <name val="Bahij Titr"/>
      <family val="1"/>
    </font>
    <font>
      <b/>
      <sz val="11"/>
      <color theme="1"/>
      <name val="Bahij Titr"/>
      <family val="1"/>
    </font>
    <font>
      <b/>
      <sz val="10"/>
      <color indexed="8"/>
      <name val="Bahij Badr"/>
      <family val="1"/>
    </font>
    <font>
      <b/>
      <sz val="18"/>
      <color rgb="FF000000"/>
      <name val="Bahij Titr"/>
      <family val="1"/>
    </font>
    <font>
      <sz val="18"/>
      <color theme="1"/>
      <name val="Bahij Titr"/>
      <family val="1"/>
    </font>
    <font>
      <sz val="12"/>
      <color theme="1"/>
      <name val="Bahij Badr"/>
      <family val="1"/>
    </font>
    <font>
      <sz val="12"/>
      <color indexed="8"/>
      <name val="Bahij Badr"/>
      <family val="1"/>
    </font>
    <font>
      <b/>
      <sz val="14"/>
      <color theme="1"/>
      <name val="Bahij Titr"/>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cellStyleXfs>
  <cellXfs count="238">
    <xf numFmtId="0" fontId="0" fillId="0" borderId="0" xfId="0"/>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1" fontId="25" fillId="0" borderId="1" xfId="0" applyNumberFormat="1" applyFont="1" applyBorder="1" applyAlignment="1">
      <alignment horizontal="center" vertical="center"/>
    </xf>
    <xf numFmtId="2" fontId="16" fillId="2" borderId="0" xfId="0" applyNumberFormat="1" applyFont="1" applyFill="1" applyAlignment="1">
      <alignment horizontal="center" vertical="center"/>
    </xf>
    <xf numFmtId="2" fontId="12" fillId="2" borderId="0" xfId="0" applyNumberFormat="1" applyFont="1" applyFill="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Alignment="1">
      <alignment horizontal="left" vertical="center"/>
    </xf>
    <xf numFmtId="2" fontId="5" fillId="3" borderId="0" xfId="0" applyNumberFormat="1" applyFont="1" applyFill="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Alignment="1">
      <alignment horizontal="center" vertical="center"/>
    </xf>
    <xf numFmtId="0" fontId="3" fillId="4" borderId="0" xfId="0" applyFont="1" applyFill="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8" fillId="0" borderId="0" xfId="0" applyFont="1" applyAlignment="1">
      <alignment horizontal="center" vertical="center"/>
    </xf>
    <xf numFmtId="0" fontId="29" fillId="0" borderId="0" xfId="0" applyFont="1"/>
    <xf numFmtId="0" fontId="30" fillId="0" borderId="0" xfId="0" applyFont="1"/>
    <xf numFmtId="167" fontId="24" fillId="0" borderId="1" xfId="0" applyNumberFormat="1"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left" vertical="center"/>
    </xf>
    <xf numFmtId="0" fontId="35" fillId="0" borderId="1" xfId="0" applyFont="1" applyBorder="1" applyAlignment="1">
      <alignment horizontal="center" vertical="center" textRotation="180"/>
    </xf>
    <xf numFmtId="0" fontId="36" fillId="0" borderId="1" xfId="0" applyFont="1" applyBorder="1" applyAlignment="1">
      <alignment horizontal="center" vertical="center" textRotation="180"/>
    </xf>
    <xf numFmtId="0" fontId="34" fillId="0" borderId="1" xfId="0" applyFont="1" applyBorder="1" applyAlignment="1">
      <alignment horizontal="center" vertical="center"/>
    </xf>
    <xf numFmtId="0" fontId="25" fillId="0" borderId="1" xfId="0" applyFont="1" applyBorder="1" applyAlignment="1">
      <alignment horizontal="center" vertical="center"/>
    </xf>
    <xf numFmtId="167" fontId="37" fillId="0" borderId="1" xfId="0" applyNumberFormat="1" applyFont="1" applyBorder="1" applyAlignment="1">
      <alignment horizontal="center" vertical="center"/>
    </xf>
    <xf numFmtId="0" fontId="18" fillId="2" borderId="1" xfId="0" applyFont="1" applyFill="1" applyBorder="1" applyAlignment="1">
      <alignment horizontal="right" vertical="center"/>
    </xf>
    <xf numFmtId="0" fontId="12" fillId="0" borderId="1" xfId="0" applyFont="1" applyBorder="1" applyAlignment="1">
      <alignment horizontal="center" vertical="center"/>
    </xf>
    <xf numFmtId="1" fontId="24" fillId="0" borderId="1" xfId="0" applyNumberFormat="1" applyFont="1" applyBorder="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30" fillId="0" borderId="0" xfId="0" applyFont="1" applyAlignment="1">
      <alignment horizontal="center" vertical="center"/>
    </xf>
    <xf numFmtId="1" fontId="26"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4" xfId="0" applyFont="1" applyBorder="1" applyAlignment="1" applyProtection="1">
      <alignment vertical="center"/>
      <protection locked="0"/>
    </xf>
    <xf numFmtId="0" fontId="39" fillId="2" borderId="1" xfId="0" applyFont="1" applyFill="1" applyBorder="1" applyAlignment="1">
      <alignment horizontal="center" vertical="center"/>
    </xf>
    <xf numFmtId="0" fontId="15" fillId="2" borderId="1" xfId="0" applyFont="1" applyFill="1" applyBorder="1" applyAlignment="1">
      <alignment vertical="center" readingOrder="2"/>
    </xf>
    <xf numFmtId="0" fontId="4" fillId="0" borderId="3" xfId="0" applyFont="1" applyBorder="1" applyAlignment="1" applyProtection="1">
      <alignment horizontal="left" vertical="center"/>
      <protection locked="0"/>
    </xf>
    <xf numFmtId="0" fontId="31" fillId="0" borderId="12" xfId="0" applyFont="1" applyBorder="1" applyAlignment="1">
      <alignment vertical="center"/>
    </xf>
    <xf numFmtId="0" fontId="31" fillId="0" borderId="11" xfId="0" applyFont="1" applyBorder="1" applyAlignment="1">
      <alignment vertical="center"/>
    </xf>
    <xf numFmtId="0" fontId="31" fillId="0" borderId="0" xfId="0" applyFont="1" applyAlignment="1">
      <alignment vertical="center"/>
    </xf>
    <xf numFmtId="0" fontId="47" fillId="0" borderId="0" xfId="0" applyFont="1" applyAlignment="1">
      <alignment horizontal="center" vertical="center"/>
    </xf>
    <xf numFmtId="0" fontId="48" fillId="0" borderId="0" xfId="0" applyFont="1" applyAlignment="1">
      <alignment horizontal="center" vertical="center"/>
    </xf>
    <xf numFmtId="2" fontId="12" fillId="2" borderId="0" xfId="0" applyNumberFormat="1" applyFont="1" applyFill="1" applyAlignment="1">
      <alignment horizontal="right" vertical="center"/>
    </xf>
    <xf numFmtId="1"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2" fillId="0" borderId="1" xfId="0" applyFont="1" applyBorder="1" applyAlignment="1">
      <alignment horizontal="center" vertical="center"/>
    </xf>
    <xf numFmtId="0" fontId="11" fillId="4" borderId="1" xfId="0" applyFont="1" applyFill="1" applyBorder="1" applyAlignment="1">
      <alignment horizontal="center" vertical="center"/>
    </xf>
    <xf numFmtId="0" fontId="18" fillId="2" borderId="1" xfId="0" applyFont="1" applyFill="1" applyBorder="1" applyAlignment="1">
      <alignment horizontal="right" vertical="center"/>
    </xf>
    <xf numFmtId="0" fontId="22"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2" fillId="2" borderId="1" xfId="0" applyFont="1" applyFill="1" applyBorder="1" applyAlignment="1" applyProtection="1">
      <alignment horizontal="center" vertical="center"/>
      <protection locked="0"/>
    </xf>
    <xf numFmtId="0" fontId="39" fillId="2" borderId="1"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1" xfId="0" applyFont="1" applyFill="1" applyBorder="1" applyAlignment="1" applyProtection="1">
      <alignment horizontal="center" vertical="center"/>
      <protection locked="0"/>
    </xf>
    <xf numFmtId="0" fontId="40" fillId="2" borderId="1" xfId="0" applyFont="1" applyFill="1" applyBorder="1" applyAlignment="1" applyProtection="1">
      <alignment horizontal="center" vertical="center"/>
      <protection locked="0"/>
    </xf>
    <xf numFmtId="1" fontId="24"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0" fontId="39" fillId="2" borderId="10" xfId="0" applyFont="1" applyFill="1" applyBorder="1" applyAlignment="1">
      <alignment horizontal="center" vertical="center"/>
    </xf>
    <xf numFmtId="0" fontId="39" fillId="2" borderId="5" xfId="0" applyFont="1" applyFill="1" applyBorder="1" applyAlignment="1">
      <alignment horizontal="center" vertical="center"/>
    </xf>
    <xf numFmtId="0" fontId="15" fillId="2" borderId="1" xfId="0" applyFont="1" applyFill="1" applyBorder="1" applyAlignment="1" applyProtection="1">
      <alignment horizontal="center" vertical="center" wrapText="1"/>
      <protection locked="0"/>
    </xf>
    <xf numFmtId="0" fontId="40" fillId="2" borderId="1" xfId="0" applyFont="1" applyFill="1" applyBorder="1" applyAlignment="1" applyProtection="1">
      <alignment horizontal="center" vertical="center" wrapText="1"/>
      <protection locked="0"/>
    </xf>
    <xf numFmtId="0" fontId="15" fillId="0" borderId="1" xfId="0" applyFont="1" applyBorder="1" applyAlignment="1" applyProtection="1">
      <alignment horizontal="center" vertical="center"/>
      <protection locked="0"/>
    </xf>
    <xf numFmtId="0" fontId="22" fillId="2" borderId="1" xfId="0" applyFont="1" applyFill="1" applyBorder="1" applyAlignment="1" applyProtection="1">
      <alignment horizontal="center" vertical="center" readingOrder="2"/>
      <protection locked="0"/>
    </xf>
    <xf numFmtId="164" fontId="26" fillId="0" borderId="1" xfId="0" applyNumberFormat="1" applyFont="1" applyBorder="1" applyAlignment="1" applyProtection="1">
      <alignment horizontal="center" vertical="center"/>
      <protection locked="0"/>
    </xf>
    <xf numFmtId="168" fontId="23" fillId="0" borderId="1" xfId="0" applyNumberFormat="1" applyFont="1" applyBorder="1" applyAlignment="1" applyProtection="1">
      <alignment horizontal="center" vertical="center" readingOrder="2"/>
      <protection locked="0"/>
    </xf>
    <xf numFmtId="0" fontId="10" fillId="0" borderId="0" xfId="0" applyFont="1" applyAlignment="1">
      <alignment horizontal="center" vertical="center"/>
    </xf>
    <xf numFmtId="0" fontId="17" fillId="2" borderId="1" xfId="0" applyFont="1" applyFill="1" applyBorder="1" applyAlignment="1" applyProtection="1">
      <alignment horizontal="center" vertical="center"/>
      <protection locked="0"/>
    </xf>
    <xf numFmtId="1" fontId="27" fillId="3" borderId="1" xfId="0" applyNumberFormat="1" applyFont="1" applyFill="1" applyBorder="1" applyAlignment="1">
      <alignment horizontal="center" vertical="center"/>
    </xf>
    <xf numFmtId="0" fontId="27" fillId="3" borderId="1" xfId="0" applyFont="1" applyFill="1" applyBorder="1" applyAlignment="1">
      <alignment horizontal="center" vertical="center"/>
    </xf>
    <xf numFmtId="2" fontId="27" fillId="0" borderId="1" xfId="0" applyNumberFormat="1" applyFont="1" applyBorder="1" applyAlignment="1">
      <alignment horizontal="center" vertical="center"/>
    </xf>
    <xf numFmtId="2" fontId="27" fillId="3" borderId="1" xfId="0" applyNumberFormat="1" applyFont="1" applyFill="1" applyBorder="1" applyAlignment="1">
      <alignment horizontal="center" vertical="center"/>
    </xf>
    <xf numFmtId="2" fontId="12" fillId="2" borderId="0" xfId="0" applyNumberFormat="1" applyFont="1" applyFill="1" applyAlignment="1">
      <alignment horizontal="right" vertical="center"/>
    </xf>
    <xf numFmtId="2" fontId="16" fillId="2" borderId="0" xfId="0" applyNumberFormat="1" applyFont="1" applyFill="1" applyAlignment="1">
      <alignment horizontal="center" vertical="center"/>
    </xf>
    <xf numFmtId="0" fontId="18"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41" fillId="0" borderId="1" xfId="0" applyFont="1" applyBorder="1" applyAlignment="1" applyProtection="1">
      <alignment horizontal="center" vertical="center" wrapText="1"/>
      <protection locked="0"/>
    </xf>
    <xf numFmtId="0" fontId="26" fillId="2" borderId="1" xfId="0" applyFont="1" applyFill="1" applyBorder="1" applyAlignment="1" applyProtection="1">
      <alignment horizontal="center" vertical="center"/>
      <protection locked="0"/>
    </xf>
    <xf numFmtId="0" fontId="5" fillId="0" borderId="0" xfId="0" applyFont="1" applyAlignment="1">
      <alignment horizontal="left" vertical="center"/>
    </xf>
    <xf numFmtId="0" fontId="8" fillId="0" borderId="0" xfId="0" applyFont="1" applyAlignment="1">
      <alignment horizontal="center" vertical="center"/>
    </xf>
    <xf numFmtId="0" fontId="2" fillId="0" borderId="0" xfId="0" applyFont="1" applyAlignment="1">
      <alignment horizontal="center"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13" fillId="5" borderId="0" xfId="0" applyFont="1" applyFill="1" applyAlignment="1" applyProtection="1">
      <alignment horizontal="center" vertical="center" wrapText="1"/>
      <protection locked="0"/>
    </xf>
    <xf numFmtId="0" fontId="3" fillId="6" borderId="0" xfId="0" applyFont="1" applyFill="1" applyAlignment="1" applyProtection="1">
      <alignment horizontal="left" vertical="center" wrapText="1"/>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2" fillId="0" borderId="0" xfId="0" applyFont="1" applyAlignment="1">
      <alignment horizontal="right"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2" fillId="0" borderId="0" xfId="0" applyFont="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Alignment="1">
      <alignment horizontal="right" vertical="center"/>
    </xf>
    <xf numFmtId="1" fontId="5" fillId="3" borderId="0" xfId="0" applyNumberFormat="1" applyFont="1" applyFill="1" applyAlignment="1">
      <alignment horizontal="left" vertical="center"/>
    </xf>
    <xf numFmtId="0" fontId="5" fillId="3" borderId="0" xfId="0" applyFont="1" applyFill="1" applyAlignment="1">
      <alignment horizontal="left"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1" fontId="6" fillId="0" borderId="2" xfId="0" applyNumberFormat="1" applyFont="1" applyBorder="1" applyAlignment="1">
      <alignment horizontal="left"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26" fillId="0" borderId="28" xfId="0" applyFont="1" applyBorder="1" applyAlignment="1">
      <alignment horizontal="center" vertical="center"/>
    </xf>
    <xf numFmtId="0" fontId="26" fillId="0" borderId="21" xfId="0" applyFont="1" applyBorder="1" applyAlignment="1">
      <alignment horizontal="center" vertical="center"/>
    </xf>
    <xf numFmtId="0" fontId="26" fillId="0" borderId="29" xfId="0" applyFont="1" applyBorder="1" applyAlignment="1">
      <alignment horizontal="center" vertical="center"/>
    </xf>
    <xf numFmtId="0" fontId="33" fillId="0" borderId="2" xfId="0" applyFont="1" applyBorder="1" applyAlignment="1">
      <alignment horizontal="center" vertical="center"/>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26" fillId="0" borderId="9" xfId="0" applyFont="1" applyBorder="1" applyAlignment="1">
      <alignment horizontal="center"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1" xfId="0" applyFont="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33" fillId="0" borderId="1" xfId="0" applyFont="1" applyBorder="1" applyAlignment="1">
      <alignment vertical="center"/>
    </xf>
    <xf numFmtId="0" fontId="33" fillId="0" borderId="2" xfId="0" applyFont="1" applyBorder="1" applyAlignment="1">
      <alignment vertical="center"/>
    </xf>
    <xf numFmtId="0" fontId="33" fillId="0" borderId="3" xfId="0" applyFont="1" applyBorder="1" applyAlignment="1">
      <alignment vertical="center"/>
    </xf>
    <xf numFmtId="0" fontId="3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0" fontId="26" fillId="0" borderId="1" xfId="0" applyFont="1" applyBorder="1" applyAlignment="1">
      <alignment horizontal="center" vertical="center"/>
    </xf>
    <xf numFmtId="0" fontId="42" fillId="0" borderId="1" xfId="0" applyFont="1" applyBorder="1" applyAlignment="1">
      <alignment horizontal="center" vertical="center"/>
    </xf>
    <xf numFmtId="0" fontId="32" fillId="0" borderId="1" xfId="0" applyFont="1" applyBorder="1" applyAlignment="1">
      <alignment horizontal="center" vertical="center"/>
    </xf>
    <xf numFmtId="167" fontId="42" fillId="0" borderId="2" xfId="0" applyNumberFormat="1" applyFont="1" applyBorder="1" applyAlignment="1">
      <alignment horizontal="center" vertical="center"/>
    </xf>
    <xf numFmtId="167" fontId="42" fillId="0" borderId="3" xfId="0" applyNumberFormat="1" applyFont="1" applyBorder="1" applyAlignment="1">
      <alignment horizontal="center" vertical="center"/>
    </xf>
    <xf numFmtId="167" fontId="42" fillId="0" borderId="4" xfId="0" applyNumberFormat="1" applyFont="1" applyBorder="1" applyAlignment="1">
      <alignment horizontal="center" vertical="center"/>
    </xf>
    <xf numFmtId="0" fontId="32" fillId="0" borderId="22" xfId="0" applyFont="1" applyBorder="1" applyAlignment="1">
      <alignment horizontal="center" vertical="center"/>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6"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167" fontId="46" fillId="0" borderId="22" xfId="0" applyNumberFormat="1" applyFont="1" applyBorder="1" applyAlignment="1">
      <alignment horizontal="center" vertical="center" wrapText="1"/>
    </xf>
    <xf numFmtId="167" fontId="46" fillId="0" borderId="7" xfId="0" applyNumberFormat="1" applyFont="1" applyBorder="1" applyAlignment="1">
      <alignment horizontal="center" vertical="center" wrapText="1"/>
    </xf>
    <xf numFmtId="167" fontId="46" fillId="0" borderId="8" xfId="0" applyNumberFormat="1" applyFont="1" applyBorder="1" applyAlignment="1">
      <alignment horizontal="center" vertical="center" wrapText="1"/>
    </xf>
    <xf numFmtId="167" fontId="46" fillId="0" borderId="6" xfId="0" applyNumberFormat="1" applyFont="1" applyBorder="1" applyAlignment="1">
      <alignment horizontal="center" vertical="center" wrapText="1"/>
    </xf>
    <xf numFmtId="167" fontId="46" fillId="0" borderId="23" xfId="0" applyNumberFormat="1" applyFont="1" applyBorder="1" applyAlignment="1">
      <alignment horizontal="center" vertical="center" wrapText="1"/>
    </xf>
    <xf numFmtId="167" fontId="46" fillId="0" borderId="24" xfId="0" applyNumberFormat="1" applyFont="1" applyBorder="1" applyAlignment="1">
      <alignment horizontal="center" vertical="center" wrapText="1"/>
    </xf>
    <xf numFmtId="0" fontId="32" fillId="2" borderId="1" xfId="0" applyFont="1" applyFill="1" applyBorder="1" applyAlignment="1">
      <alignment horizontal="center" vertical="center"/>
    </xf>
    <xf numFmtId="167" fontId="43" fillId="0" borderId="1" xfId="0" applyNumberFormat="1" applyFont="1" applyBorder="1" applyAlignment="1">
      <alignment horizontal="center" vertical="center"/>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4" xfId="0" applyFont="1" applyBorder="1" applyAlignment="1">
      <alignment horizontal="center" vertical="center"/>
    </xf>
    <xf numFmtId="167" fontId="43" fillId="0" borderId="1" xfId="0" applyNumberFormat="1" applyFont="1" applyBorder="1" applyAlignment="1">
      <alignment horizontal="center" vertical="center" readingOrder="2"/>
    </xf>
    <xf numFmtId="167" fontId="43" fillId="0" borderId="22" xfId="0" applyNumberFormat="1" applyFont="1" applyBorder="1" applyAlignment="1">
      <alignment horizontal="center" vertical="center"/>
    </xf>
    <xf numFmtId="167" fontId="43" fillId="0" borderId="7" xfId="0" applyNumberFormat="1" applyFont="1" applyBorder="1" applyAlignment="1">
      <alignment horizontal="center" vertical="center"/>
    </xf>
    <xf numFmtId="167" fontId="43" fillId="0" borderId="8" xfId="0" applyNumberFormat="1" applyFont="1" applyBorder="1" applyAlignment="1">
      <alignment horizontal="center" vertical="center"/>
    </xf>
    <xf numFmtId="167" fontId="43" fillId="0" borderId="6" xfId="0" applyNumberFormat="1" applyFont="1" applyBorder="1" applyAlignment="1">
      <alignment horizontal="center" vertical="center"/>
    </xf>
    <xf numFmtId="167" fontId="43" fillId="0" borderId="23" xfId="0" applyNumberFormat="1" applyFont="1" applyBorder="1" applyAlignment="1">
      <alignment horizontal="center" vertical="center"/>
    </xf>
    <xf numFmtId="167" fontId="43" fillId="0" borderId="24" xfId="0" applyNumberFormat="1" applyFont="1" applyBorder="1" applyAlignment="1">
      <alignment horizontal="center" vertical="center"/>
    </xf>
    <xf numFmtId="0" fontId="45" fillId="2" borderId="2" xfId="0" applyFont="1" applyFill="1" applyBorder="1" applyAlignment="1">
      <alignment horizontal="center" vertical="center"/>
    </xf>
    <xf numFmtId="0" fontId="45" fillId="2" borderId="3" xfId="0" applyFont="1" applyFill="1" applyBorder="1" applyAlignment="1">
      <alignment horizontal="center" vertical="center"/>
    </xf>
    <xf numFmtId="0" fontId="45" fillId="2" borderId="4" xfId="0" applyFont="1" applyFill="1" applyBorder="1" applyAlignment="1">
      <alignment horizontal="center" vertical="center"/>
    </xf>
    <xf numFmtId="2" fontId="42" fillId="0" borderId="1" xfId="0" applyNumberFormat="1" applyFont="1" applyBorder="1" applyAlignment="1">
      <alignment horizontal="center" vertical="center"/>
    </xf>
    <xf numFmtId="0" fontId="29" fillId="0" borderId="3" xfId="0" applyFont="1" applyBorder="1" applyAlignment="1" applyProtection="1">
      <alignment horizontal="center" vertical="center" readingOrder="2"/>
      <protection locked="0"/>
    </xf>
    <xf numFmtId="0" fontId="38" fillId="0" borderId="23" xfId="0" applyFont="1" applyBorder="1" applyAlignment="1">
      <alignment horizontal="center" vertical="center"/>
    </xf>
    <xf numFmtId="1" fontId="44" fillId="2" borderId="2" xfId="0" applyNumberFormat="1" applyFont="1" applyFill="1" applyBorder="1" applyAlignment="1">
      <alignment horizontal="center" vertical="center"/>
    </xf>
    <xf numFmtId="1" fontId="44" fillId="2" borderId="3" xfId="0" applyNumberFormat="1" applyFont="1" applyFill="1" applyBorder="1" applyAlignment="1">
      <alignment horizontal="center" vertical="center"/>
    </xf>
    <xf numFmtId="1" fontId="44" fillId="2" borderId="4" xfId="0" applyNumberFormat="1" applyFont="1" applyFill="1" applyBorder="1" applyAlignment="1">
      <alignment horizontal="center" vertical="center"/>
    </xf>
    <xf numFmtId="0" fontId="45" fillId="2" borderId="22" xfId="0" applyFont="1" applyFill="1" applyBorder="1" applyAlignment="1">
      <alignment horizontal="center" vertical="center"/>
    </xf>
    <xf numFmtId="0" fontId="45" fillId="2" borderId="7" xfId="0" applyFont="1" applyFill="1" applyBorder="1" applyAlignment="1">
      <alignment horizontal="center" vertical="center"/>
    </xf>
    <xf numFmtId="0" fontId="45" fillId="2" borderId="8" xfId="0" applyFont="1" applyFill="1" applyBorder="1" applyAlignment="1">
      <alignment horizontal="center" vertical="center"/>
    </xf>
    <xf numFmtId="1" fontId="44" fillId="2" borderId="1" xfId="0" applyNumberFormat="1" applyFont="1" applyFill="1" applyBorder="1" applyAlignment="1">
      <alignment horizontal="center" vertical="center"/>
    </xf>
    <xf numFmtId="2" fontId="44"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0" fontId="19" fillId="2" borderId="30" xfId="0" applyFont="1" applyFill="1" applyBorder="1" applyAlignment="1" applyProtection="1">
      <alignment horizontal="center" vertical="center"/>
      <protection locked="0"/>
    </xf>
    <xf numFmtId="0" fontId="40" fillId="2" borderId="0" xfId="0" applyFont="1" applyFill="1" applyAlignment="1">
      <alignment horizontal="center" vertical="center"/>
    </xf>
    <xf numFmtId="0" fontId="13" fillId="2" borderId="0" xfId="0" applyFont="1" applyFill="1" applyAlignment="1">
      <alignment horizontal="center" vertical="center"/>
    </xf>
    <xf numFmtId="0" fontId="40" fillId="2" borderId="0" xfId="0" applyFont="1" applyFill="1" applyAlignment="1">
      <alignment horizontal="center" vertical="center" readingOrder="2"/>
    </xf>
    <xf numFmtId="2" fontId="11" fillId="2" borderId="0" xfId="0" applyNumberFormat="1" applyFont="1" applyFill="1" applyAlignment="1">
      <alignment horizontal="left" vertical="center"/>
    </xf>
    <xf numFmtId="0" fontId="40" fillId="0" borderId="0" xfId="0" applyFont="1" applyAlignment="1">
      <alignment horizontal="center" vertical="center"/>
    </xf>
    <xf numFmtId="0" fontId="40" fillId="0" borderId="0" xfId="0" applyFont="1" applyAlignment="1">
      <alignment horizontal="right" vertical="center"/>
    </xf>
    <xf numFmtId="0" fontId="45" fillId="0" borderId="0" xfId="0" applyFont="1" applyAlignment="1">
      <alignment horizontal="center" vertical="center"/>
    </xf>
    <xf numFmtId="0" fontId="49" fillId="0" borderId="0" xfId="0" applyFont="1" applyAlignment="1">
      <alignment horizontal="center" vertical="center"/>
    </xf>
    <xf numFmtId="0" fontId="50" fillId="0" borderId="0" xfId="0" applyFont="1" applyAlignment="1">
      <alignment horizontal="center" vertical="center"/>
    </xf>
    <xf numFmtId="2" fontId="51" fillId="3" borderId="2" xfId="0" applyNumberFormat="1" applyFont="1" applyFill="1" applyBorder="1" applyAlignment="1">
      <alignment horizontal="center" vertical="center"/>
    </xf>
    <xf numFmtId="2" fontId="51" fillId="3" borderId="3" xfId="0" applyNumberFormat="1" applyFont="1" applyFill="1" applyBorder="1" applyAlignment="1">
      <alignment horizontal="center" vertical="center"/>
    </xf>
    <xf numFmtId="2" fontId="51" fillId="3" borderId="4" xfId="0" applyNumberFormat="1" applyFont="1" applyFill="1" applyBorder="1" applyAlignment="1">
      <alignment horizontal="center" vertical="center"/>
    </xf>
    <xf numFmtId="0" fontId="51" fillId="3" borderId="2" xfId="0" applyFont="1" applyFill="1" applyBorder="1" applyAlignment="1">
      <alignment horizontal="center" vertical="center"/>
    </xf>
    <xf numFmtId="0" fontId="51" fillId="3" borderId="3" xfId="0" applyFont="1" applyFill="1" applyBorder="1" applyAlignment="1">
      <alignment horizontal="center" vertical="center"/>
    </xf>
    <xf numFmtId="0" fontId="51" fillId="3" borderId="4" xfId="0" applyFont="1" applyFill="1" applyBorder="1" applyAlignment="1">
      <alignment horizontal="center" vertical="center"/>
    </xf>
    <xf numFmtId="1" fontId="51" fillId="3" borderId="1" xfId="0" applyNumberFormat="1" applyFont="1" applyFill="1" applyBorder="1" applyAlignment="1">
      <alignment horizontal="center" vertical="center"/>
    </xf>
    <xf numFmtId="0" fontId="51" fillId="3" borderId="1" xfId="0" applyFont="1" applyFill="1" applyBorder="1" applyAlignment="1">
      <alignment horizontal="center" vertical="center"/>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12</xdr:col>
      <xdr:colOff>105636</xdr:colOff>
      <xdr:row>6</xdr:row>
      <xdr:rowOff>81643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5" y="541113"/>
          <a:ext cx="672006" cy="683530"/>
        </a:xfrm>
        <a:prstGeom prst="rect">
          <a:avLst/>
        </a:prstGeom>
      </xdr:spPr>
    </xdr:pic>
    <xdr:clientData/>
  </xdr:twoCellAnchor>
  <xdr:twoCellAnchor>
    <xdr:from>
      <xdr:col>18</xdr:col>
      <xdr:colOff>191829</xdr:colOff>
      <xdr:row>2</xdr:row>
      <xdr:rowOff>155627</xdr:rowOff>
    </xdr:from>
    <xdr:to>
      <xdr:col>20</xdr:col>
      <xdr:colOff>172936</xdr:colOff>
      <xdr:row>6</xdr:row>
      <xdr:rowOff>71806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1704" y="546152"/>
          <a:ext cx="657382" cy="668654"/>
        </a:xfrm>
        <a:prstGeom prst="rect">
          <a:avLst/>
        </a:prstGeom>
      </xdr:spPr>
    </xdr:pic>
    <xdr:clientData/>
  </xdr:twoCellAnchor>
  <xdr:twoCellAnchor>
    <xdr:from>
      <xdr:col>10</xdr:col>
      <xdr:colOff>109905</xdr:colOff>
      <xdr:row>2</xdr:row>
      <xdr:rowOff>150588</xdr:rowOff>
    </xdr:from>
    <xdr:to>
      <xdr:col>12</xdr:col>
      <xdr:colOff>106300</xdr:colOff>
      <xdr:row>6</xdr:row>
      <xdr:rowOff>81643</xdr:rowOff>
    </xdr:to>
    <xdr:pic>
      <xdr:nvPicPr>
        <xdr:cNvPr id="2" name="Picture 1">
          <a:extLst>
            <a:ext uri="{FF2B5EF4-FFF2-40B4-BE49-F238E27FC236}">
              <a16:creationId xmlns:a16="http://schemas.microsoft.com/office/drawing/2014/main" id="{F46B245A-A636-4720-9B42-FA5B342AD4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1285" y="539208"/>
          <a:ext cx="689815" cy="670195"/>
        </a:xfrm>
        <a:prstGeom prst="rect">
          <a:avLst/>
        </a:prstGeom>
      </xdr:spPr>
    </xdr:pic>
    <xdr:clientData/>
  </xdr:twoCellAnchor>
  <xdr:twoCellAnchor>
    <xdr:from>
      <xdr:col>18</xdr:col>
      <xdr:colOff>191553</xdr:colOff>
      <xdr:row>2</xdr:row>
      <xdr:rowOff>155529</xdr:rowOff>
    </xdr:from>
    <xdr:to>
      <xdr:col>20</xdr:col>
      <xdr:colOff>172936</xdr:colOff>
      <xdr:row>6</xdr:row>
      <xdr:rowOff>71999</xdr:rowOff>
    </xdr:to>
    <xdr:pic>
      <xdr:nvPicPr>
        <xdr:cNvPr id="5" name="Picture 4">
          <a:extLst>
            <a:ext uri="{FF2B5EF4-FFF2-40B4-BE49-F238E27FC236}">
              <a16:creationId xmlns:a16="http://schemas.microsoft.com/office/drawing/2014/main" id="{56364163-A5FD-424E-826B-D44595DE8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88593" y="544149"/>
          <a:ext cx="674803" cy="655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1</xdr:row>
      <xdr:rowOff>727</xdr:rowOff>
    </xdr:from>
    <xdr:to>
      <xdr:col>2</xdr:col>
      <xdr:colOff>193582</xdr:colOff>
      <xdr:row>3</xdr:row>
      <xdr:rowOff>76216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109" y="306530"/>
          <a:ext cx="679999" cy="687094"/>
        </a:xfrm>
        <a:prstGeom prst="rect">
          <a:avLst/>
        </a:prstGeom>
      </xdr:spPr>
    </xdr:pic>
    <xdr:clientData/>
  </xdr:twoCellAnchor>
  <xdr:twoCellAnchor>
    <xdr:from>
      <xdr:col>14</xdr:col>
      <xdr:colOff>330941</xdr:colOff>
      <xdr:row>1</xdr:row>
      <xdr:rowOff>16477</xdr:rowOff>
    </xdr:from>
    <xdr:to>
      <xdr:col>16</xdr:col>
      <xdr:colOff>338784</xdr:colOff>
      <xdr:row>3</xdr:row>
      <xdr:rowOff>91966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1902" y="322280"/>
          <a:ext cx="674593" cy="6870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106808</xdr:colOff>
      <xdr:row>1</xdr:row>
      <xdr:rowOff>306785</xdr:rowOff>
    </xdr:from>
    <xdr:to>
      <xdr:col>4</xdr:col>
      <xdr:colOff>201254</xdr:colOff>
      <xdr:row>5</xdr:row>
      <xdr:rowOff>298589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6808" y="634445"/>
          <a:ext cx="1130766" cy="1203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273908</xdr:colOff>
      <xdr:row>2</xdr:row>
      <xdr:rowOff>107918</xdr:rowOff>
    </xdr:from>
    <xdr:to>
      <xdr:col>23</xdr:col>
      <xdr:colOff>1019444</xdr:colOff>
      <xdr:row>5</xdr:row>
      <xdr:rowOff>190332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6625" y="770527"/>
          <a:ext cx="1043710" cy="976935"/>
        </a:xfrm>
        <a:prstGeom prst="rect">
          <a:avLst/>
        </a:prstGeom>
      </xdr:spPr>
    </xdr:pic>
    <xdr:clientData/>
  </xdr:twoCellAnchor>
  <xdr:twoCellAnchor>
    <xdr:from>
      <xdr:col>13</xdr:col>
      <xdr:colOff>127859</xdr:colOff>
      <xdr:row>2</xdr:row>
      <xdr:rowOff>107683</xdr:rowOff>
    </xdr:from>
    <xdr:to>
      <xdr:col>15</xdr:col>
      <xdr:colOff>528717</xdr:colOff>
      <xdr:row>5</xdr:row>
      <xdr:rowOff>199913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3598" y="770292"/>
          <a:ext cx="1022054" cy="9867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hammad%20Nabi\Desktop\2023-Graduation_new.xlsx" TargetMode="External"/><Relationship Id="rId1" Type="http://schemas.openxmlformats.org/officeDocument/2006/relationships/externalLinkPath" Target="/Users/Mohammad%20Nabi/Desktop/2023-Graduation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duation"/>
      <sheetName val="English Transcript"/>
      <sheetName val="Pashto Transcript"/>
    </sheetNames>
    <sheetDataSet>
      <sheetData sheetId="0">
        <row r="8">
          <cell r="K8" t="str">
            <v>FACULTY OF COMPUTER SCIENCE</v>
          </cell>
        </row>
        <row r="10">
          <cell r="K10" t="str">
            <v xml:space="preserve"> GENERAL</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view="pageBreakPreview" zoomScaleNormal="70" zoomScaleSheetLayoutView="100" zoomScalePageLayoutView="70" workbookViewId="0">
      <selection activeCell="K53" sqref="K53"/>
    </sheetView>
  </sheetViews>
  <sheetFormatPr defaultRowHeight="18" x14ac:dyDescent="0.3"/>
  <cols>
    <col min="1" max="1" width="4.88671875" style="7" customWidth="1"/>
    <col min="2" max="2" width="5.44140625" style="7" customWidth="1"/>
    <col min="3" max="3" width="3.88671875" style="7" customWidth="1"/>
    <col min="4" max="5" width="4.109375" style="7" customWidth="1"/>
    <col min="6" max="6" width="4.5546875" style="7" customWidth="1"/>
    <col min="7" max="7" width="3.88671875" style="7" customWidth="1"/>
    <col min="8" max="9" width="3.6640625" style="7" customWidth="1"/>
    <col min="10" max="10" width="12.21875" style="7" customWidth="1"/>
    <col min="11" max="11" width="4.6640625" style="7" customWidth="1"/>
    <col min="12" max="12" width="5.44140625" style="7" customWidth="1"/>
    <col min="13" max="13" width="3.88671875" style="7" customWidth="1"/>
    <col min="14" max="14" width="4.109375" style="7" customWidth="1"/>
    <col min="15" max="15" width="3.88671875" style="7" customWidth="1"/>
    <col min="16" max="16" width="4.6640625" style="7" customWidth="1"/>
    <col min="17" max="17" width="4" style="7" customWidth="1"/>
    <col min="18" max="18" width="18.5546875" style="7" customWidth="1"/>
    <col min="19" max="19" width="4.6640625" style="7" customWidth="1"/>
    <col min="20" max="20" width="5.44140625" style="7" customWidth="1"/>
    <col min="21" max="23" width="3.88671875" style="7" customWidth="1"/>
    <col min="24" max="24" width="4.5546875" style="7" customWidth="1"/>
    <col min="25" max="25" width="4.109375" style="7" customWidth="1"/>
    <col min="26" max="26" width="18.5546875" style="7" customWidth="1"/>
    <col min="27" max="27" width="5" style="7" customWidth="1"/>
    <col min="28" max="28" width="5.33203125" style="7" customWidth="1"/>
    <col min="29" max="31" width="3.88671875" style="7" customWidth="1"/>
    <col min="32" max="32" width="4.6640625" style="7" customWidth="1"/>
    <col min="33" max="33" width="4" style="7" customWidth="1"/>
    <col min="34" max="34" width="18.5546875" style="7" customWidth="1"/>
  </cols>
  <sheetData>
    <row r="1" spans="1:34" s="7" customFormat="1" ht="15.75" customHeight="1" x14ac:dyDescent="0.3">
      <c r="A1" s="86"/>
      <c r="B1" s="86"/>
      <c r="C1" s="86"/>
      <c r="D1" s="86"/>
      <c r="E1" s="86"/>
      <c r="F1" s="69" t="s">
        <v>86</v>
      </c>
      <c r="G1" s="69"/>
      <c r="H1" s="69"/>
      <c r="I1" s="69"/>
      <c r="J1" s="69"/>
      <c r="K1" s="221" t="s">
        <v>87</v>
      </c>
      <c r="L1" s="221"/>
      <c r="M1" s="221"/>
      <c r="N1" s="221"/>
      <c r="O1" s="221"/>
      <c r="P1" s="221"/>
      <c r="Q1" s="221"/>
      <c r="R1" s="221"/>
      <c r="S1" s="221"/>
      <c r="T1" s="221"/>
      <c r="U1" s="221"/>
      <c r="V1" s="67" t="s">
        <v>88</v>
      </c>
      <c r="W1" s="67"/>
      <c r="X1" s="67"/>
      <c r="Y1" s="67"/>
      <c r="Z1" s="70" t="s">
        <v>4</v>
      </c>
      <c r="AA1" s="79"/>
      <c r="AB1" s="79"/>
      <c r="AC1" s="79"/>
      <c r="AD1" s="79"/>
      <c r="AE1" s="80"/>
      <c r="AF1" s="80"/>
      <c r="AG1" s="80"/>
      <c r="AH1" s="65" t="s">
        <v>89</v>
      </c>
    </row>
    <row r="2" spans="1:34" s="7" customFormat="1" ht="15" customHeight="1" x14ac:dyDescent="0.3">
      <c r="A2" s="86"/>
      <c r="B2" s="86"/>
      <c r="C2" s="86"/>
      <c r="D2" s="86"/>
      <c r="E2" s="86"/>
      <c r="F2" s="69"/>
      <c r="G2" s="69"/>
      <c r="H2" s="69"/>
      <c r="I2" s="69"/>
      <c r="J2" s="69"/>
      <c r="K2" s="222" t="s">
        <v>90</v>
      </c>
      <c r="L2" s="222"/>
      <c r="M2" s="222"/>
      <c r="N2" s="222"/>
      <c r="O2" s="222"/>
      <c r="P2" s="222"/>
      <c r="Q2" s="222"/>
      <c r="R2" s="222"/>
      <c r="S2" s="222"/>
      <c r="T2" s="222"/>
      <c r="U2" s="222"/>
      <c r="V2" s="66" t="s">
        <v>91</v>
      </c>
      <c r="W2" s="66"/>
      <c r="X2" s="67" t="s">
        <v>92</v>
      </c>
      <c r="Y2" s="67"/>
      <c r="Z2" s="70"/>
      <c r="AA2" s="79"/>
      <c r="AB2" s="79"/>
      <c r="AC2" s="79"/>
      <c r="AD2" s="79"/>
      <c r="AE2" s="80"/>
      <c r="AF2" s="80"/>
      <c r="AG2" s="80"/>
      <c r="AH2" s="65"/>
    </row>
    <row r="3" spans="1:34" s="7" customFormat="1" ht="14.25" customHeight="1" x14ac:dyDescent="0.3">
      <c r="A3" s="86"/>
      <c r="B3" s="86"/>
      <c r="C3" s="86"/>
      <c r="D3" s="86"/>
      <c r="E3" s="86"/>
      <c r="F3" s="68"/>
      <c r="G3" s="68"/>
      <c r="H3" s="68"/>
      <c r="I3" s="68"/>
      <c r="J3" s="69" t="s">
        <v>93</v>
      </c>
      <c r="K3" s="221" t="s">
        <v>94</v>
      </c>
      <c r="L3" s="221"/>
      <c r="M3" s="221"/>
      <c r="N3" s="221"/>
      <c r="O3" s="221"/>
      <c r="P3" s="221"/>
      <c r="Q3" s="221"/>
      <c r="R3" s="221"/>
      <c r="S3" s="221"/>
      <c r="T3" s="221"/>
      <c r="U3" s="221"/>
      <c r="V3" s="71">
        <v>1398</v>
      </c>
      <c r="W3" s="71"/>
      <c r="X3" s="67" t="s">
        <v>95</v>
      </c>
      <c r="Y3" s="67"/>
      <c r="Z3" s="70" t="s">
        <v>6</v>
      </c>
      <c r="AA3" s="71"/>
      <c r="AB3" s="71"/>
      <c r="AC3" s="71"/>
      <c r="AD3" s="71"/>
      <c r="AE3" s="72"/>
      <c r="AF3" s="72"/>
      <c r="AG3" s="72"/>
      <c r="AH3" s="65" t="s">
        <v>96</v>
      </c>
    </row>
    <row r="4" spans="1:34" s="7" customFormat="1" ht="13.5" customHeight="1" x14ac:dyDescent="0.3">
      <c r="A4" s="86"/>
      <c r="B4" s="86"/>
      <c r="C4" s="86"/>
      <c r="D4" s="86"/>
      <c r="E4" s="86"/>
      <c r="F4" s="68"/>
      <c r="G4" s="68"/>
      <c r="H4" s="68"/>
      <c r="I4" s="68"/>
      <c r="J4" s="69"/>
      <c r="K4" s="222" t="s">
        <v>1</v>
      </c>
      <c r="L4" s="222"/>
      <c r="M4" s="222"/>
      <c r="N4" s="222"/>
      <c r="O4" s="222"/>
      <c r="P4" s="222"/>
      <c r="Q4" s="222"/>
      <c r="R4" s="222"/>
      <c r="S4" s="222"/>
      <c r="T4" s="222"/>
      <c r="U4" s="222"/>
      <c r="V4" s="71">
        <v>1398</v>
      </c>
      <c r="W4" s="71"/>
      <c r="X4" s="67" t="s">
        <v>97</v>
      </c>
      <c r="Y4" s="67"/>
      <c r="Z4" s="70"/>
      <c r="AA4" s="71"/>
      <c r="AB4" s="71"/>
      <c r="AC4" s="71"/>
      <c r="AD4" s="71"/>
      <c r="AE4" s="72"/>
      <c r="AF4" s="72"/>
      <c r="AG4" s="72"/>
      <c r="AH4" s="65"/>
    </row>
    <row r="5" spans="1:34" s="7" customFormat="1" ht="15.75" customHeight="1" x14ac:dyDescent="0.3">
      <c r="A5" s="86"/>
      <c r="B5" s="86"/>
      <c r="C5" s="86"/>
      <c r="D5" s="86"/>
      <c r="E5" s="86"/>
      <c r="F5" s="71"/>
      <c r="G5" s="71"/>
      <c r="H5" s="71"/>
      <c r="I5" s="71"/>
      <c r="J5" s="52" t="s">
        <v>98</v>
      </c>
      <c r="K5" s="223" t="s">
        <v>99</v>
      </c>
      <c r="L5" s="223"/>
      <c r="M5" s="223"/>
      <c r="N5" s="223"/>
      <c r="O5" s="223"/>
      <c r="P5" s="223"/>
      <c r="Q5" s="223"/>
      <c r="R5" s="223"/>
      <c r="S5" s="223"/>
      <c r="T5" s="223"/>
      <c r="U5" s="223"/>
      <c r="V5" s="71"/>
      <c r="W5" s="71"/>
      <c r="X5" s="67" t="s">
        <v>100</v>
      </c>
      <c r="Y5" s="67"/>
      <c r="Z5" s="70" t="s">
        <v>8</v>
      </c>
      <c r="AA5" s="79"/>
      <c r="AB5" s="79"/>
      <c r="AC5" s="79"/>
      <c r="AD5" s="79"/>
      <c r="AE5" s="80"/>
      <c r="AF5" s="80"/>
      <c r="AG5" s="80"/>
      <c r="AH5" s="65" t="s">
        <v>101</v>
      </c>
    </row>
    <row r="6" spans="1:34" s="7" customFormat="1" ht="15.75" customHeight="1" x14ac:dyDescent="0.3">
      <c r="A6" s="86"/>
      <c r="B6" s="86"/>
      <c r="C6" s="86"/>
      <c r="D6" s="86"/>
      <c r="E6" s="86"/>
      <c r="F6" s="71"/>
      <c r="G6" s="71"/>
      <c r="H6" s="71"/>
      <c r="I6" s="71"/>
      <c r="J6" s="52" t="s">
        <v>102</v>
      </c>
      <c r="K6" s="222" t="s">
        <v>2</v>
      </c>
      <c r="L6" s="222"/>
      <c r="M6" s="222"/>
      <c r="N6" s="222"/>
      <c r="O6" s="222"/>
      <c r="P6" s="222"/>
      <c r="Q6" s="222"/>
      <c r="R6" s="222"/>
      <c r="S6" s="222"/>
      <c r="T6" s="222"/>
      <c r="U6" s="222"/>
      <c r="V6" s="71"/>
      <c r="W6" s="71"/>
      <c r="X6" s="67" t="s">
        <v>103</v>
      </c>
      <c r="Y6" s="67"/>
      <c r="Z6" s="70"/>
      <c r="AA6" s="79"/>
      <c r="AB6" s="79"/>
      <c r="AC6" s="79"/>
      <c r="AD6" s="79"/>
      <c r="AE6" s="80"/>
      <c r="AF6" s="80"/>
      <c r="AG6" s="80"/>
      <c r="AH6" s="65"/>
    </row>
    <row r="7" spans="1:34" s="7" customFormat="1" ht="16.5" customHeight="1" x14ac:dyDescent="0.3">
      <c r="A7" s="86"/>
      <c r="B7" s="86"/>
      <c r="C7" s="86"/>
      <c r="D7" s="86"/>
      <c r="E7" s="86"/>
      <c r="F7" s="71"/>
      <c r="G7" s="71"/>
      <c r="H7" s="71"/>
      <c r="I7" s="71"/>
      <c r="J7" s="52" t="s">
        <v>104</v>
      </c>
      <c r="K7" s="221" t="s">
        <v>202</v>
      </c>
      <c r="L7" s="221"/>
      <c r="M7" s="221"/>
      <c r="N7" s="221"/>
      <c r="O7" s="221"/>
      <c r="P7" s="221"/>
      <c r="Q7" s="221"/>
      <c r="R7" s="221"/>
      <c r="S7" s="221"/>
      <c r="T7" s="221"/>
      <c r="U7" s="221"/>
      <c r="V7" s="71"/>
      <c r="W7" s="71"/>
      <c r="X7" s="67" t="s">
        <v>105</v>
      </c>
      <c r="Y7" s="67"/>
      <c r="Z7" s="70" t="s">
        <v>106</v>
      </c>
      <c r="AA7" s="79"/>
      <c r="AB7" s="79"/>
      <c r="AC7" s="79"/>
      <c r="AD7" s="79"/>
      <c r="AE7" s="80"/>
      <c r="AF7" s="80"/>
      <c r="AG7" s="80"/>
      <c r="AH7" s="65" t="s">
        <v>107</v>
      </c>
    </row>
    <row r="8" spans="1:34" s="7" customFormat="1" ht="15.75" customHeight="1" x14ac:dyDescent="0.3">
      <c r="A8" s="68"/>
      <c r="B8" s="68"/>
      <c r="C8" s="68"/>
      <c r="D8" s="68"/>
      <c r="E8" s="68"/>
      <c r="F8" s="68"/>
      <c r="G8" s="68"/>
      <c r="H8" s="68"/>
      <c r="I8" s="68"/>
      <c r="J8" s="77" t="s">
        <v>193</v>
      </c>
      <c r="K8" s="222" t="s">
        <v>203</v>
      </c>
      <c r="L8" s="222"/>
      <c r="M8" s="222"/>
      <c r="N8" s="222"/>
      <c r="O8" s="222"/>
      <c r="P8" s="222"/>
      <c r="Q8" s="222"/>
      <c r="R8" s="222"/>
      <c r="S8" s="222"/>
      <c r="T8" s="222"/>
      <c r="U8" s="222"/>
      <c r="V8" s="71">
        <v>1402</v>
      </c>
      <c r="W8" s="71"/>
      <c r="X8" s="67" t="s">
        <v>98</v>
      </c>
      <c r="Y8" s="67"/>
      <c r="Z8" s="70"/>
      <c r="AA8" s="79"/>
      <c r="AB8" s="79"/>
      <c r="AC8" s="79"/>
      <c r="AD8" s="79"/>
      <c r="AE8" s="80"/>
      <c r="AF8" s="80"/>
      <c r="AG8" s="80"/>
      <c r="AH8" s="65"/>
    </row>
    <row r="9" spans="1:34" s="7" customFormat="1" ht="19.5" customHeight="1" x14ac:dyDescent="0.3">
      <c r="A9" s="68"/>
      <c r="B9" s="68"/>
      <c r="C9" s="68"/>
      <c r="D9" s="68"/>
      <c r="E9" s="68"/>
      <c r="F9" s="68"/>
      <c r="G9" s="68"/>
      <c r="H9" s="68"/>
      <c r="I9" s="68"/>
      <c r="J9" s="78"/>
      <c r="K9" s="221" t="s">
        <v>91</v>
      </c>
      <c r="L9" s="221"/>
      <c r="M9" s="221"/>
      <c r="N9" s="221"/>
      <c r="O9" s="221"/>
      <c r="P9" s="221"/>
      <c r="Q9" s="221"/>
      <c r="R9" s="221"/>
      <c r="S9" s="221"/>
      <c r="T9" s="221"/>
      <c r="U9" s="221"/>
      <c r="V9" s="94" t="s">
        <v>109</v>
      </c>
      <c r="W9" s="94"/>
      <c r="X9" s="67" t="s">
        <v>110</v>
      </c>
      <c r="Y9" s="67"/>
      <c r="Z9" s="53" t="s">
        <v>112</v>
      </c>
      <c r="AA9" s="96"/>
      <c r="AB9" s="96"/>
      <c r="AC9" s="96"/>
      <c r="AD9" s="96"/>
      <c r="AE9" s="96"/>
      <c r="AF9" s="96"/>
      <c r="AG9" s="96"/>
      <c r="AH9" s="38" t="s">
        <v>113</v>
      </c>
    </row>
    <row r="10" spans="1:34" s="7" customFormat="1" ht="19.5" customHeight="1" x14ac:dyDescent="0.3">
      <c r="A10" s="82"/>
      <c r="B10" s="82"/>
      <c r="C10" s="82"/>
      <c r="D10" s="82"/>
      <c r="E10" s="82"/>
      <c r="F10" s="82"/>
      <c r="G10" s="82"/>
      <c r="H10" s="82"/>
      <c r="I10" s="82"/>
      <c r="J10" s="52" t="s">
        <v>194</v>
      </c>
      <c r="K10" s="222" t="s">
        <v>204</v>
      </c>
      <c r="L10" s="222"/>
      <c r="M10" s="222"/>
      <c r="N10" s="222"/>
      <c r="O10" s="222"/>
      <c r="P10" s="222"/>
      <c r="Q10" s="222"/>
      <c r="R10" s="222"/>
      <c r="S10" s="222"/>
      <c r="T10" s="222"/>
      <c r="U10" s="222"/>
      <c r="V10" s="93" t="s">
        <v>111</v>
      </c>
      <c r="W10" s="93"/>
      <c r="X10" s="93"/>
      <c r="Y10" s="93"/>
      <c r="Z10" s="53" t="s">
        <v>13</v>
      </c>
      <c r="AA10" s="83"/>
      <c r="AB10" s="83"/>
      <c r="AC10" s="83"/>
      <c r="AD10" s="83"/>
      <c r="AE10" s="84">
        <f>AA10</f>
        <v>0</v>
      </c>
      <c r="AF10" s="84"/>
      <c r="AG10" s="84"/>
      <c r="AH10" s="38" t="s">
        <v>115</v>
      </c>
    </row>
    <row r="11" spans="1:34" s="7" customFormat="1" ht="19.5" customHeight="1" x14ac:dyDescent="0.3">
      <c r="A11" s="75"/>
      <c r="B11" s="76"/>
      <c r="C11" s="76"/>
      <c r="D11" s="76"/>
      <c r="E11" s="76"/>
      <c r="F11" s="76"/>
      <c r="G11" s="76"/>
      <c r="H11" s="76"/>
      <c r="I11" s="76"/>
      <c r="J11" s="52" t="s">
        <v>116</v>
      </c>
      <c r="K11" s="221" t="s">
        <v>139</v>
      </c>
      <c r="L11" s="221"/>
      <c r="M11" s="221"/>
      <c r="N11" s="221"/>
      <c r="O11" s="221"/>
      <c r="P11" s="221"/>
      <c r="Q11" s="221"/>
      <c r="R11" s="221"/>
      <c r="S11" s="221"/>
      <c r="T11" s="221"/>
      <c r="U11" s="221"/>
      <c r="V11" s="220"/>
      <c r="W11" s="220"/>
      <c r="X11" s="220"/>
      <c r="Y11" s="220"/>
      <c r="Z11" s="53" t="s">
        <v>117</v>
      </c>
      <c r="AA11" s="81"/>
      <c r="AB11" s="81"/>
      <c r="AC11" s="81"/>
      <c r="AD11" s="81"/>
      <c r="AE11" s="95"/>
      <c r="AF11" s="95"/>
      <c r="AG11" s="95"/>
      <c r="AH11" s="38" t="s">
        <v>118</v>
      </c>
    </row>
    <row r="12" spans="1:34" s="7" customFormat="1" ht="7.5" customHeight="1" x14ac:dyDescent="0.3">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row>
    <row r="13" spans="1:34" s="7" customFormat="1" ht="21" customHeight="1" x14ac:dyDescent="0.3">
      <c r="A13" s="64" t="s">
        <v>152</v>
      </c>
      <c r="B13" s="64"/>
      <c r="C13" s="64"/>
      <c r="D13" s="64"/>
      <c r="E13" s="64"/>
      <c r="F13" s="64"/>
      <c r="G13" s="64"/>
      <c r="H13" s="64"/>
      <c r="I13" s="64"/>
      <c r="J13" s="64"/>
      <c r="K13" s="64" t="s">
        <v>153</v>
      </c>
      <c r="L13" s="64"/>
      <c r="M13" s="64"/>
      <c r="N13" s="64"/>
      <c r="O13" s="64"/>
      <c r="P13" s="64"/>
      <c r="Q13" s="64"/>
      <c r="R13" s="64"/>
      <c r="S13" s="64" t="s">
        <v>154</v>
      </c>
      <c r="T13" s="64"/>
      <c r="U13" s="64"/>
      <c r="V13" s="64"/>
      <c r="W13" s="64"/>
      <c r="X13" s="64"/>
      <c r="Y13" s="64"/>
      <c r="Z13" s="64"/>
      <c r="AA13" s="64" t="s">
        <v>155</v>
      </c>
      <c r="AB13" s="64"/>
      <c r="AC13" s="64"/>
      <c r="AD13" s="64"/>
      <c r="AE13" s="64"/>
      <c r="AF13" s="64"/>
      <c r="AG13" s="64"/>
      <c r="AH13" s="64"/>
    </row>
    <row r="14" spans="1:34" s="7" customFormat="1" ht="50.25" customHeight="1" x14ac:dyDescent="0.3">
      <c r="A14" s="8" t="s">
        <v>57</v>
      </c>
      <c r="B14" s="9" t="s">
        <v>119</v>
      </c>
      <c r="C14" s="9" t="s">
        <v>120</v>
      </c>
      <c r="D14" s="9" t="s">
        <v>121</v>
      </c>
      <c r="E14" s="9" t="s">
        <v>122</v>
      </c>
      <c r="F14" s="9" t="s">
        <v>123</v>
      </c>
      <c r="G14" s="9" t="s">
        <v>124</v>
      </c>
      <c r="H14" s="63" t="s">
        <v>125</v>
      </c>
      <c r="I14" s="63"/>
      <c r="J14" s="63"/>
      <c r="K14" s="8" t="s">
        <v>57</v>
      </c>
      <c r="L14" s="9" t="s">
        <v>119</v>
      </c>
      <c r="M14" s="9" t="s">
        <v>120</v>
      </c>
      <c r="N14" s="9" t="s">
        <v>121</v>
      </c>
      <c r="O14" s="9" t="s">
        <v>122</v>
      </c>
      <c r="P14" s="9" t="s">
        <v>123</v>
      </c>
      <c r="Q14" s="9" t="s">
        <v>124</v>
      </c>
      <c r="R14" s="39" t="s">
        <v>125</v>
      </c>
      <c r="S14" s="8" t="s">
        <v>57</v>
      </c>
      <c r="T14" s="9" t="s">
        <v>119</v>
      </c>
      <c r="U14" s="9" t="s">
        <v>120</v>
      </c>
      <c r="V14" s="9" t="s">
        <v>121</v>
      </c>
      <c r="W14" s="9" t="s">
        <v>122</v>
      </c>
      <c r="X14" s="9" t="s">
        <v>123</v>
      </c>
      <c r="Y14" s="9" t="s">
        <v>124</v>
      </c>
      <c r="Z14" s="39" t="s">
        <v>125</v>
      </c>
      <c r="AA14" s="8" t="s">
        <v>57</v>
      </c>
      <c r="AB14" s="9" t="s">
        <v>119</v>
      </c>
      <c r="AC14" s="9" t="s">
        <v>120</v>
      </c>
      <c r="AD14" s="9" t="s">
        <v>121</v>
      </c>
      <c r="AE14" s="9" t="s">
        <v>122</v>
      </c>
      <c r="AF14" s="9" t="s">
        <v>123</v>
      </c>
      <c r="AG14" s="9" t="s">
        <v>124</v>
      </c>
      <c r="AH14" s="39" t="s">
        <v>125</v>
      </c>
    </row>
    <row r="15" spans="1:34" s="7" customFormat="1" ht="16.5" customHeight="1" x14ac:dyDescent="0.3">
      <c r="A15" s="10" t="b">
        <f>IF(F15&gt;=90,"A",IF(F15&gt;=80,"B",IF(F15&gt;=70,"C",IF(F15&gt;=55,"D",IF(F15&gt;55,"ناکام",IF(E15&gt;=90,"A",IF(E15&gt;=80,"B",IF(E15&gt;=70,"C",IF(E15&gt;=55,"D",IF(D15&gt;=90,"A",IF(D15&gt;=80,"B",IF(D15&gt;=70,"C",IF(D15&gt;=55,"D",IF(C15&gt;=90,"A",IF(C15&gt;=80,"B",IF(C15&gt;=70,"C",IF(C15&gt;=55,"D")))))))))))))))))</f>
        <v>0</v>
      </c>
      <c r="B15" s="11">
        <f>G15*MAX(C15:F15)</f>
        <v>0</v>
      </c>
      <c r="C15" s="48"/>
      <c r="D15" s="48"/>
      <c r="E15" s="48"/>
      <c r="F15" s="48"/>
      <c r="G15" s="12">
        <v>0</v>
      </c>
      <c r="H15" s="73">
        <v>31</v>
      </c>
      <c r="I15" s="73"/>
      <c r="J15" s="73"/>
      <c r="K15" s="10" t="b">
        <f>IF(P15&gt;=90,"A",IF(P15&gt;=80,"B",IF(P15&gt;=70,"C",IF(P15&gt;=55,"D",IF(P15&gt;55,"ناکام",IF(O15&gt;=90,"A",IF(O15&gt;=80,"B",IF(O15&gt;=70,"C",IF(O15&gt;=55,"D",IF(N15&gt;=90,"A",IF(N15&gt;=80,"B",IF(N15&gt;=70,"C",IF(N15&gt;=55,"D",IF(M15&gt;=90,"A",IF(M15&gt;=80,"B",IF(M15&gt;=70,"C",IF(M15&gt;=55,"D")))))))))))))))))</f>
        <v>0</v>
      </c>
      <c r="L15" s="11">
        <f>Q15*MAX(M15:P15)</f>
        <v>0</v>
      </c>
      <c r="M15" s="48"/>
      <c r="N15" s="48"/>
      <c r="O15" s="48"/>
      <c r="P15" s="48"/>
      <c r="Q15" s="12">
        <v>0</v>
      </c>
      <c r="R15" s="40">
        <v>21</v>
      </c>
      <c r="S15" s="10" t="b">
        <f>IF(X15&gt;=90,"A",IF(X15&gt;=80,"B",IF(X15&gt;=70,"C",IF(X15&gt;=55,"D",IF(X15&gt;55,"ناکام",IF(W15&gt;=90,"A",IF(W15&gt;=80,"B",IF(W15&gt;=70,"C",IF(W15&gt;=55,"D",IF(V15&gt;=90,"A",IF(V15&gt;=80,"B",IF(V15&gt;=70,"C",IF(V15&gt;=55,"D",IF(U15&gt;=90,"A",IF(U15&gt;=80,"B",IF(U15&gt;=70,"C",IF(U15&gt;=55,"D")))))))))))))))))</f>
        <v>0</v>
      </c>
      <c r="T15" s="11">
        <f>Y15*MAX(U15:X15)</f>
        <v>0</v>
      </c>
      <c r="U15" s="48"/>
      <c r="V15" s="48"/>
      <c r="W15" s="48"/>
      <c r="X15" s="48"/>
      <c r="Y15" s="12">
        <v>0</v>
      </c>
      <c r="Z15" s="40">
        <v>11</v>
      </c>
      <c r="AA15" s="10" t="b">
        <f>IF(AF15&gt;=90,"A",IF(AF15&gt;=80,"B",IF(AF15&gt;=70,"C",IF(AF15&gt;=55,"D",IF(AF15&gt;55,"ناکام",IF(AE15&gt;=90,"A",IF(AE15&gt;=80,"B",IF(AE15&gt;=70,"C",IF(AE15&gt;=55,"D",IF(AD15&gt;=90,"A",IF(AD15&gt;=80,"B",IF(AD15&gt;=70,"C",IF(AD15&gt;=55,"D",IF(AC15&gt;=90,"A",IF(AC15&gt;=80,"B",IF(AC15&gt;=70,"C",IF(AC15&gt;=55,"D")))))))))))))))))</f>
        <v>0</v>
      </c>
      <c r="AB15" s="11">
        <f>AG15*MAX(AC15:AF15)</f>
        <v>0</v>
      </c>
      <c r="AC15" s="48"/>
      <c r="AD15" s="48"/>
      <c r="AE15" s="48"/>
      <c r="AF15" s="48"/>
      <c r="AG15" s="12">
        <v>0</v>
      </c>
      <c r="AH15" s="40">
        <v>1</v>
      </c>
    </row>
    <row r="16" spans="1:34" s="7" customFormat="1" ht="16.5" customHeight="1" x14ac:dyDescent="0.3">
      <c r="A16" s="10" t="b">
        <f t="shared" ref="A16:A22" si="0">IF(F16&gt;=90,"A",IF(F16&gt;=80,"B",IF(F16&gt;=70,"C",IF(F16&gt;=55,"D",IF(F16&gt;55,"ناکام",IF(E16&gt;=90,"A",IF(E16&gt;=80,"B",IF(E16&gt;=70,"C",IF(E16&gt;=55,"D",IF(D16&gt;=90,"A",IF(D16&gt;=80,"B",IF(D16&gt;=70,"C",IF(D16&gt;=55,"D",IF(C16&gt;=90,"A",IF(C16&gt;=80,"B",IF(C16&gt;=70,"C",IF(C16&gt;=55,"D")))))))))))))))))</f>
        <v>0</v>
      </c>
      <c r="B16" s="11">
        <f t="shared" ref="B16:B22" si="1">G16*MAX(C16:F16)</f>
        <v>0</v>
      </c>
      <c r="C16" s="48"/>
      <c r="D16" s="48"/>
      <c r="E16" s="48"/>
      <c r="F16" s="48"/>
      <c r="G16" s="12">
        <v>0</v>
      </c>
      <c r="H16" s="73">
        <v>32</v>
      </c>
      <c r="I16" s="73"/>
      <c r="J16" s="73"/>
      <c r="K16" s="10" t="b">
        <f t="shared" ref="K16:K24" si="2">IF(P16&gt;=90,"A",IF(P16&gt;=80,"B",IF(P16&gt;=70,"C",IF(P16&gt;=55,"D",IF(P16&gt;55,"ناکام",IF(O16&gt;=90,"A",IF(O16&gt;=80,"B",IF(O16&gt;=70,"C",IF(O16&gt;=55,"D",IF(N16&gt;=90,"A",IF(N16&gt;=80,"B",IF(N16&gt;=70,"C",IF(N16&gt;=55,"D",IF(M16&gt;=90,"A",IF(M16&gt;=80,"B",IF(M16&gt;=70,"C",IF(M16&gt;=55,"D")))))))))))))))))</f>
        <v>0</v>
      </c>
      <c r="L16" s="11">
        <f t="shared" ref="L16:L24" si="3">Q16*MAX(M16:P16)</f>
        <v>0</v>
      </c>
      <c r="M16" s="48"/>
      <c r="N16" s="48"/>
      <c r="O16" s="48"/>
      <c r="P16" s="48"/>
      <c r="Q16" s="12">
        <v>0</v>
      </c>
      <c r="R16" s="40">
        <v>22</v>
      </c>
      <c r="S16" s="10" t="b">
        <f t="shared" ref="S16:S24" si="4">IF(X16&gt;=90,"A",IF(X16&gt;=80,"B",IF(X16&gt;=70,"C",IF(X16&gt;=55,"D",IF(X16&gt;55,"ناکام",IF(W16&gt;=90,"A",IF(W16&gt;=80,"B",IF(W16&gt;=70,"C",IF(W16&gt;=55,"D",IF(V16&gt;=90,"A",IF(V16&gt;=80,"B",IF(V16&gt;=70,"C",IF(V16&gt;=55,"D",IF(U16&gt;=90,"A",IF(U16&gt;=80,"B",IF(U16&gt;=70,"C",IF(U16&gt;=55,"D")))))))))))))))))</f>
        <v>0</v>
      </c>
      <c r="T16" s="11">
        <f t="shared" ref="T16:T24" si="5">Y16*MAX(U16:X16)</f>
        <v>0</v>
      </c>
      <c r="U16" s="48"/>
      <c r="V16" s="48"/>
      <c r="W16" s="48"/>
      <c r="X16" s="48"/>
      <c r="Y16" s="12">
        <v>0</v>
      </c>
      <c r="Z16" s="40">
        <v>12</v>
      </c>
      <c r="AA16" s="10" t="b">
        <f t="shared" ref="AA16:AA24" si="6">IF(AF16&gt;=90,"A",IF(AF16&gt;=80,"B",IF(AF16&gt;=70,"C",IF(AF16&gt;=55,"D",IF(AF16&gt;55,"ناکام",IF(AE16&gt;=90,"A",IF(AE16&gt;=80,"B",IF(AE16&gt;=70,"C",IF(AE16&gt;=55,"D",IF(AD16&gt;=90,"A",IF(AD16&gt;=80,"B",IF(AD16&gt;=70,"C",IF(AD16&gt;=55,"D",IF(AC16&gt;=90,"A",IF(AC16&gt;=80,"B",IF(AC16&gt;=70,"C",IF(AC16&gt;=55,"D")))))))))))))))))</f>
        <v>0</v>
      </c>
      <c r="AB16" s="11">
        <f t="shared" ref="AB16:AB24" si="7">AG16*MAX(AC16:AF16)</f>
        <v>0</v>
      </c>
      <c r="AC16" s="48"/>
      <c r="AD16" s="48"/>
      <c r="AE16" s="48"/>
      <c r="AF16" s="48"/>
      <c r="AG16" s="12">
        <v>0</v>
      </c>
      <c r="AH16" s="40">
        <v>2</v>
      </c>
    </row>
    <row r="17" spans="1:34" s="7" customFormat="1" ht="16.5" customHeight="1" x14ac:dyDescent="0.3">
      <c r="A17" s="10" t="b">
        <f t="shared" si="0"/>
        <v>0</v>
      </c>
      <c r="B17" s="11">
        <f t="shared" si="1"/>
        <v>0</v>
      </c>
      <c r="C17" s="48"/>
      <c r="D17" s="48"/>
      <c r="E17" s="48"/>
      <c r="F17" s="48"/>
      <c r="G17" s="12">
        <v>0</v>
      </c>
      <c r="H17" s="73">
        <v>33</v>
      </c>
      <c r="I17" s="73"/>
      <c r="J17" s="73"/>
      <c r="K17" s="10" t="b">
        <f t="shared" si="2"/>
        <v>0</v>
      </c>
      <c r="L17" s="11">
        <f t="shared" si="3"/>
        <v>0</v>
      </c>
      <c r="M17" s="48"/>
      <c r="N17" s="48"/>
      <c r="O17" s="48"/>
      <c r="P17" s="48"/>
      <c r="Q17" s="12">
        <v>0</v>
      </c>
      <c r="R17" s="40">
        <v>23</v>
      </c>
      <c r="S17" s="10" t="b">
        <f t="shared" si="4"/>
        <v>0</v>
      </c>
      <c r="T17" s="11">
        <f t="shared" si="5"/>
        <v>0</v>
      </c>
      <c r="U17" s="48"/>
      <c r="V17" s="48"/>
      <c r="W17" s="48"/>
      <c r="X17" s="48"/>
      <c r="Y17" s="12">
        <v>0</v>
      </c>
      <c r="Z17" s="40">
        <v>13</v>
      </c>
      <c r="AA17" s="10" t="b">
        <f t="shared" si="6"/>
        <v>0</v>
      </c>
      <c r="AB17" s="11">
        <f t="shared" si="7"/>
        <v>0</v>
      </c>
      <c r="AC17" s="48"/>
      <c r="AD17" s="48"/>
      <c r="AE17" s="48"/>
      <c r="AF17" s="48"/>
      <c r="AG17" s="12">
        <v>0</v>
      </c>
      <c r="AH17" s="40">
        <v>3</v>
      </c>
    </row>
    <row r="18" spans="1:34" s="7" customFormat="1" ht="16.5" customHeight="1" x14ac:dyDescent="0.3">
      <c r="A18" s="10" t="b">
        <f t="shared" si="0"/>
        <v>0</v>
      </c>
      <c r="B18" s="11">
        <f t="shared" si="1"/>
        <v>0</v>
      </c>
      <c r="C18" s="48"/>
      <c r="D18" s="48"/>
      <c r="E18" s="48"/>
      <c r="F18" s="48"/>
      <c r="G18" s="12">
        <v>0</v>
      </c>
      <c r="H18" s="73">
        <v>34</v>
      </c>
      <c r="I18" s="73"/>
      <c r="J18" s="73"/>
      <c r="K18" s="10" t="b">
        <f t="shared" si="2"/>
        <v>0</v>
      </c>
      <c r="L18" s="11">
        <f t="shared" si="3"/>
        <v>0</v>
      </c>
      <c r="M18" s="48"/>
      <c r="N18" s="48"/>
      <c r="O18" s="48"/>
      <c r="P18" s="48"/>
      <c r="Q18" s="12">
        <v>0</v>
      </c>
      <c r="R18" s="40">
        <v>24</v>
      </c>
      <c r="S18" s="10" t="b">
        <f t="shared" si="4"/>
        <v>0</v>
      </c>
      <c r="T18" s="11">
        <f t="shared" si="5"/>
        <v>0</v>
      </c>
      <c r="U18" s="48"/>
      <c r="V18" s="48"/>
      <c r="W18" s="48"/>
      <c r="X18" s="48"/>
      <c r="Y18" s="12">
        <v>0</v>
      </c>
      <c r="Z18" s="40">
        <v>14</v>
      </c>
      <c r="AA18" s="10" t="b">
        <f t="shared" si="6"/>
        <v>0</v>
      </c>
      <c r="AB18" s="11">
        <f t="shared" si="7"/>
        <v>0</v>
      </c>
      <c r="AC18" s="48"/>
      <c r="AD18" s="48"/>
      <c r="AE18" s="48"/>
      <c r="AF18" s="48"/>
      <c r="AG18" s="12">
        <v>0</v>
      </c>
      <c r="AH18" s="40">
        <v>4</v>
      </c>
    </row>
    <row r="19" spans="1:34" s="7" customFormat="1" ht="16.5" customHeight="1" x14ac:dyDescent="0.3">
      <c r="A19" s="10" t="b">
        <f t="shared" si="0"/>
        <v>0</v>
      </c>
      <c r="B19" s="11">
        <f t="shared" si="1"/>
        <v>0</v>
      </c>
      <c r="C19" s="48"/>
      <c r="D19" s="48"/>
      <c r="E19" s="48"/>
      <c r="F19" s="48"/>
      <c r="G19" s="12">
        <v>0</v>
      </c>
      <c r="H19" s="73">
        <v>35</v>
      </c>
      <c r="I19" s="73"/>
      <c r="J19" s="73"/>
      <c r="K19" s="10" t="b">
        <f t="shared" si="2"/>
        <v>0</v>
      </c>
      <c r="L19" s="11">
        <f t="shared" si="3"/>
        <v>0</v>
      </c>
      <c r="M19" s="48"/>
      <c r="N19" s="48"/>
      <c r="O19" s="48"/>
      <c r="P19" s="48"/>
      <c r="Q19" s="12">
        <v>0</v>
      </c>
      <c r="R19" s="40">
        <v>25</v>
      </c>
      <c r="S19" s="10" t="b">
        <f t="shared" si="4"/>
        <v>0</v>
      </c>
      <c r="T19" s="11">
        <f t="shared" si="5"/>
        <v>0</v>
      </c>
      <c r="U19" s="48"/>
      <c r="V19" s="48"/>
      <c r="W19" s="48"/>
      <c r="X19" s="48"/>
      <c r="Y19" s="12">
        <v>0</v>
      </c>
      <c r="Z19" s="40">
        <v>15</v>
      </c>
      <c r="AA19" s="10" t="b">
        <f t="shared" si="6"/>
        <v>0</v>
      </c>
      <c r="AB19" s="11">
        <f t="shared" si="7"/>
        <v>0</v>
      </c>
      <c r="AC19" s="48"/>
      <c r="AD19" s="48"/>
      <c r="AE19" s="48"/>
      <c r="AF19" s="48"/>
      <c r="AG19" s="12">
        <v>0</v>
      </c>
      <c r="AH19" s="40">
        <v>5</v>
      </c>
    </row>
    <row r="20" spans="1:34" s="7" customFormat="1" ht="16.5" customHeight="1" x14ac:dyDescent="0.3">
      <c r="A20" s="10" t="b">
        <f t="shared" si="0"/>
        <v>0</v>
      </c>
      <c r="B20" s="11">
        <f t="shared" si="1"/>
        <v>0</v>
      </c>
      <c r="C20" s="48"/>
      <c r="D20" s="48"/>
      <c r="E20" s="48"/>
      <c r="F20" s="48"/>
      <c r="G20" s="12">
        <v>0</v>
      </c>
      <c r="H20" s="73">
        <v>36</v>
      </c>
      <c r="I20" s="73"/>
      <c r="J20" s="73"/>
      <c r="K20" s="10" t="b">
        <f t="shared" si="2"/>
        <v>0</v>
      </c>
      <c r="L20" s="11">
        <f t="shared" si="3"/>
        <v>0</v>
      </c>
      <c r="M20" s="48"/>
      <c r="N20" s="48"/>
      <c r="O20" s="48"/>
      <c r="P20" s="48"/>
      <c r="Q20" s="12">
        <v>0</v>
      </c>
      <c r="R20" s="40">
        <v>26</v>
      </c>
      <c r="S20" s="10" t="b">
        <f t="shared" si="4"/>
        <v>0</v>
      </c>
      <c r="T20" s="11">
        <f>Y20*MAX(U20:X20)</f>
        <v>0</v>
      </c>
      <c r="U20" s="48"/>
      <c r="V20" s="48"/>
      <c r="W20" s="48"/>
      <c r="X20" s="48"/>
      <c r="Y20" s="12">
        <v>0</v>
      </c>
      <c r="Z20" s="40">
        <v>16</v>
      </c>
      <c r="AA20" s="10" t="b">
        <f t="shared" si="6"/>
        <v>0</v>
      </c>
      <c r="AB20" s="11">
        <f t="shared" si="7"/>
        <v>0</v>
      </c>
      <c r="AC20" s="48"/>
      <c r="AD20" s="48"/>
      <c r="AE20" s="48"/>
      <c r="AF20" s="48"/>
      <c r="AG20" s="12">
        <v>0</v>
      </c>
      <c r="AH20" s="40">
        <v>6</v>
      </c>
    </row>
    <row r="21" spans="1:34" s="7" customFormat="1" ht="16.5" hidden="1" customHeight="1" x14ac:dyDescent="0.3">
      <c r="A21" s="10" t="b">
        <f t="shared" si="0"/>
        <v>0</v>
      </c>
      <c r="B21" s="11">
        <f t="shared" si="1"/>
        <v>0</v>
      </c>
      <c r="C21" s="48"/>
      <c r="D21" s="48"/>
      <c r="E21" s="48"/>
      <c r="F21" s="48"/>
      <c r="G21" s="12">
        <v>0</v>
      </c>
      <c r="H21" s="73">
        <v>37</v>
      </c>
      <c r="I21" s="73"/>
      <c r="J21" s="73"/>
      <c r="K21" s="10" t="b">
        <f t="shared" si="2"/>
        <v>0</v>
      </c>
      <c r="L21" s="11">
        <f t="shared" si="3"/>
        <v>0</v>
      </c>
      <c r="M21" s="48"/>
      <c r="N21" s="48"/>
      <c r="O21" s="48"/>
      <c r="P21" s="48"/>
      <c r="Q21" s="12">
        <v>0</v>
      </c>
      <c r="R21" s="40">
        <v>27</v>
      </c>
      <c r="S21" s="10" t="b">
        <f t="shared" si="4"/>
        <v>0</v>
      </c>
      <c r="T21" s="11">
        <f t="shared" si="5"/>
        <v>0</v>
      </c>
      <c r="U21" s="48"/>
      <c r="V21" s="48"/>
      <c r="W21" s="48"/>
      <c r="X21" s="48"/>
      <c r="Y21" s="12">
        <v>0</v>
      </c>
      <c r="Z21" s="40">
        <v>17</v>
      </c>
      <c r="AA21" s="10" t="b">
        <f t="shared" si="6"/>
        <v>0</v>
      </c>
      <c r="AB21" s="11">
        <f t="shared" si="7"/>
        <v>0</v>
      </c>
      <c r="AC21" s="48"/>
      <c r="AD21" s="48"/>
      <c r="AE21" s="48"/>
      <c r="AF21" s="48"/>
      <c r="AG21" s="12">
        <v>0</v>
      </c>
      <c r="AH21" s="40">
        <v>7</v>
      </c>
    </row>
    <row r="22" spans="1:34" s="7" customFormat="1" ht="16.5" hidden="1" customHeight="1" x14ac:dyDescent="0.3">
      <c r="A22" s="10" t="b">
        <f t="shared" si="0"/>
        <v>0</v>
      </c>
      <c r="B22" s="11">
        <f t="shared" si="1"/>
        <v>0</v>
      </c>
      <c r="C22" s="48"/>
      <c r="D22" s="48"/>
      <c r="E22" s="48"/>
      <c r="F22" s="48"/>
      <c r="G22" s="12">
        <v>0</v>
      </c>
      <c r="H22" s="73">
        <v>38</v>
      </c>
      <c r="I22" s="73"/>
      <c r="J22" s="73"/>
      <c r="K22" s="10" t="b">
        <f t="shared" si="2"/>
        <v>0</v>
      </c>
      <c r="L22" s="11">
        <f t="shared" si="3"/>
        <v>0</v>
      </c>
      <c r="M22" s="48"/>
      <c r="N22" s="48"/>
      <c r="O22" s="48"/>
      <c r="P22" s="48"/>
      <c r="Q22" s="12">
        <v>0</v>
      </c>
      <c r="R22" s="40">
        <v>28</v>
      </c>
      <c r="S22" s="10" t="b">
        <f t="shared" si="4"/>
        <v>0</v>
      </c>
      <c r="T22" s="11">
        <f t="shared" si="5"/>
        <v>0</v>
      </c>
      <c r="U22" s="48"/>
      <c r="V22" s="48"/>
      <c r="W22" s="48"/>
      <c r="X22" s="48"/>
      <c r="Y22" s="12">
        <v>0</v>
      </c>
      <c r="Z22" s="40">
        <v>18</v>
      </c>
      <c r="AA22" s="10" t="b">
        <f t="shared" si="6"/>
        <v>0</v>
      </c>
      <c r="AB22" s="11">
        <f t="shared" si="7"/>
        <v>0</v>
      </c>
      <c r="AC22" s="48"/>
      <c r="AD22" s="48"/>
      <c r="AE22" s="48"/>
      <c r="AF22" s="48"/>
      <c r="AG22" s="12">
        <v>0</v>
      </c>
      <c r="AH22" s="40">
        <v>8</v>
      </c>
    </row>
    <row r="23" spans="1:34" s="7" customFormat="1" ht="16.5" hidden="1" customHeight="1" x14ac:dyDescent="0.3">
      <c r="A23" s="10" t="b">
        <f t="shared" ref="A23" si="8">IF(F23&gt;=90,"A",IF(F23&gt;=80,"B",IF(F23&gt;=70,"C",IF(F23&gt;=55,"D",IF(F23&gt;55,"ناکام",IF(E23&gt;=90,"A",IF(E23&gt;=80,"B",IF(E23&gt;=70,"C",IF(E23&gt;=55,"D",IF(D23&gt;=90,"A",IF(D23&gt;=80,"B",IF(D23&gt;=70,"C",IF(D23&gt;=55,"D",IF(C23&gt;=90,"A",IF(C23&gt;=80,"B",IF(C23&gt;=70,"C",IF(C23&gt;=55,"D")))))))))))))))))</f>
        <v>0</v>
      </c>
      <c r="B23" s="11">
        <f t="shared" ref="B23" si="9">G23*MAX(C23:F23)</f>
        <v>0</v>
      </c>
      <c r="C23" s="48"/>
      <c r="D23" s="48"/>
      <c r="E23" s="48"/>
      <c r="F23" s="48"/>
      <c r="G23" s="12">
        <v>0</v>
      </c>
      <c r="H23" s="73">
        <v>39</v>
      </c>
      <c r="I23" s="73"/>
      <c r="J23" s="73"/>
      <c r="K23" s="10" t="b">
        <f t="shared" si="2"/>
        <v>0</v>
      </c>
      <c r="L23" s="11">
        <f t="shared" si="3"/>
        <v>0</v>
      </c>
      <c r="M23" s="48"/>
      <c r="N23" s="48"/>
      <c r="O23" s="48"/>
      <c r="P23" s="48"/>
      <c r="Q23" s="12">
        <v>0</v>
      </c>
      <c r="R23" s="40">
        <v>29</v>
      </c>
      <c r="S23" s="10" t="b">
        <f t="shared" si="4"/>
        <v>0</v>
      </c>
      <c r="T23" s="11">
        <f t="shared" si="5"/>
        <v>0</v>
      </c>
      <c r="U23" s="48"/>
      <c r="V23" s="48"/>
      <c r="W23" s="48"/>
      <c r="X23" s="48"/>
      <c r="Y23" s="12">
        <v>0</v>
      </c>
      <c r="Z23" s="40">
        <v>19</v>
      </c>
      <c r="AA23" s="10" t="b">
        <f t="shared" si="6"/>
        <v>0</v>
      </c>
      <c r="AB23" s="11">
        <f t="shared" si="7"/>
        <v>0</v>
      </c>
      <c r="AC23" s="48"/>
      <c r="AD23" s="48"/>
      <c r="AE23" s="48"/>
      <c r="AF23" s="48"/>
      <c r="AG23" s="12">
        <v>0</v>
      </c>
      <c r="AH23" s="40">
        <v>9</v>
      </c>
    </row>
    <row r="24" spans="1:34" s="7" customFormat="1" ht="16.5" hidden="1" customHeight="1" x14ac:dyDescent="0.3">
      <c r="A24" s="10" t="b">
        <f t="shared" ref="A24" si="10">IF(F24&gt;=90,"A",IF(F24&gt;=80,"B",IF(F24&gt;=70,"C",IF(F24&gt;=55,"D",IF(F24&gt;55,"ناکام",IF(E24&gt;=90,"A",IF(E24&gt;=80,"B",IF(E24&gt;=70,"C",IF(E24&gt;=55,"D",IF(D24&gt;=90,"A",IF(D24&gt;=80,"B",IF(D24&gt;=70,"C",IF(D24&gt;=55,"D",IF(C24&gt;=90,"A",IF(C24&gt;=80,"B",IF(C24&gt;=70,"C",IF(C24&gt;=55,"D")))))))))))))))))</f>
        <v>0</v>
      </c>
      <c r="B24" s="11">
        <f t="shared" ref="B24" si="11">G24*MAX(C24:F24)</f>
        <v>0</v>
      </c>
      <c r="C24" s="48"/>
      <c r="D24" s="48"/>
      <c r="E24" s="48"/>
      <c r="F24" s="48"/>
      <c r="G24" s="12">
        <v>0</v>
      </c>
      <c r="H24" s="73">
        <v>40</v>
      </c>
      <c r="I24" s="73"/>
      <c r="J24" s="73"/>
      <c r="K24" s="10" t="b">
        <f t="shared" si="2"/>
        <v>0</v>
      </c>
      <c r="L24" s="11">
        <f t="shared" si="3"/>
        <v>0</v>
      </c>
      <c r="M24" s="48"/>
      <c r="N24" s="48"/>
      <c r="O24" s="48"/>
      <c r="P24" s="48"/>
      <c r="Q24" s="12">
        <v>0</v>
      </c>
      <c r="R24" s="40">
        <v>30</v>
      </c>
      <c r="S24" s="10" t="b">
        <f t="shared" si="4"/>
        <v>0</v>
      </c>
      <c r="T24" s="11">
        <f t="shared" si="5"/>
        <v>0</v>
      </c>
      <c r="U24" s="48"/>
      <c r="V24" s="48"/>
      <c r="W24" s="48"/>
      <c r="X24" s="48"/>
      <c r="Y24" s="12">
        <v>0</v>
      </c>
      <c r="Z24" s="40">
        <v>20</v>
      </c>
      <c r="AA24" s="10" t="b">
        <f t="shared" si="6"/>
        <v>0</v>
      </c>
      <c r="AB24" s="11">
        <f t="shared" si="7"/>
        <v>0</v>
      </c>
      <c r="AC24" s="48"/>
      <c r="AD24" s="48"/>
      <c r="AE24" s="48"/>
      <c r="AF24" s="48"/>
      <c r="AG24" s="12">
        <v>0</v>
      </c>
      <c r="AH24" s="40">
        <v>10</v>
      </c>
    </row>
    <row r="25" spans="1:34" s="7" customFormat="1" ht="18" customHeight="1" x14ac:dyDescent="0.3">
      <c r="A25" s="61">
        <f>SUM(G15:G24)</f>
        <v>0</v>
      </c>
      <c r="B25" s="62"/>
      <c r="C25" s="62"/>
      <c r="D25" s="62"/>
      <c r="E25" s="62"/>
      <c r="F25" s="62"/>
      <c r="G25" s="62"/>
      <c r="H25" s="63" t="s">
        <v>126</v>
      </c>
      <c r="I25" s="63"/>
      <c r="J25" s="63"/>
      <c r="K25" s="61">
        <f>SUM(Q15:Q24)</f>
        <v>0</v>
      </c>
      <c r="L25" s="62"/>
      <c r="M25" s="62"/>
      <c r="N25" s="62"/>
      <c r="O25" s="62"/>
      <c r="P25" s="62"/>
      <c r="Q25" s="62"/>
      <c r="R25" s="39" t="s">
        <v>126</v>
      </c>
      <c r="S25" s="61">
        <f>SUM(Y15:Y24)</f>
        <v>0</v>
      </c>
      <c r="T25" s="62"/>
      <c r="U25" s="62"/>
      <c r="V25" s="62"/>
      <c r="W25" s="62"/>
      <c r="X25" s="62"/>
      <c r="Y25" s="62"/>
      <c r="Z25" s="39" t="s">
        <v>126</v>
      </c>
      <c r="AA25" s="61">
        <f>SUM(AG15:AG24)</f>
        <v>0</v>
      </c>
      <c r="AB25" s="62"/>
      <c r="AC25" s="62"/>
      <c r="AD25" s="62"/>
      <c r="AE25" s="62"/>
      <c r="AF25" s="62"/>
      <c r="AG25" s="62"/>
      <c r="AH25" s="39" t="s">
        <v>126</v>
      </c>
    </row>
    <row r="26" spans="1:34" s="7" customFormat="1" ht="18" customHeight="1" x14ac:dyDescent="0.3">
      <c r="A26" s="61">
        <f>SUM(SUMIF(C15:F15,"&gt;=55")*$G$15,SUMIF(C16:F16,"&gt;=55")*$G$16,SUMIF(C17:F17,"&gt;=55")*$G$17,SUMIF(C18:F18,"&gt;=55")*$G$18,SUMIF(C19:F19,"&gt;=55")*$G$19,SUMIF(C20:F20,"&gt;=55")*$G$20,SUMIF(C21:F21,"&gt;=55")*$G$21,SUMIF(C22:F22,"&gt;=55")*$G$22,SUMIF(C23:F23,"&gt;=55")*$G$23,SUMIF(C24:F24,"&gt;=55")*$G$24)</f>
        <v>0</v>
      </c>
      <c r="B26" s="62"/>
      <c r="C26" s="62"/>
      <c r="D26" s="62"/>
      <c r="E26" s="62"/>
      <c r="F26" s="62"/>
      <c r="G26" s="62"/>
      <c r="H26" s="63" t="s">
        <v>127</v>
      </c>
      <c r="I26" s="63"/>
      <c r="J26" s="63"/>
      <c r="K26" s="61">
        <f>SUM(SUMIF(M15:P15,"&gt;=55")*$Q$15,SUMIF(M16:P16,"&gt;=55")*$Q$16,SUMIF(M17:P17,"&gt;=55")*$Q$17,SUMIF(M18:P18,"&gt;=55")*$Q$18,SUMIF(M19:P19,"&gt;=55")*$Q$19,SUMIF(M20:P20,"&gt;=55")*$Q$20,SUMIF(M21:P21,"&gt;=55")*$Q$21,SUMIF(M22:P22,"&gt;=55")*$Q$22,SUMIF(M23:P23,"&gt;=55")*$Q$23,SUMIF(M24:P24,"&gt;=55")*$Q$24)</f>
        <v>0</v>
      </c>
      <c r="L26" s="62"/>
      <c r="M26" s="62"/>
      <c r="N26" s="62"/>
      <c r="O26" s="62"/>
      <c r="P26" s="62"/>
      <c r="Q26" s="62"/>
      <c r="R26" s="39" t="s">
        <v>127</v>
      </c>
      <c r="S26" s="61">
        <f>SUM(SUMIF(U15:X15,"&gt;=55")*$Y$15,SUMIF(U16:X16,"&gt;=55")*$Y$16,SUMIF(U17:X17,"&gt;=55")*$Y$17,SUMIF(U18:X18,"&gt;=55")*$Y$18,SUMIF(U19:X19,"&gt;=55")*$Y$19,SUMIF(U20:X20,"&gt;=55")*$Y$20,SUMIF(U21:X21,"&gt;=55")*$Y$21,SUMIF(U22:X22,"&gt;=55")*$Y$22,SUMIF(U23:X23,"&gt;=55")*$Y$23,SUMIF(U24:X24,"&gt;=55")*$Y$24)</f>
        <v>0</v>
      </c>
      <c r="T26" s="62"/>
      <c r="U26" s="62"/>
      <c r="V26" s="62"/>
      <c r="W26" s="62"/>
      <c r="X26" s="62"/>
      <c r="Y26" s="62"/>
      <c r="Z26" s="39" t="s">
        <v>127</v>
      </c>
      <c r="AA26" s="61">
        <f>SUM(SUMIF(AC15:AF15,"&gt;=55")*$AG$15,SUMIF(AC16:AF16,"&gt;=55")*$AG$16,SUMIF(AC17:AF17,"&gt;=55")*$AG$17,SUMIF(AC18:AF18,"&gt;=55")*$AG$18,SUMIF(AC19:AF19,"&gt;=55")*$AG$19,SUMIF(AC20:AF20,"&gt;=55")*$AG$20,SUMIF(AC21:AF21,"&gt;=55")*$AG$21,SUMIF(AC22:AF22,"&gt;=55")*$AG$22,SUMIF(AC23:AF23,"&gt;=55")*$AG$23,SUMIF(AC24:AF24,"&gt;=55")*$AG$24)</f>
        <v>0</v>
      </c>
      <c r="AB26" s="62"/>
      <c r="AC26" s="62"/>
      <c r="AD26" s="62"/>
      <c r="AE26" s="62"/>
      <c r="AF26" s="62"/>
      <c r="AG26" s="62"/>
      <c r="AH26" s="39" t="s">
        <v>127</v>
      </c>
    </row>
    <row r="27" spans="1:34" s="7" customFormat="1" ht="18" customHeight="1" x14ac:dyDescent="0.3">
      <c r="A27" s="89" t="e">
        <f>A26/A25</f>
        <v>#DIV/0!</v>
      </c>
      <c r="B27" s="62"/>
      <c r="C27" s="62"/>
      <c r="D27" s="62"/>
      <c r="E27" s="62"/>
      <c r="F27" s="62"/>
      <c r="G27" s="62"/>
      <c r="H27" s="63" t="s">
        <v>128</v>
      </c>
      <c r="I27" s="63"/>
      <c r="J27" s="63"/>
      <c r="K27" s="89" t="e">
        <f>K26/K25</f>
        <v>#DIV/0!</v>
      </c>
      <c r="L27" s="62"/>
      <c r="M27" s="62"/>
      <c r="N27" s="62"/>
      <c r="O27" s="62"/>
      <c r="P27" s="62"/>
      <c r="Q27" s="62"/>
      <c r="R27" s="39" t="s">
        <v>128</v>
      </c>
      <c r="S27" s="89" t="e">
        <f>S26/S25</f>
        <v>#DIV/0!</v>
      </c>
      <c r="T27" s="62"/>
      <c r="U27" s="62"/>
      <c r="V27" s="62"/>
      <c r="W27" s="62"/>
      <c r="X27" s="62"/>
      <c r="Y27" s="62"/>
      <c r="Z27" s="39" t="s">
        <v>128</v>
      </c>
      <c r="AA27" s="89" t="e">
        <f>AA26/AA25</f>
        <v>#DIV/0!</v>
      </c>
      <c r="AB27" s="62"/>
      <c r="AC27" s="62"/>
      <c r="AD27" s="62"/>
      <c r="AE27" s="62"/>
      <c r="AF27" s="62"/>
      <c r="AG27" s="62"/>
      <c r="AH27" s="39" t="s">
        <v>128</v>
      </c>
    </row>
    <row r="28" spans="1:34" s="7" customFormat="1" ht="18" customHeight="1" x14ac:dyDescent="0.3">
      <c r="A28" s="74" t="e">
        <f>IF(A27&gt;89,"بريالی",IF(A27&gt;79,"بريالی",IF(A27&gt;69,"بريالی",IF(A27&gt;54,"عدم کرېډيټ"))))</f>
        <v>#DIV/0!</v>
      </c>
      <c r="B28" s="63"/>
      <c r="C28" s="63"/>
      <c r="D28" s="63"/>
      <c r="E28" s="63"/>
      <c r="F28" s="63"/>
      <c r="G28" s="63"/>
      <c r="H28" s="63" t="s">
        <v>129</v>
      </c>
      <c r="I28" s="63"/>
      <c r="J28" s="63"/>
      <c r="K28" s="74" t="e">
        <f>IF(K27&gt;89,"بريالی",IF(K27&gt;79,"بريالی",IF(K27&gt;69,"بريالی",IF(K27&gt;54,"عدم کرېډيټ"))))</f>
        <v>#DIV/0!</v>
      </c>
      <c r="L28" s="63"/>
      <c r="M28" s="63"/>
      <c r="N28" s="63"/>
      <c r="O28" s="63"/>
      <c r="P28" s="63"/>
      <c r="Q28" s="63"/>
      <c r="R28" s="39" t="s">
        <v>129</v>
      </c>
      <c r="S28" s="74" t="e">
        <f>IF(S27&gt;89,"بريالی",IF(S27&gt;79,"بريالی",IF(S27&gt;69,"بريالی",IF(S27&gt;54,"عدم کرېډيټ"))))</f>
        <v>#DIV/0!</v>
      </c>
      <c r="T28" s="63"/>
      <c r="U28" s="63"/>
      <c r="V28" s="63"/>
      <c r="W28" s="63"/>
      <c r="X28" s="63"/>
      <c r="Y28" s="63"/>
      <c r="Z28" s="39" t="s">
        <v>129</v>
      </c>
      <c r="AA28" s="74" t="e">
        <f>IF(AA27&gt;89,"بريالی",IF(AA27&gt;79,"بريالی",IF(AA27&gt;69,"بريالی",IF(AA27&gt;54,"عدم کرېډيټ"))))</f>
        <v>#DIV/0!</v>
      </c>
      <c r="AB28" s="63"/>
      <c r="AC28" s="63"/>
      <c r="AD28" s="63"/>
      <c r="AE28" s="63"/>
      <c r="AF28" s="63"/>
      <c r="AG28" s="63"/>
      <c r="AH28" s="39" t="s">
        <v>129</v>
      </c>
    </row>
    <row r="29" spans="1:34" s="7" customFormat="1" ht="21" customHeight="1" x14ac:dyDescent="0.3">
      <c r="A29" s="64" t="s">
        <v>156</v>
      </c>
      <c r="B29" s="64"/>
      <c r="C29" s="64"/>
      <c r="D29" s="64"/>
      <c r="E29" s="64"/>
      <c r="F29" s="64"/>
      <c r="G29" s="64"/>
      <c r="H29" s="64"/>
      <c r="I29" s="64"/>
      <c r="J29" s="64"/>
      <c r="K29" s="64" t="s">
        <v>157</v>
      </c>
      <c r="L29" s="64"/>
      <c r="M29" s="64"/>
      <c r="N29" s="64"/>
      <c r="O29" s="64"/>
      <c r="P29" s="64"/>
      <c r="Q29" s="64"/>
      <c r="R29" s="64"/>
      <c r="S29" s="64" t="s">
        <v>158</v>
      </c>
      <c r="T29" s="64"/>
      <c r="U29" s="64"/>
      <c r="V29" s="64"/>
      <c r="W29" s="64"/>
      <c r="X29" s="64"/>
      <c r="Y29" s="64"/>
      <c r="Z29" s="64"/>
      <c r="AA29" s="64" t="s">
        <v>159</v>
      </c>
      <c r="AB29" s="64"/>
      <c r="AC29" s="64"/>
      <c r="AD29" s="64"/>
      <c r="AE29" s="64"/>
      <c r="AF29" s="64"/>
      <c r="AG29" s="64"/>
      <c r="AH29" s="64"/>
    </row>
    <row r="30" spans="1:34" s="7" customFormat="1" ht="50.25" customHeight="1" x14ac:dyDescent="0.3">
      <c r="A30" s="8" t="s">
        <v>57</v>
      </c>
      <c r="B30" s="9" t="s">
        <v>119</v>
      </c>
      <c r="C30" s="9" t="s">
        <v>120</v>
      </c>
      <c r="D30" s="9" t="s">
        <v>121</v>
      </c>
      <c r="E30" s="9" t="s">
        <v>122</v>
      </c>
      <c r="F30" s="9" t="s">
        <v>123</v>
      </c>
      <c r="G30" s="9" t="s">
        <v>124</v>
      </c>
      <c r="H30" s="63" t="s">
        <v>125</v>
      </c>
      <c r="I30" s="63"/>
      <c r="J30" s="63"/>
      <c r="K30" s="8" t="s">
        <v>57</v>
      </c>
      <c r="L30" s="9" t="s">
        <v>119</v>
      </c>
      <c r="M30" s="9" t="s">
        <v>120</v>
      </c>
      <c r="N30" s="9" t="s">
        <v>121</v>
      </c>
      <c r="O30" s="9" t="s">
        <v>122</v>
      </c>
      <c r="P30" s="9" t="s">
        <v>123</v>
      </c>
      <c r="Q30" s="9" t="s">
        <v>124</v>
      </c>
      <c r="R30" s="39" t="s">
        <v>125</v>
      </c>
      <c r="S30" s="8" t="s">
        <v>57</v>
      </c>
      <c r="T30" s="9" t="s">
        <v>119</v>
      </c>
      <c r="U30" s="9" t="s">
        <v>120</v>
      </c>
      <c r="V30" s="9" t="s">
        <v>121</v>
      </c>
      <c r="W30" s="9" t="s">
        <v>122</v>
      </c>
      <c r="X30" s="9" t="s">
        <v>123</v>
      </c>
      <c r="Y30" s="9" t="s">
        <v>124</v>
      </c>
      <c r="Z30" s="39" t="s">
        <v>125</v>
      </c>
      <c r="AA30" s="8" t="s">
        <v>57</v>
      </c>
      <c r="AB30" s="9" t="s">
        <v>119</v>
      </c>
      <c r="AC30" s="9" t="s">
        <v>120</v>
      </c>
      <c r="AD30" s="9" t="s">
        <v>121</v>
      </c>
      <c r="AE30" s="9" t="s">
        <v>122</v>
      </c>
      <c r="AF30" s="9" t="s">
        <v>123</v>
      </c>
      <c r="AG30" s="9" t="s">
        <v>124</v>
      </c>
      <c r="AH30" s="39" t="s">
        <v>125</v>
      </c>
    </row>
    <row r="31" spans="1:34" s="7" customFormat="1" ht="16.5" customHeight="1" x14ac:dyDescent="0.3">
      <c r="A31" s="10" t="b">
        <f>IF(F31&gt;=90,"A",IF(F31&gt;=80,"B",IF(F31&gt;=70,"C",IF(F31&gt;=55,"D",IF(F31&gt;55,"ناکام",IF(E31&gt;=90,"A",IF(E31&gt;=80,"B",IF(E31&gt;=70,"C",IF(E31&gt;=55,"D",IF(D31&gt;=90,"A",IF(D31&gt;=80,"B",IF(D31&gt;=70,"C",IF(D31&gt;=55,"D",IF(C31&gt;=90,"A",IF(C31&gt;=80,"B",IF(C31&gt;=70,"C",IF(C31&gt;=55,"D")))))))))))))))))</f>
        <v>0</v>
      </c>
      <c r="B31" s="11">
        <f>G31*MAX(C31:F31)</f>
        <v>0</v>
      </c>
      <c r="C31" s="48"/>
      <c r="D31" s="48"/>
      <c r="E31" s="48"/>
      <c r="F31" s="48"/>
      <c r="G31" s="12">
        <v>0</v>
      </c>
      <c r="H31" s="73">
        <v>71</v>
      </c>
      <c r="I31" s="73"/>
      <c r="J31" s="73"/>
      <c r="K31" s="10" t="b">
        <f>IF(P31&gt;=90,"A",IF(P31&gt;=80,"B",IF(P31&gt;=70,"C",IF(P31&gt;=55,"D",IF(P31&gt;55,"ناکام",IF(O31&gt;=90,"A",IF(O31&gt;=80,"B",IF(O31&gt;=70,"C",IF(O31&gt;=55,"D",IF(N31&gt;=90,"A",IF(N31&gt;=80,"B",IF(N31&gt;=70,"C",IF(N31&gt;=55,"D",IF(M31&gt;=90,"A",IF(M31&gt;=80,"B",IF(M31&gt;=70,"C",IF(M31&gt;=55,"D")))))))))))))))))</f>
        <v>0</v>
      </c>
      <c r="L31" s="11">
        <f>Q31*MAX(M31:P31)</f>
        <v>0</v>
      </c>
      <c r="M31" s="48"/>
      <c r="N31" s="48"/>
      <c r="O31" s="48"/>
      <c r="P31" s="48"/>
      <c r="Q31" s="12">
        <v>0</v>
      </c>
      <c r="R31" s="40">
        <v>61</v>
      </c>
      <c r="S31" s="10" t="b">
        <f>IF(X31&gt;=90,"A",IF(X31&gt;=80,"B",IF(X31&gt;=70,"C",IF(X31&gt;=55,"D",IF(X31&gt;55,"ناکام",IF(W31&gt;=90,"A",IF(W31&gt;=80,"B",IF(W31&gt;=70,"C",IF(W31&gt;=55,"D",IF(V31&gt;=90,"A",IF(V31&gt;=80,"B",IF(V31&gt;=70,"C",IF(V31&gt;=55,"D",IF(U31&gt;=90,"A",IF(U31&gt;=80,"B",IF(U31&gt;=70,"C",IF(U31&gt;=55,"D")))))))))))))))))</f>
        <v>0</v>
      </c>
      <c r="T31" s="11">
        <f>Y31*MAX(U31:X31)</f>
        <v>0</v>
      </c>
      <c r="U31" s="48"/>
      <c r="V31" s="48"/>
      <c r="W31" s="48"/>
      <c r="X31" s="48"/>
      <c r="Y31" s="12">
        <v>0</v>
      </c>
      <c r="Z31" s="40">
        <v>51</v>
      </c>
      <c r="AA31" s="10" t="b">
        <f>IF(AF31&gt;=90,"A",IF(AF31&gt;=80,"B",IF(AF31&gt;=70,"C",IF(AF31&gt;=55,"D",IF(AF31&gt;55,"ناکام",IF(AE31&gt;=90,"A",IF(AE31&gt;=80,"B",IF(AE31&gt;=70,"C",IF(AE31&gt;=55,"D",IF(AD31&gt;=90,"A",IF(AD31&gt;=80,"B",IF(AD31&gt;=70,"C",IF(AD31&gt;=55,"D",IF(AC31&gt;=90,"A",IF(AC31&gt;=80,"B",IF(AC31&gt;=70,"C",IF(AC31&gt;=55,"D")))))))))))))))))</f>
        <v>0</v>
      </c>
      <c r="AB31" s="11">
        <f>AG31*MAX(AC31:AF31)</f>
        <v>0</v>
      </c>
      <c r="AC31" s="48"/>
      <c r="AD31" s="48"/>
      <c r="AE31" s="48"/>
      <c r="AF31" s="48"/>
      <c r="AG31" s="12">
        <v>0</v>
      </c>
      <c r="AH31" s="40">
        <v>41</v>
      </c>
    </row>
    <row r="32" spans="1:34" s="7" customFormat="1" ht="16.5" customHeight="1" x14ac:dyDescent="0.3">
      <c r="A32" s="10" t="b">
        <f t="shared" ref="A32:A40" si="12">IF(F32&gt;=90,"A",IF(F32&gt;=80,"B",IF(F32&gt;=70,"C",IF(F32&gt;=55,"D",IF(F32&gt;55,"ناکام",IF(E32&gt;=90,"A",IF(E32&gt;=80,"B",IF(E32&gt;=70,"C",IF(E32&gt;=55,"D",IF(D32&gt;=90,"A",IF(D32&gt;=80,"B",IF(D32&gt;=70,"C",IF(D32&gt;=55,"D",IF(C32&gt;=90,"A",IF(C32&gt;=80,"B",IF(C32&gt;=70,"C",IF(C32&gt;=55,"D")))))))))))))))))</f>
        <v>0</v>
      </c>
      <c r="B32" s="11">
        <f t="shared" ref="B32:B40" si="13">G32*MAX(C32:F32)</f>
        <v>0</v>
      </c>
      <c r="C32" s="48"/>
      <c r="D32" s="48"/>
      <c r="E32" s="48"/>
      <c r="F32" s="48"/>
      <c r="G32" s="12">
        <v>0</v>
      </c>
      <c r="H32" s="73">
        <v>72</v>
      </c>
      <c r="I32" s="73"/>
      <c r="J32" s="73"/>
      <c r="K32" s="10" t="b">
        <f t="shared" ref="K32:K40" si="14">IF(P32&gt;=90,"A",IF(P32&gt;=80,"B",IF(P32&gt;=70,"C",IF(P32&gt;=55,"D",IF(P32&gt;55,"ناکام",IF(O32&gt;=90,"A",IF(O32&gt;=80,"B",IF(O32&gt;=70,"C",IF(O32&gt;=55,"D",IF(N32&gt;=90,"A",IF(N32&gt;=80,"B",IF(N32&gt;=70,"C",IF(N32&gt;=55,"D",IF(M32&gt;=90,"A",IF(M32&gt;=80,"B",IF(M32&gt;=70,"C",IF(M32&gt;=55,"D")))))))))))))))))</f>
        <v>0</v>
      </c>
      <c r="L32" s="11">
        <f t="shared" ref="L32:L40" si="15">Q32*MAX(M32:P32)</f>
        <v>0</v>
      </c>
      <c r="M32" s="48"/>
      <c r="N32" s="48"/>
      <c r="O32" s="48"/>
      <c r="P32" s="48"/>
      <c r="Q32" s="12">
        <v>0</v>
      </c>
      <c r="R32" s="40">
        <v>62</v>
      </c>
      <c r="S32" s="10" t="b">
        <f t="shared" ref="S32:S40" si="16">IF(X32&gt;=90,"A",IF(X32&gt;=80,"B",IF(X32&gt;=70,"C",IF(X32&gt;=55,"D",IF(X32&gt;55,"ناکام",IF(W32&gt;=90,"A",IF(W32&gt;=80,"B",IF(W32&gt;=70,"C",IF(W32&gt;=55,"D",IF(V32&gt;=90,"A",IF(V32&gt;=80,"B",IF(V32&gt;=70,"C",IF(V32&gt;=55,"D",IF(U32&gt;=90,"A",IF(U32&gt;=80,"B",IF(U32&gt;=70,"C",IF(U32&gt;=55,"D")))))))))))))))))</f>
        <v>0</v>
      </c>
      <c r="T32" s="11">
        <f t="shared" ref="T32:T40" si="17">Y32*MAX(U32:X32)</f>
        <v>0</v>
      </c>
      <c r="U32" s="48"/>
      <c r="V32" s="48"/>
      <c r="W32" s="48"/>
      <c r="X32" s="48"/>
      <c r="Y32" s="12">
        <v>0</v>
      </c>
      <c r="Z32" s="40">
        <v>52</v>
      </c>
      <c r="AA32" s="10" t="b">
        <f t="shared" ref="AA32:AA40" si="18">IF(AF32&gt;=90,"A",IF(AF32&gt;=80,"B",IF(AF32&gt;=70,"C",IF(AF32&gt;=55,"D",IF(AF32&gt;55,"ناکام",IF(AE32&gt;=90,"A",IF(AE32&gt;=80,"B",IF(AE32&gt;=70,"C",IF(AE32&gt;=55,"D",IF(AD32&gt;=90,"A",IF(AD32&gt;=80,"B",IF(AD32&gt;=70,"C",IF(AD32&gt;=55,"D",IF(AC32&gt;=90,"A",IF(AC32&gt;=80,"B",IF(AC32&gt;=70,"C",IF(AC32&gt;=55,"D")))))))))))))))))</f>
        <v>0</v>
      </c>
      <c r="AB32" s="11">
        <f t="shared" ref="AB32:AB40" si="19">AG32*MAX(AC32:AF32)</f>
        <v>0</v>
      </c>
      <c r="AC32" s="48"/>
      <c r="AD32" s="48"/>
      <c r="AE32" s="48"/>
      <c r="AF32" s="48"/>
      <c r="AG32" s="12">
        <v>0</v>
      </c>
      <c r="AH32" s="40">
        <v>42</v>
      </c>
    </row>
    <row r="33" spans="1:34" s="7" customFormat="1" ht="16.5" customHeight="1" x14ac:dyDescent="0.3">
      <c r="A33" s="10" t="b">
        <f t="shared" si="12"/>
        <v>0</v>
      </c>
      <c r="B33" s="11">
        <f t="shared" si="13"/>
        <v>0</v>
      </c>
      <c r="C33" s="48"/>
      <c r="D33" s="48"/>
      <c r="E33" s="48"/>
      <c r="F33" s="48"/>
      <c r="G33" s="12">
        <v>0</v>
      </c>
      <c r="H33" s="73">
        <v>73</v>
      </c>
      <c r="I33" s="73"/>
      <c r="J33" s="73"/>
      <c r="K33" s="10" t="b">
        <f t="shared" si="14"/>
        <v>0</v>
      </c>
      <c r="L33" s="11">
        <f t="shared" si="15"/>
        <v>0</v>
      </c>
      <c r="M33" s="48"/>
      <c r="N33" s="48"/>
      <c r="O33" s="48"/>
      <c r="P33" s="48"/>
      <c r="Q33" s="12">
        <v>0</v>
      </c>
      <c r="R33" s="40">
        <v>63</v>
      </c>
      <c r="S33" s="10" t="b">
        <f t="shared" si="16"/>
        <v>0</v>
      </c>
      <c r="T33" s="11">
        <f t="shared" si="17"/>
        <v>0</v>
      </c>
      <c r="U33" s="48"/>
      <c r="V33" s="48"/>
      <c r="W33" s="48"/>
      <c r="X33" s="48"/>
      <c r="Y33" s="12">
        <v>0</v>
      </c>
      <c r="Z33" s="40">
        <v>53</v>
      </c>
      <c r="AA33" s="10" t="b">
        <f t="shared" si="18"/>
        <v>0</v>
      </c>
      <c r="AB33" s="11">
        <f t="shared" si="19"/>
        <v>0</v>
      </c>
      <c r="AC33" s="48"/>
      <c r="AD33" s="48"/>
      <c r="AE33" s="48"/>
      <c r="AF33" s="48"/>
      <c r="AG33" s="12">
        <v>0</v>
      </c>
      <c r="AH33" s="40">
        <v>43</v>
      </c>
    </row>
    <row r="34" spans="1:34" s="7" customFormat="1" ht="16.5" customHeight="1" x14ac:dyDescent="0.3">
      <c r="A34" s="10" t="b">
        <f t="shared" si="12"/>
        <v>0</v>
      </c>
      <c r="B34" s="11">
        <f t="shared" si="13"/>
        <v>0</v>
      </c>
      <c r="C34" s="48"/>
      <c r="D34" s="48"/>
      <c r="E34" s="48"/>
      <c r="F34" s="48"/>
      <c r="G34" s="12">
        <v>0</v>
      </c>
      <c r="H34" s="73">
        <v>74</v>
      </c>
      <c r="I34" s="73"/>
      <c r="J34" s="73"/>
      <c r="K34" s="10" t="b">
        <f t="shared" si="14"/>
        <v>0</v>
      </c>
      <c r="L34" s="11">
        <f t="shared" si="15"/>
        <v>0</v>
      </c>
      <c r="M34" s="48"/>
      <c r="N34" s="48"/>
      <c r="O34" s="48"/>
      <c r="P34" s="48"/>
      <c r="Q34" s="12">
        <v>0</v>
      </c>
      <c r="R34" s="40">
        <v>64</v>
      </c>
      <c r="S34" s="10" t="b">
        <f t="shared" si="16"/>
        <v>0</v>
      </c>
      <c r="T34" s="11">
        <f t="shared" si="17"/>
        <v>0</v>
      </c>
      <c r="U34" s="48"/>
      <c r="V34" s="48"/>
      <c r="W34" s="48"/>
      <c r="X34" s="48"/>
      <c r="Y34" s="12">
        <v>0</v>
      </c>
      <c r="Z34" s="40">
        <v>54</v>
      </c>
      <c r="AA34" s="10" t="b">
        <f t="shared" si="18"/>
        <v>0</v>
      </c>
      <c r="AB34" s="11">
        <f t="shared" si="19"/>
        <v>0</v>
      </c>
      <c r="AC34" s="48"/>
      <c r="AD34" s="48"/>
      <c r="AE34" s="48"/>
      <c r="AF34" s="48"/>
      <c r="AG34" s="12">
        <v>0</v>
      </c>
      <c r="AH34" s="40">
        <v>44</v>
      </c>
    </row>
    <row r="35" spans="1:34" s="7" customFormat="1" ht="16.5" customHeight="1" x14ac:dyDescent="0.3">
      <c r="A35" s="10" t="b">
        <f t="shared" si="12"/>
        <v>0</v>
      </c>
      <c r="B35" s="11">
        <f t="shared" si="13"/>
        <v>0</v>
      </c>
      <c r="C35" s="48"/>
      <c r="D35" s="48"/>
      <c r="E35" s="48"/>
      <c r="F35" s="48"/>
      <c r="G35" s="12">
        <v>0</v>
      </c>
      <c r="H35" s="73">
        <v>75</v>
      </c>
      <c r="I35" s="73"/>
      <c r="J35" s="73"/>
      <c r="K35" s="10" t="b">
        <f t="shared" si="14"/>
        <v>0</v>
      </c>
      <c r="L35" s="11">
        <f t="shared" si="15"/>
        <v>0</v>
      </c>
      <c r="M35" s="48"/>
      <c r="N35" s="48"/>
      <c r="O35" s="48"/>
      <c r="P35" s="48"/>
      <c r="Q35" s="12">
        <v>0</v>
      </c>
      <c r="R35" s="40">
        <v>65</v>
      </c>
      <c r="S35" s="10" t="b">
        <f t="shared" si="16"/>
        <v>0</v>
      </c>
      <c r="T35" s="11">
        <f t="shared" si="17"/>
        <v>0</v>
      </c>
      <c r="U35" s="48"/>
      <c r="V35" s="48"/>
      <c r="W35" s="48"/>
      <c r="X35" s="48"/>
      <c r="Y35" s="12">
        <v>0</v>
      </c>
      <c r="Z35" s="40">
        <v>55</v>
      </c>
      <c r="AA35" s="10" t="b">
        <f t="shared" si="18"/>
        <v>0</v>
      </c>
      <c r="AB35" s="11">
        <f t="shared" si="19"/>
        <v>0</v>
      </c>
      <c r="AC35" s="48"/>
      <c r="AD35" s="48"/>
      <c r="AE35" s="48"/>
      <c r="AF35" s="48"/>
      <c r="AG35" s="12">
        <v>0</v>
      </c>
      <c r="AH35" s="40">
        <v>45</v>
      </c>
    </row>
    <row r="36" spans="1:34" s="7" customFormat="1" ht="16.5" customHeight="1" x14ac:dyDescent="0.3">
      <c r="A36" s="10" t="b">
        <f t="shared" si="12"/>
        <v>0</v>
      </c>
      <c r="B36" s="11">
        <f t="shared" si="13"/>
        <v>0</v>
      </c>
      <c r="C36" s="48"/>
      <c r="D36" s="48"/>
      <c r="E36" s="48"/>
      <c r="F36" s="48"/>
      <c r="G36" s="12">
        <v>0</v>
      </c>
      <c r="H36" s="73">
        <v>76</v>
      </c>
      <c r="I36" s="73"/>
      <c r="J36" s="73"/>
      <c r="K36" s="10" t="b">
        <f t="shared" si="14"/>
        <v>0</v>
      </c>
      <c r="L36" s="11">
        <f t="shared" si="15"/>
        <v>0</v>
      </c>
      <c r="M36" s="48"/>
      <c r="N36" s="48"/>
      <c r="O36" s="48"/>
      <c r="P36" s="48"/>
      <c r="Q36" s="12">
        <v>0</v>
      </c>
      <c r="R36" s="40">
        <v>66</v>
      </c>
      <c r="S36" s="10" t="b">
        <f t="shared" si="16"/>
        <v>0</v>
      </c>
      <c r="T36" s="11">
        <f t="shared" si="17"/>
        <v>0</v>
      </c>
      <c r="U36" s="48"/>
      <c r="V36" s="48"/>
      <c r="W36" s="48"/>
      <c r="X36" s="48"/>
      <c r="Y36" s="12">
        <v>0</v>
      </c>
      <c r="Z36" s="40">
        <v>56</v>
      </c>
      <c r="AA36" s="10" t="b">
        <f t="shared" si="18"/>
        <v>0</v>
      </c>
      <c r="AB36" s="11">
        <f t="shared" si="19"/>
        <v>0</v>
      </c>
      <c r="AC36" s="48"/>
      <c r="AD36" s="48"/>
      <c r="AE36" s="48"/>
      <c r="AF36" s="48"/>
      <c r="AG36" s="12">
        <v>0</v>
      </c>
      <c r="AH36" s="40">
        <v>46</v>
      </c>
    </row>
    <row r="37" spans="1:34" s="7" customFormat="1" ht="16.5" hidden="1" customHeight="1" x14ac:dyDescent="0.3">
      <c r="A37" s="10" t="b">
        <f t="shared" si="12"/>
        <v>0</v>
      </c>
      <c r="B37" s="11">
        <f t="shared" si="13"/>
        <v>0</v>
      </c>
      <c r="C37" s="48"/>
      <c r="D37" s="48"/>
      <c r="E37" s="48"/>
      <c r="F37" s="48"/>
      <c r="G37" s="12">
        <v>0</v>
      </c>
      <c r="H37" s="73">
        <v>77</v>
      </c>
      <c r="I37" s="73"/>
      <c r="J37" s="73"/>
      <c r="K37" s="10" t="b">
        <f t="shared" si="14"/>
        <v>0</v>
      </c>
      <c r="L37" s="11">
        <f t="shared" si="15"/>
        <v>0</v>
      </c>
      <c r="M37" s="48"/>
      <c r="N37" s="48"/>
      <c r="O37" s="48"/>
      <c r="P37" s="48"/>
      <c r="Q37" s="12">
        <v>0</v>
      </c>
      <c r="R37" s="40">
        <v>67</v>
      </c>
      <c r="S37" s="10" t="b">
        <f t="shared" si="16"/>
        <v>0</v>
      </c>
      <c r="T37" s="11">
        <f t="shared" si="17"/>
        <v>0</v>
      </c>
      <c r="U37" s="48"/>
      <c r="V37" s="48"/>
      <c r="W37" s="48"/>
      <c r="X37" s="48"/>
      <c r="Y37" s="12">
        <v>0</v>
      </c>
      <c r="Z37" s="40">
        <v>57</v>
      </c>
      <c r="AA37" s="10" t="b">
        <f t="shared" si="18"/>
        <v>0</v>
      </c>
      <c r="AB37" s="11">
        <f t="shared" si="19"/>
        <v>0</v>
      </c>
      <c r="AC37" s="48"/>
      <c r="AD37" s="48"/>
      <c r="AE37" s="48"/>
      <c r="AF37" s="48"/>
      <c r="AG37" s="12">
        <v>0</v>
      </c>
      <c r="AH37" s="40">
        <v>47</v>
      </c>
    </row>
    <row r="38" spans="1:34" s="7" customFormat="1" ht="16.5" hidden="1" customHeight="1" x14ac:dyDescent="0.3">
      <c r="A38" s="10" t="b">
        <f t="shared" si="12"/>
        <v>0</v>
      </c>
      <c r="B38" s="11">
        <f t="shared" si="13"/>
        <v>0</v>
      </c>
      <c r="C38" s="48"/>
      <c r="D38" s="48"/>
      <c r="E38" s="48"/>
      <c r="F38" s="48"/>
      <c r="G38" s="12">
        <v>0</v>
      </c>
      <c r="H38" s="73">
        <v>78</v>
      </c>
      <c r="I38" s="73"/>
      <c r="J38" s="73"/>
      <c r="K38" s="10" t="b">
        <f t="shared" si="14"/>
        <v>0</v>
      </c>
      <c r="L38" s="11">
        <f t="shared" si="15"/>
        <v>0</v>
      </c>
      <c r="M38" s="48"/>
      <c r="N38" s="48"/>
      <c r="O38" s="48"/>
      <c r="P38" s="48"/>
      <c r="Q38" s="12">
        <v>0</v>
      </c>
      <c r="R38" s="40">
        <v>68</v>
      </c>
      <c r="S38" s="10" t="b">
        <f t="shared" si="16"/>
        <v>0</v>
      </c>
      <c r="T38" s="11">
        <f t="shared" si="17"/>
        <v>0</v>
      </c>
      <c r="U38" s="48"/>
      <c r="V38" s="48"/>
      <c r="W38" s="48"/>
      <c r="X38" s="48"/>
      <c r="Y38" s="12">
        <v>0</v>
      </c>
      <c r="Z38" s="40">
        <v>58</v>
      </c>
      <c r="AA38" s="10" t="b">
        <f t="shared" si="18"/>
        <v>0</v>
      </c>
      <c r="AB38" s="11">
        <f t="shared" si="19"/>
        <v>0</v>
      </c>
      <c r="AC38" s="48"/>
      <c r="AD38" s="48"/>
      <c r="AE38" s="48"/>
      <c r="AF38" s="48"/>
      <c r="AG38" s="12">
        <v>0</v>
      </c>
      <c r="AH38" s="40">
        <v>48</v>
      </c>
    </row>
    <row r="39" spans="1:34" s="7" customFormat="1" ht="16.5" hidden="1" customHeight="1" x14ac:dyDescent="0.3">
      <c r="A39" s="10" t="b">
        <f t="shared" si="12"/>
        <v>0</v>
      </c>
      <c r="B39" s="11">
        <f t="shared" si="13"/>
        <v>0</v>
      </c>
      <c r="C39" s="48"/>
      <c r="D39" s="48"/>
      <c r="E39" s="48"/>
      <c r="F39" s="48"/>
      <c r="G39" s="12">
        <v>0</v>
      </c>
      <c r="H39" s="73">
        <v>79</v>
      </c>
      <c r="I39" s="73"/>
      <c r="J39" s="73"/>
      <c r="K39" s="10" t="b">
        <f t="shared" si="14"/>
        <v>0</v>
      </c>
      <c r="L39" s="11">
        <f t="shared" si="15"/>
        <v>0</v>
      </c>
      <c r="M39" s="48"/>
      <c r="N39" s="48"/>
      <c r="O39" s="48"/>
      <c r="P39" s="48"/>
      <c r="Q39" s="12">
        <v>0</v>
      </c>
      <c r="R39" s="40">
        <v>69</v>
      </c>
      <c r="S39" s="10" t="b">
        <f t="shared" si="16"/>
        <v>0</v>
      </c>
      <c r="T39" s="11">
        <f t="shared" si="17"/>
        <v>0</v>
      </c>
      <c r="U39" s="48"/>
      <c r="V39" s="48"/>
      <c r="W39" s="48"/>
      <c r="X39" s="48"/>
      <c r="Y39" s="12">
        <v>0</v>
      </c>
      <c r="Z39" s="40">
        <v>59</v>
      </c>
      <c r="AA39" s="10" t="b">
        <f t="shared" si="18"/>
        <v>0</v>
      </c>
      <c r="AB39" s="11">
        <f t="shared" si="19"/>
        <v>0</v>
      </c>
      <c r="AC39" s="48"/>
      <c r="AD39" s="48"/>
      <c r="AE39" s="48"/>
      <c r="AF39" s="48"/>
      <c r="AG39" s="12">
        <v>0</v>
      </c>
      <c r="AH39" s="40">
        <v>49</v>
      </c>
    </row>
    <row r="40" spans="1:34" s="7" customFormat="1" ht="16.5" hidden="1" customHeight="1" x14ac:dyDescent="0.3">
      <c r="A40" s="10" t="b">
        <f t="shared" si="12"/>
        <v>0</v>
      </c>
      <c r="B40" s="11">
        <f t="shared" si="13"/>
        <v>0</v>
      </c>
      <c r="C40" s="48"/>
      <c r="D40" s="48"/>
      <c r="E40" s="48"/>
      <c r="F40" s="48"/>
      <c r="G40" s="12">
        <v>0</v>
      </c>
      <c r="H40" s="73">
        <v>80</v>
      </c>
      <c r="I40" s="73"/>
      <c r="J40" s="73"/>
      <c r="K40" s="10" t="b">
        <f t="shared" si="14"/>
        <v>0</v>
      </c>
      <c r="L40" s="11">
        <f t="shared" si="15"/>
        <v>0</v>
      </c>
      <c r="M40" s="48"/>
      <c r="N40" s="48"/>
      <c r="O40" s="48"/>
      <c r="P40" s="48"/>
      <c r="Q40" s="12">
        <v>0</v>
      </c>
      <c r="R40" s="40">
        <v>70</v>
      </c>
      <c r="S40" s="10" t="b">
        <f t="shared" si="16"/>
        <v>0</v>
      </c>
      <c r="T40" s="11">
        <f t="shared" si="17"/>
        <v>0</v>
      </c>
      <c r="U40" s="48"/>
      <c r="V40" s="48"/>
      <c r="W40" s="48"/>
      <c r="X40" s="48"/>
      <c r="Y40" s="12">
        <v>0</v>
      </c>
      <c r="Z40" s="40">
        <v>60</v>
      </c>
      <c r="AA40" s="10" t="b">
        <f t="shared" si="18"/>
        <v>0</v>
      </c>
      <c r="AB40" s="11">
        <f t="shared" si="19"/>
        <v>0</v>
      </c>
      <c r="AC40" s="48"/>
      <c r="AD40" s="48"/>
      <c r="AE40" s="48"/>
      <c r="AF40" s="48"/>
      <c r="AG40" s="12">
        <v>0</v>
      </c>
      <c r="AH40" s="40">
        <v>50</v>
      </c>
    </row>
    <row r="41" spans="1:34" s="7" customFormat="1" ht="18" customHeight="1" x14ac:dyDescent="0.3">
      <c r="A41" s="61">
        <f>SUM(G31:G40)</f>
        <v>0</v>
      </c>
      <c r="B41" s="62"/>
      <c r="C41" s="62"/>
      <c r="D41" s="62"/>
      <c r="E41" s="62"/>
      <c r="F41" s="62"/>
      <c r="G41" s="62"/>
      <c r="H41" s="63" t="s">
        <v>126</v>
      </c>
      <c r="I41" s="63"/>
      <c r="J41" s="63"/>
      <c r="K41" s="61">
        <f>SUM(Q31:Q40)</f>
        <v>0</v>
      </c>
      <c r="L41" s="62"/>
      <c r="M41" s="62"/>
      <c r="N41" s="62"/>
      <c r="O41" s="62"/>
      <c r="P41" s="62"/>
      <c r="Q41" s="62"/>
      <c r="R41" s="39" t="s">
        <v>126</v>
      </c>
      <c r="S41" s="61">
        <f>SUM(Y31:Y40)</f>
        <v>0</v>
      </c>
      <c r="T41" s="62"/>
      <c r="U41" s="62"/>
      <c r="V41" s="62"/>
      <c r="W41" s="62"/>
      <c r="X41" s="62"/>
      <c r="Y41" s="62"/>
      <c r="Z41" s="39" t="s">
        <v>126</v>
      </c>
      <c r="AA41" s="61">
        <f>SUM(AG31:AG40)</f>
        <v>0</v>
      </c>
      <c r="AB41" s="62"/>
      <c r="AC41" s="62"/>
      <c r="AD41" s="62"/>
      <c r="AE41" s="62"/>
      <c r="AF41" s="62"/>
      <c r="AG41" s="62"/>
      <c r="AH41" s="39" t="s">
        <v>126</v>
      </c>
    </row>
    <row r="42" spans="1:34" s="7" customFormat="1" ht="18" customHeight="1" x14ac:dyDescent="0.3">
      <c r="A42" s="61">
        <f>SUM(SUMIF(C31:F31,"&gt;=55")*$G$31,SUMIF(C32:F32,"&gt;=55")*$G$32,SUMIF(C33:F33,"&gt;=55")*$G$33,SUMIF(C34:F34,"&gt;=55")*$G$34,SUMIF(C35:F35,"&gt;=55")*$G$35,SUMIF(C36:F36,"&gt;=55")*$G$36,SUMIF(C37:F37,"&gt;=55")*$G$37,SUMIF(C38:F38,"&gt;=55")*$G$38,SUMIF(C39:F39,"&gt;=55")*$G$39,SUMIF(C40:F40,"&gt;=55")*$G$40)</f>
        <v>0</v>
      </c>
      <c r="B42" s="62"/>
      <c r="C42" s="62"/>
      <c r="D42" s="62"/>
      <c r="E42" s="62"/>
      <c r="F42" s="62"/>
      <c r="G42" s="62"/>
      <c r="H42" s="63" t="s">
        <v>127</v>
      </c>
      <c r="I42" s="63"/>
      <c r="J42" s="63"/>
      <c r="K42" s="61">
        <f>SUM(SUMIF(M31:P31,"&gt;=55")*$Q$31,SUMIF(M32:P32,"&gt;=55")*$Q$32,SUMIF(M33:P33,"&gt;=55")*$Q$33,SUMIF(M34:P34,"&gt;=55")*$Q$34,SUMIF(M35:P35,"&gt;=55")*$Q$35,SUMIF(M36:P36,"&gt;=55")*$Q$36,SUMIF(M37:P37,"&gt;=55")*$Q$37,SUMIF(M38:P38,"&gt;=55")*$Q$38,SUMIF(M39:P39,"&gt;=55")*$Q$39,SUMIF(M40:P40,"&gt;=55")*$Q$40)</f>
        <v>0</v>
      </c>
      <c r="L42" s="62"/>
      <c r="M42" s="62"/>
      <c r="N42" s="62"/>
      <c r="O42" s="62"/>
      <c r="P42" s="62"/>
      <c r="Q42" s="62"/>
      <c r="R42" s="39" t="s">
        <v>127</v>
      </c>
      <c r="S42" s="61">
        <f>SUM(SUMIF(U31:X31,"&gt;=55")*$Y$31,SUMIF(U32:X32,"&gt;=55")*$Y$32,SUMIF(U33:X33,"&gt;=55")*$Y$33,SUMIF(U34:X34,"&gt;=55")*$Y$34,SUMIF(U35:X35,"&gt;=55")*$Y$35,SUMIF(U36:X36,"&gt;=55")*$Y$36,SUMIF(U37:X37,"&gt;=55")*$Y$37,SUMIF(U38:X38,"&gt;=55")*$Y$38,SUMIF(U39:X39,"&gt;=55")*$Y$39,SUMIF(U40:X40,"&gt;=55")*$Y$40)</f>
        <v>0</v>
      </c>
      <c r="T42" s="62"/>
      <c r="U42" s="62"/>
      <c r="V42" s="62"/>
      <c r="W42" s="62"/>
      <c r="X42" s="62"/>
      <c r="Y42" s="62"/>
      <c r="Z42" s="39" t="s">
        <v>127</v>
      </c>
      <c r="AA42" s="61">
        <f>SUM(SUMIF(AC31:AF31,"&gt;=55")*$AG$31,SUMIF(AC32:AF32,"&gt;=55")*$AG$32,SUMIF(AC33:AF33,"&gt;=55")*$AG$33,SUMIF(AC34:AF34,"&gt;=55")*$AG$34,SUMIF(AC35:AF35,"&gt;=55")*$AG$35,SUMIF(AC36:AF36,"&gt;=55")*$AG$36,SUMIF(AC37:AF37,"&gt;=55")*$AG$37,SUMIF(AC38:AF38,"&gt;=55")*$AG$38,SUMIF(AC39:AF39,"&gt;=55")*$AG$39,SUMIF(AC40:AF40,"&gt;=55")*$AG$40)</f>
        <v>0</v>
      </c>
      <c r="AB42" s="62"/>
      <c r="AC42" s="62"/>
      <c r="AD42" s="62"/>
      <c r="AE42" s="62"/>
      <c r="AF42" s="62"/>
      <c r="AG42" s="62"/>
      <c r="AH42" s="39" t="s">
        <v>127</v>
      </c>
    </row>
    <row r="43" spans="1:34" s="7" customFormat="1" ht="18" customHeight="1" x14ac:dyDescent="0.3">
      <c r="A43" s="89" t="e">
        <f>A42/A41</f>
        <v>#DIV/0!</v>
      </c>
      <c r="B43" s="62"/>
      <c r="C43" s="62"/>
      <c r="D43" s="62"/>
      <c r="E43" s="62"/>
      <c r="F43" s="62"/>
      <c r="G43" s="62"/>
      <c r="H43" s="63" t="s">
        <v>128</v>
      </c>
      <c r="I43" s="63"/>
      <c r="J43" s="63"/>
      <c r="K43" s="89" t="e">
        <f>K42/K41</f>
        <v>#DIV/0!</v>
      </c>
      <c r="L43" s="62"/>
      <c r="M43" s="62"/>
      <c r="N43" s="62"/>
      <c r="O43" s="62"/>
      <c r="P43" s="62"/>
      <c r="Q43" s="62"/>
      <c r="R43" s="39" t="s">
        <v>128</v>
      </c>
      <c r="S43" s="89" t="e">
        <f>S42/S41</f>
        <v>#DIV/0!</v>
      </c>
      <c r="T43" s="62"/>
      <c r="U43" s="62"/>
      <c r="V43" s="62"/>
      <c r="W43" s="62"/>
      <c r="X43" s="62"/>
      <c r="Y43" s="62"/>
      <c r="Z43" s="39" t="s">
        <v>128</v>
      </c>
      <c r="AA43" s="89" t="e">
        <f>AA42/AA41</f>
        <v>#DIV/0!</v>
      </c>
      <c r="AB43" s="62"/>
      <c r="AC43" s="62"/>
      <c r="AD43" s="62"/>
      <c r="AE43" s="62"/>
      <c r="AF43" s="62"/>
      <c r="AG43" s="62"/>
      <c r="AH43" s="39" t="s">
        <v>128</v>
      </c>
    </row>
    <row r="44" spans="1:34" s="7" customFormat="1" ht="18" customHeight="1" x14ac:dyDescent="0.3">
      <c r="A44" s="74" t="e">
        <f>IF(A43&gt;89,"بريالی",IF(A43&gt;79,"بريالی",IF(A43&gt;69,"بريالی",IF(A43&gt;54,"عدم کرېډيټ"))))</f>
        <v>#DIV/0!</v>
      </c>
      <c r="B44" s="63"/>
      <c r="C44" s="63"/>
      <c r="D44" s="63"/>
      <c r="E44" s="63"/>
      <c r="F44" s="63"/>
      <c r="G44" s="63"/>
      <c r="H44" s="63" t="s">
        <v>129</v>
      </c>
      <c r="I44" s="63"/>
      <c r="J44" s="63"/>
      <c r="K44" s="74" t="e">
        <f>IF(K43&gt;89,"بريالی",IF(K43&gt;79,"بريالی",IF(K43&gt;69,"بريالی",IF(K43&gt;54,"عدم کرېډيټ"))))</f>
        <v>#DIV/0!</v>
      </c>
      <c r="L44" s="63"/>
      <c r="M44" s="63"/>
      <c r="N44" s="63"/>
      <c r="O44" s="63"/>
      <c r="P44" s="63"/>
      <c r="Q44" s="63"/>
      <c r="R44" s="39" t="s">
        <v>129</v>
      </c>
      <c r="S44" s="74" t="e">
        <f>IF(S43&gt;89,"بريالی",IF(S43&gt;79,"بريالی",IF(S43&gt;69,"بريالی",IF(S43&gt;54,"عدم کرېډيټ"))))</f>
        <v>#DIV/0!</v>
      </c>
      <c r="T44" s="63"/>
      <c r="U44" s="63"/>
      <c r="V44" s="63"/>
      <c r="W44" s="63"/>
      <c r="X44" s="63"/>
      <c r="Y44" s="63"/>
      <c r="Z44" s="39" t="s">
        <v>129</v>
      </c>
      <c r="AA44" s="74" t="e">
        <f>IF(AA43&gt;89,"بريالی",IF(AA43&gt;79,"بريالی",IF(AA43&gt;69,"بريالی",IF(AA43&gt;54,"عدم کرېډيټ"))))</f>
        <v>#DIV/0!</v>
      </c>
      <c r="AB44" s="63"/>
      <c r="AC44" s="63"/>
      <c r="AD44" s="63"/>
      <c r="AE44" s="63"/>
      <c r="AF44" s="63"/>
      <c r="AG44" s="63"/>
      <c r="AH44" s="39" t="s">
        <v>129</v>
      </c>
    </row>
    <row r="45" spans="1:34" s="7" customFormat="1" ht="21.75" customHeight="1" x14ac:dyDescent="0.3">
      <c r="A45" s="90" t="e">
        <f>AA45/S45</f>
        <v>#DIV/0!</v>
      </c>
      <c r="B45" s="90"/>
      <c r="C45" s="88"/>
      <c r="D45" s="88"/>
      <c r="E45" s="88"/>
      <c r="F45" s="88"/>
      <c r="G45" s="88"/>
      <c r="H45" s="88"/>
      <c r="I45" s="88"/>
      <c r="J45" s="88"/>
      <c r="K45" s="88"/>
      <c r="L45" s="88"/>
      <c r="M45" s="88"/>
      <c r="N45" s="88"/>
      <c r="O45" s="88"/>
      <c r="P45" s="88"/>
      <c r="Q45" s="88"/>
      <c r="R45" s="45" t="s">
        <v>130</v>
      </c>
      <c r="S45" s="87">
        <f>SUM(AA25,S25,K25,A25,AA41,S41,K41,A41)</f>
        <v>0</v>
      </c>
      <c r="T45" s="87"/>
      <c r="U45" s="88"/>
      <c r="V45" s="88"/>
      <c r="W45" s="88"/>
      <c r="X45" s="88"/>
      <c r="Y45" s="88"/>
      <c r="Z45" s="45" t="s">
        <v>126</v>
      </c>
      <c r="AA45" s="87">
        <f>SUM(AA26,S26,K26,A26,AA42,S42,K42,A42)</f>
        <v>0</v>
      </c>
      <c r="AB45" s="87"/>
      <c r="AC45" s="87"/>
      <c r="AD45" s="87"/>
      <c r="AE45" s="87"/>
      <c r="AF45" s="87"/>
      <c r="AG45" s="87"/>
      <c r="AH45" s="45" t="s">
        <v>127</v>
      </c>
    </row>
    <row r="46" spans="1:34" s="7" customFormat="1" ht="20.25" customHeight="1" x14ac:dyDescent="0.3">
      <c r="A46" s="91" t="s">
        <v>131</v>
      </c>
      <c r="B46" s="91"/>
      <c r="C46" s="91"/>
      <c r="D46" s="91"/>
      <c r="E46" s="91"/>
      <c r="F46" s="91"/>
      <c r="G46" s="91"/>
      <c r="H46" s="91"/>
      <c r="I46" s="91"/>
      <c r="J46" s="91"/>
      <c r="K46" s="91"/>
      <c r="L46" s="91"/>
      <c r="M46" s="91"/>
      <c r="N46" s="91"/>
      <c r="O46" s="91"/>
      <c r="P46" s="91"/>
      <c r="Q46" s="91"/>
      <c r="R46" s="91"/>
      <c r="S46" s="91"/>
      <c r="T46" s="91"/>
      <c r="U46" s="91"/>
      <c r="V46" s="92">
        <f>AE5</f>
        <v>0</v>
      </c>
      <c r="W46" s="92"/>
      <c r="X46" s="92"/>
      <c r="Y46" s="92"/>
      <c r="Z46" s="92"/>
      <c r="AA46" s="13" t="s">
        <v>132</v>
      </c>
      <c r="AB46" s="92">
        <f>AE1</f>
        <v>0</v>
      </c>
      <c r="AC46" s="92"/>
      <c r="AD46" s="92"/>
      <c r="AE46" s="92"/>
      <c r="AF46" s="92"/>
      <c r="AG46" s="92"/>
      <c r="AH46" s="14" t="s">
        <v>133</v>
      </c>
    </row>
    <row r="47" spans="1:34" s="7" customFormat="1" ht="20.25" customHeight="1" x14ac:dyDescent="0.3">
      <c r="A47" s="224" t="s">
        <v>205</v>
      </c>
      <c r="B47" s="224"/>
      <c r="C47" s="224"/>
      <c r="D47" s="224"/>
      <c r="E47" s="60"/>
      <c r="F47" s="60"/>
      <c r="G47" s="60"/>
      <c r="H47" s="60"/>
      <c r="I47" s="60"/>
      <c r="J47" s="60"/>
      <c r="K47" s="60"/>
      <c r="L47" s="60"/>
      <c r="M47" s="60"/>
      <c r="N47" s="60"/>
      <c r="O47" s="60"/>
      <c r="P47" s="60"/>
      <c r="Q47" s="60"/>
      <c r="R47" s="60"/>
      <c r="S47" s="60"/>
      <c r="T47" s="60"/>
      <c r="U47" s="60"/>
      <c r="V47" s="13"/>
      <c r="W47" s="13"/>
      <c r="X47" s="13"/>
      <c r="Y47" s="13"/>
      <c r="Z47" s="13"/>
      <c r="AA47" s="13"/>
      <c r="AB47" s="13"/>
      <c r="AC47" s="13"/>
      <c r="AD47" s="13"/>
      <c r="AE47" s="13"/>
      <c r="AF47" s="13"/>
      <c r="AG47" s="13"/>
      <c r="AH47" s="14"/>
    </row>
    <row r="48" spans="1:34" s="7" customFormat="1" ht="16.5" customHeight="1" x14ac:dyDescent="0.3">
      <c r="A48" s="225" t="s">
        <v>134</v>
      </c>
      <c r="B48" s="225"/>
      <c r="C48" s="225"/>
      <c r="D48" s="225"/>
      <c r="E48" s="225"/>
      <c r="F48" s="225"/>
      <c r="G48" s="225"/>
      <c r="H48" s="225"/>
      <c r="I48" s="225"/>
      <c r="J48" s="225"/>
      <c r="K48" s="225" t="s">
        <v>150</v>
      </c>
      <c r="L48" s="225"/>
      <c r="M48" s="225"/>
      <c r="N48" s="225"/>
      <c r="O48" s="225"/>
      <c r="P48" s="225"/>
      <c r="Q48" s="225"/>
      <c r="R48" s="225"/>
      <c r="S48" s="225" t="s">
        <v>135</v>
      </c>
      <c r="T48" s="225"/>
      <c r="U48" s="225"/>
      <c r="V48" s="225"/>
      <c r="W48" s="225"/>
      <c r="X48" s="225"/>
      <c r="Y48" s="225"/>
      <c r="Z48" s="225"/>
      <c r="AA48" s="225" t="s">
        <v>136</v>
      </c>
      <c r="AB48" s="225"/>
      <c r="AC48" s="225"/>
      <c r="AD48" s="225"/>
      <c r="AE48" s="225"/>
      <c r="AF48" s="225"/>
      <c r="AG48" s="225"/>
      <c r="AH48" s="225"/>
    </row>
    <row r="49" spans="1:34" ht="18" customHeight="1" x14ac:dyDescent="0.3">
      <c r="A49" s="225" t="s">
        <v>137</v>
      </c>
      <c r="B49" s="225"/>
      <c r="C49" s="225"/>
      <c r="D49" s="225"/>
      <c r="E49" s="225"/>
      <c r="F49" s="225"/>
      <c r="G49" s="225"/>
      <c r="H49" s="225"/>
      <c r="I49" s="225"/>
      <c r="J49" s="225"/>
      <c r="K49" s="225" t="s">
        <v>138</v>
      </c>
      <c r="L49" s="225"/>
      <c r="M49" s="225"/>
      <c r="N49" s="225"/>
      <c r="O49" s="225"/>
      <c r="P49" s="225"/>
      <c r="Q49" s="225"/>
      <c r="R49" s="225"/>
      <c r="S49" s="225" t="s">
        <v>206</v>
      </c>
      <c r="T49" s="225"/>
      <c r="U49" s="225"/>
      <c r="V49" s="225"/>
      <c r="W49" s="225"/>
      <c r="X49" s="225"/>
      <c r="Y49" s="225"/>
      <c r="Z49" s="225"/>
      <c r="AA49" s="225" t="s">
        <v>207</v>
      </c>
      <c r="AB49" s="225"/>
      <c r="AC49" s="225"/>
      <c r="AD49" s="225"/>
      <c r="AE49" s="225"/>
      <c r="AF49" s="225"/>
      <c r="AG49" s="225"/>
      <c r="AH49" s="225"/>
    </row>
    <row r="50" spans="1:34" ht="6" customHeight="1" x14ac:dyDescent="0.3"/>
  </sheetData>
  <protectedRanges>
    <protectedRange algorithmName="SHA-512" hashValue="GGhB9Va9E3TgzwTThwS2rzw+l2L2Dkg3defUTm4MnzJ710Y8bNfXNw9CJ9u1vZXK6rsRPTidFIQc61hl3j9MpQ==" saltValue="4Pq6soz644wEEU/BVGxWMQ==" spinCount="100000" sqref="U15:W24" name="Range1"/>
  </protectedRanges>
  <mergeCells count="148">
    <mergeCell ref="A47:D47"/>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 ref="A27:G27"/>
    <mergeCell ref="H27:J27"/>
    <mergeCell ref="K27:Q27"/>
    <mergeCell ref="S27:Y27"/>
    <mergeCell ref="X8:Y8"/>
    <mergeCell ref="V10:Y10"/>
    <mergeCell ref="V9:W9"/>
    <mergeCell ref="X9:Y9"/>
    <mergeCell ref="V11:Y11"/>
    <mergeCell ref="AA49:AH49"/>
    <mergeCell ref="A49:J49"/>
    <mergeCell ref="K49:R49"/>
    <mergeCell ref="S45:Y45"/>
    <mergeCell ref="AA45:AG45"/>
    <mergeCell ref="A43:G43"/>
    <mergeCell ref="H43:J43"/>
    <mergeCell ref="K43:Q43"/>
    <mergeCell ref="S43:Y43"/>
    <mergeCell ref="AA43:AG43"/>
    <mergeCell ref="A44:G44"/>
    <mergeCell ref="H44:J44"/>
    <mergeCell ref="K44:Q44"/>
    <mergeCell ref="S44:Y44"/>
    <mergeCell ref="AA44:AG44"/>
    <mergeCell ref="S48:Z48"/>
    <mergeCell ref="S49:Z49"/>
    <mergeCell ref="A45:Q45"/>
    <mergeCell ref="AA48:AH48"/>
    <mergeCell ref="A48:J48"/>
    <mergeCell ref="K48:R48"/>
    <mergeCell ref="A46:U46"/>
    <mergeCell ref="AB46:AG46"/>
    <mergeCell ref="V46:Z46"/>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3:W3"/>
    <mergeCell ref="X3:Y3"/>
    <mergeCell ref="F7:I7"/>
    <mergeCell ref="F6:I6"/>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A10:I10"/>
    <mergeCell ref="AA10:AD10"/>
    <mergeCell ref="S25:Y25"/>
    <mergeCell ref="AA25:AG25"/>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H17:J17"/>
    <mergeCell ref="H18:J18"/>
    <mergeCell ref="F5:I5"/>
    <mergeCell ref="A8:I9"/>
    <mergeCell ref="A41:G41"/>
    <mergeCell ref="H41:J41"/>
    <mergeCell ref="K41:Q41"/>
    <mergeCell ref="S41:Y41"/>
    <mergeCell ref="AA41:AG41"/>
    <mergeCell ref="A29:J29"/>
    <mergeCell ref="K29:R29"/>
    <mergeCell ref="AH1:AH2"/>
    <mergeCell ref="V2:W2"/>
    <mergeCell ref="X2:Y2"/>
    <mergeCell ref="F3:I4"/>
    <mergeCell ref="J3:J4"/>
    <mergeCell ref="Z3:Z4"/>
    <mergeCell ref="AA3:AD4"/>
    <mergeCell ref="AE3:AG4"/>
    <mergeCell ref="AH3:AH4"/>
    <mergeCell ref="Z1:Z2"/>
    <mergeCell ref="AH7:AH8"/>
    <mergeCell ref="AH5:AH6"/>
    <mergeCell ref="A26:G26"/>
    <mergeCell ref="H15:J15"/>
    <mergeCell ref="H35:J35"/>
    <mergeCell ref="A28:G28"/>
    <mergeCell ref="H28:J28"/>
  </mergeCells>
  <conditionalFormatting sqref="F15:F24">
    <cfRule type="cellIs" dxfId="21" priority="1" operator="lessThan">
      <formula>55</formula>
    </cfRule>
  </conditionalFormatting>
  <conditionalFormatting sqref="F31:F40">
    <cfRule type="cellIs" dxfId="20" priority="14" operator="lessThan">
      <formula>55</formula>
    </cfRule>
  </conditionalFormatting>
  <conditionalFormatting sqref="P15:P24">
    <cfRule type="cellIs" dxfId="19" priority="2" operator="lessThan">
      <formula>55</formula>
    </cfRule>
  </conditionalFormatting>
  <conditionalFormatting sqref="P31:P40">
    <cfRule type="cellIs" dxfId="18" priority="13" operator="lessThan">
      <formula>55</formula>
    </cfRule>
  </conditionalFormatting>
  <conditionalFormatting sqref="X15:X24">
    <cfRule type="cellIs" dxfId="17" priority="3" operator="lessThan">
      <formula>55</formula>
    </cfRule>
  </conditionalFormatting>
  <conditionalFormatting sqref="X31:X40">
    <cfRule type="cellIs" dxfId="16" priority="5" operator="lessThan">
      <formula>55</formula>
    </cfRule>
  </conditionalFormatting>
  <conditionalFormatting sqref="AF15:AF24">
    <cfRule type="cellIs" dxfId="15" priority="4" operator="lessThan">
      <formula>55</formula>
    </cfRule>
  </conditionalFormatting>
  <conditionalFormatting sqref="AF31:AF40">
    <cfRule type="cellIs" dxfId="14" priority="1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6"/>
  <sheetViews>
    <sheetView view="pageBreakPreview" topLeftCell="A71" zoomScale="105" zoomScaleNormal="100" zoomScaleSheetLayoutView="100" zoomScalePageLayoutView="130" workbookViewId="0">
      <selection sqref="A1:R1"/>
    </sheetView>
  </sheetViews>
  <sheetFormatPr defaultRowHeight="14.4" x14ac:dyDescent="0.3"/>
  <cols>
    <col min="1" max="1" width="8.44140625" style="1" customWidth="1"/>
    <col min="2" max="2" width="6" style="1" customWidth="1"/>
    <col min="3" max="3" width="8.44140625" style="1" customWidth="1"/>
    <col min="4" max="4" width="5.44140625" style="1" customWidth="1"/>
    <col min="5" max="5" width="7.88671875" style="1" customWidth="1"/>
    <col min="6" max="6" width="5.44140625" style="1" customWidth="1"/>
    <col min="7" max="7" width="4.5546875" style="1" customWidth="1"/>
    <col min="8" max="8" width="4.88671875" style="1" customWidth="1"/>
    <col min="9" max="9" width="4.5546875" style="1" customWidth="1"/>
    <col min="10" max="10" width="8.33203125" style="1" customWidth="1"/>
    <col min="11" max="11" width="6" style="1" customWidth="1"/>
    <col min="12" max="12" width="8" style="1" customWidth="1"/>
    <col min="13" max="13" width="5.44140625" style="1" customWidth="1"/>
    <col min="14" max="14" width="7.88671875" style="1" customWidth="1"/>
    <col min="15" max="15" width="5.44140625" style="1" customWidth="1"/>
    <col min="16" max="16" width="4.5546875" style="1" customWidth="1"/>
    <col min="17" max="17" width="5.44140625" style="1" customWidth="1"/>
    <col min="18" max="18" width="5" style="1" customWidth="1"/>
  </cols>
  <sheetData>
    <row r="1" spans="1:18" s="1" customFormat="1" ht="24" customHeight="1" x14ac:dyDescent="0.3">
      <c r="A1" s="161" t="s">
        <v>0</v>
      </c>
      <c r="B1" s="161"/>
      <c r="C1" s="161"/>
      <c r="D1" s="161"/>
      <c r="E1" s="161"/>
      <c r="F1" s="161"/>
      <c r="G1" s="161"/>
      <c r="H1" s="161"/>
      <c r="I1" s="161"/>
      <c r="J1" s="161"/>
      <c r="K1" s="161"/>
      <c r="L1" s="161"/>
      <c r="M1" s="161"/>
      <c r="N1" s="161"/>
      <c r="O1" s="161"/>
      <c r="P1" s="161"/>
      <c r="Q1" s="161"/>
      <c r="R1" s="161"/>
    </row>
    <row r="2" spans="1:18" s="1" customFormat="1" ht="24" customHeight="1" x14ac:dyDescent="0.3">
      <c r="A2" s="161" t="s">
        <v>1</v>
      </c>
      <c r="B2" s="161"/>
      <c r="C2" s="161"/>
      <c r="D2" s="161"/>
      <c r="E2" s="161"/>
      <c r="F2" s="161"/>
      <c r="G2" s="161"/>
      <c r="H2" s="161"/>
      <c r="I2" s="161"/>
      <c r="J2" s="161"/>
      <c r="K2" s="161"/>
      <c r="L2" s="161"/>
      <c r="M2" s="161"/>
      <c r="N2" s="161"/>
      <c r="O2" s="161"/>
      <c r="P2" s="161"/>
      <c r="Q2" s="161"/>
      <c r="R2" s="161"/>
    </row>
    <row r="3" spans="1:18" s="1" customFormat="1" ht="24" customHeight="1" x14ac:dyDescent="0.3">
      <c r="A3" s="161" t="s">
        <v>2</v>
      </c>
      <c r="B3" s="161"/>
      <c r="C3" s="161"/>
      <c r="D3" s="161"/>
      <c r="E3" s="161"/>
      <c r="F3" s="161"/>
      <c r="G3" s="161"/>
      <c r="H3" s="161"/>
      <c r="I3" s="161"/>
      <c r="J3" s="161"/>
      <c r="K3" s="161"/>
      <c r="L3" s="161"/>
      <c r="M3" s="161"/>
      <c r="N3" s="161"/>
      <c r="O3" s="161"/>
      <c r="P3" s="161"/>
      <c r="Q3" s="161"/>
      <c r="R3" s="161"/>
    </row>
    <row r="4" spans="1:18" s="1" customFormat="1" ht="24" customHeight="1" x14ac:dyDescent="0.3">
      <c r="A4" s="161" t="s">
        <v>3</v>
      </c>
      <c r="B4" s="161"/>
      <c r="C4" s="161"/>
      <c r="D4" s="161"/>
      <c r="E4" s="161"/>
      <c r="F4" s="161"/>
      <c r="G4" s="161"/>
      <c r="H4" s="161"/>
      <c r="I4" s="161"/>
      <c r="J4" s="161"/>
      <c r="K4" s="161"/>
      <c r="L4" s="161"/>
      <c r="M4" s="161"/>
      <c r="N4" s="161"/>
      <c r="O4" s="161"/>
      <c r="P4" s="161"/>
      <c r="Q4" s="161"/>
      <c r="R4" s="161"/>
    </row>
    <row r="5" spans="1:18" s="1" customFormat="1" ht="11.25" customHeight="1" x14ac:dyDescent="0.3">
      <c r="A5" s="162" t="s">
        <v>4</v>
      </c>
      <c r="B5" s="162"/>
      <c r="C5" s="122" t="str">
        <f>UPPER(Graduation!AA1)</f>
        <v/>
      </c>
      <c r="D5" s="122"/>
      <c r="E5" s="122"/>
      <c r="F5" s="122"/>
      <c r="G5" s="122"/>
      <c r="H5" s="163" t="s">
        <v>5</v>
      </c>
      <c r="I5" s="164"/>
      <c r="J5" s="164"/>
      <c r="K5" s="165"/>
      <c r="L5" s="166" t="str">
        <f>[1]Graduation!K8</f>
        <v>FACULTY OF COMPUTER SCIENCE</v>
      </c>
      <c r="M5" s="167"/>
      <c r="N5" s="167"/>
      <c r="O5" s="168"/>
      <c r="P5" s="169"/>
      <c r="Q5" s="169"/>
      <c r="R5" s="169"/>
    </row>
    <row r="6" spans="1:18" s="1" customFormat="1" ht="11.25" customHeight="1" x14ac:dyDescent="0.3">
      <c r="A6" s="162" t="s">
        <v>6</v>
      </c>
      <c r="B6" s="162"/>
      <c r="C6" s="122" t="str">
        <f>UPPER(Graduation!AA3)</f>
        <v/>
      </c>
      <c r="D6" s="122"/>
      <c r="E6" s="122"/>
      <c r="F6" s="122"/>
      <c r="G6" s="122"/>
      <c r="H6" s="163" t="s">
        <v>7</v>
      </c>
      <c r="I6" s="164"/>
      <c r="J6" s="164"/>
      <c r="K6" s="165"/>
      <c r="L6" s="166" t="str">
        <f>[1]Graduation!K10</f>
        <v xml:space="preserve"> GENERAL</v>
      </c>
      <c r="M6" s="167"/>
      <c r="N6" s="167"/>
      <c r="O6" s="168"/>
      <c r="P6" s="169"/>
      <c r="Q6" s="169"/>
      <c r="R6" s="169"/>
    </row>
    <row r="7" spans="1:18" s="1" customFormat="1" ht="11.25" customHeight="1" x14ac:dyDescent="0.3">
      <c r="A7" s="162" t="s">
        <v>8</v>
      </c>
      <c r="B7" s="162"/>
      <c r="C7" s="122" t="str">
        <f>UPPER(Graduation!AA5)</f>
        <v/>
      </c>
      <c r="D7" s="122"/>
      <c r="E7" s="122"/>
      <c r="F7" s="122"/>
      <c r="G7" s="122"/>
      <c r="H7" s="163" t="s">
        <v>9</v>
      </c>
      <c r="I7" s="164"/>
      <c r="J7" s="164"/>
      <c r="K7" s="165"/>
      <c r="L7" s="166">
        <v>0</v>
      </c>
      <c r="M7" s="167"/>
      <c r="N7" s="167"/>
      <c r="O7" s="168"/>
      <c r="P7" s="169"/>
      <c r="Q7" s="169"/>
      <c r="R7" s="169"/>
    </row>
    <row r="8" spans="1:18" s="1" customFormat="1" ht="11.25" customHeight="1" x14ac:dyDescent="0.3">
      <c r="A8" s="162" t="s">
        <v>10</v>
      </c>
      <c r="B8" s="162"/>
      <c r="C8" s="170" t="s">
        <v>11</v>
      </c>
      <c r="D8" s="170"/>
      <c r="E8" s="170"/>
      <c r="F8" s="170"/>
      <c r="G8" s="170"/>
      <c r="H8" s="163" t="s">
        <v>12</v>
      </c>
      <c r="I8" s="164"/>
      <c r="J8" s="164"/>
      <c r="K8" s="165"/>
      <c r="L8" s="166" t="s">
        <v>195</v>
      </c>
      <c r="M8" s="167"/>
      <c r="N8" s="167"/>
      <c r="O8" s="168"/>
      <c r="P8" s="169"/>
      <c r="Q8" s="169"/>
      <c r="R8" s="169"/>
    </row>
    <row r="9" spans="1:18" s="1" customFormat="1" ht="11.25" customHeight="1" x14ac:dyDescent="0.3">
      <c r="A9" s="162" t="s">
        <v>13</v>
      </c>
      <c r="B9" s="162"/>
      <c r="C9" s="174">
        <f>Graduation!AA10</f>
        <v>0</v>
      </c>
      <c r="D9" s="174"/>
      <c r="E9" s="174"/>
      <c r="F9" s="174"/>
      <c r="G9" s="174"/>
      <c r="H9" s="163" t="s">
        <v>14</v>
      </c>
      <c r="I9" s="164"/>
      <c r="J9" s="164"/>
      <c r="K9" s="165"/>
      <c r="L9" s="49" t="s">
        <v>196</v>
      </c>
      <c r="M9" s="50" t="s">
        <v>197</v>
      </c>
      <c r="N9" s="54" t="s">
        <v>198</v>
      </c>
      <c r="O9" s="51"/>
      <c r="P9" s="169"/>
      <c r="Q9" s="169"/>
      <c r="R9" s="169"/>
    </row>
    <row r="10" spans="1:18" s="1" customFormat="1" ht="11.25" customHeight="1" x14ac:dyDescent="0.3">
      <c r="A10" s="162" t="s">
        <v>185</v>
      </c>
      <c r="B10" s="162"/>
      <c r="C10" s="170">
        <f>Graduation!V4+621</f>
        <v>2019</v>
      </c>
      <c r="D10" s="170"/>
      <c r="E10" s="170"/>
      <c r="F10" s="170"/>
      <c r="G10" s="170"/>
      <c r="H10" s="163" t="s">
        <v>186</v>
      </c>
      <c r="I10" s="164"/>
      <c r="J10" s="164"/>
      <c r="K10" s="165"/>
      <c r="L10" s="171">
        <v>2023</v>
      </c>
      <c r="M10" s="172"/>
      <c r="N10" s="172"/>
      <c r="O10" s="173"/>
      <c r="P10" s="169"/>
      <c r="Q10" s="169"/>
      <c r="R10" s="169"/>
    </row>
    <row r="11" spans="1:18" s="1" customFormat="1" ht="5.25" customHeight="1" x14ac:dyDescent="0.3">
      <c r="A11" s="99"/>
      <c r="B11" s="99"/>
      <c r="C11" s="99"/>
      <c r="D11" s="99"/>
      <c r="E11" s="99"/>
      <c r="F11" s="99"/>
      <c r="G11" s="99"/>
      <c r="H11" s="99"/>
      <c r="I11" s="99"/>
      <c r="J11" s="99"/>
      <c r="K11" s="99"/>
      <c r="L11" s="99"/>
      <c r="M11" s="99"/>
      <c r="N11" s="99"/>
      <c r="O11" s="99"/>
      <c r="P11" s="99"/>
      <c r="Q11" s="99"/>
      <c r="R11" s="99"/>
    </row>
    <row r="12" spans="1:18" s="1" customFormat="1" ht="18.75" customHeight="1" x14ac:dyDescent="0.3">
      <c r="A12" s="175" t="s">
        <v>15</v>
      </c>
      <c r="B12" s="175"/>
      <c r="C12" s="175"/>
      <c r="D12" s="175"/>
      <c r="E12" s="175"/>
      <c r="F12" s="175"/>
      <c r="G12" s="175"/>
      <c r="H12" s="175"/>
      <c r="I12" s="175"/>
      <c r="J12" s="175"/>
      <c r="K12" s="175"/>
      <c r="L12" s="175"/>
      <c r="M12" s="175"/>
      <c r="N12" s="175"/>
      <c r="O12" s="175"/>
      <c r="P12" s="175"/>
      <c r="Q12" s="175"/>
      <c r="R12" s="175"/>
    </row>
    <row r="13" spans="1:18" s="1" customFormat="1" ht="15.75" customHeight="1" x14ac:dyDescent="0.3">
      <c r="A13" s="157" t="s">
        <v>16</v>
      </c>
      <c r="B13" s="157"/>
      <c r="C13" s="157"/>
      <c r="D13" s="157"/>
      <c r="E13" s="157"/>
      <c r="F13" s="157"/>
      <c r="G13" s="157"/>
      <c r="H13" s="157"/>
      <c r="I13" s="158"/>
      <c r="J13" s="159" t="s">
        <v>17</v>
      </c>
      <c r="K13" s="159"/>
      <c r="L13" s="159"/>
      <c r="M13" s="159"/>
      <c r="N13" s="159"/>
      <c r="O13" s="159"/>
      <c r="P13" s="159"/>
      <c r="Q13" s="159"/>
      <c r="R13" s="159"/>
    </row>
    <row r="14" spans="1:18" s="1" customFormat="1" ht="12" customHeight="1" x14ac:dyDescent="0.3">
      <c r="A14" s="44" t="s">
        <v>18</v>
      </c>
      <c r="B14" s="143" t="s">
        <v>19</v>
      </c>
      <c r="C14" s="144"/>
      <c r="D14" s="144"/>
      <c r="E14" s="144"/>
      <c r="F14" s="145"/>
      <c r="G14" s="25" t="s">
        <v>20</v>
      </c>
      <c r="H14" s="25" t="s">
        <v>21</v>
      </c>
      <c r="I14" s="26" t="s">
        <v>22</v>
      </c>
      <c r="J14" s="44" t="s">
        <v>18</v>
      </c>
      <c r="K14" s="160" t="s">
        <v>19</v>
      </c>
      <c r="L14" s="160"/>
      <c r="M14" s="160"/>
      <c r="N14" s="160"/>
      <c r="O14" s="160"/>
      <c r="P14" s="25" t="s">
        <v>20</v>
      </c>
      <c r="Q14" s="25" t="s">
        <v>21</v>
      </c>
      <c r="R14" s="25" t="s">
        <v>22</v>
      </c>
    </row>
    <row r="15" spans="1:18" s="1" customFormat="1" ht="10.5" customHeight="1" x14ac:dyDescent="0.3">
      <c r="A15" s="3"/>
      <c r="B15" s="134">
        <f>Graduation!AH15</f>
        <v>1</v>
      </c>
      <c r="C15" s="150"/>
      <c r="D15" s="150"/>
      <c r="E15" s="150"/>
      <c r="F15" s="151"/>
      <c r="G15" s="2">
        <f>Graduation!AG15</f>
        <v>0</v>
      </c>
      <c r="H15" s="2">
        <f>MAX(Graduation!AC15:AF15)</f>
        <v>0</v>
      </c>
      <c r="I15" s="42" t="b">
        <f>IF(H15&gt;89,"A",IF(H15&gt;79,"B",IF(H15&gt;69,"C",IF(H15&gt;54,"D"))))</f>
        <v>0</v>
      </c>
      <c r="J15" s="3"/>
      <c r="K15" s="152">
        <f>Graduation!Z15</f>
        <v>11</v>
      </c>
      <c r="L15" s="153"/>
      <c r="M15" s="153"/>
      <c r="N15" s="153"/>
      <c r="O15" s="153"/>
      <c r="P15" s="2">
        <f>Graduation!Y15</f>
        <v>0</v>
      </c>
      <c r="Q15" s="2">
        <f>MAX(Graduation!U15:X15)</f>
        <v>0</v>
      </c>
      <c r="R15" s="43" t="b">
        <f>IF(Q15&gt;89,"A",IF(Q15&gt;79,"B",IF(Q15&gt;69,"C",IF(Q15&gt;54,"D"))))</f>
        <v>0</v>
      </c>
    </row>
    <row r="16" spans="1:18" s="1" customFormat="1" ht="10.5" customHeight="1" x14ac:dyDescent="0.3">
      <c r="A16" s="3"/>
      <c r="B16" s="134">
        <f>Graduation!AH16</f>
        <v>2</v>
      </c>
      <c r="C16" s="150"/>
      <c r="D16" s="150"/>
      <c r="E16" s="150"/>
      <c r="F16" s="151"/>
      <c r="G16" s="2">
        <f>Graduation!AG16</f>
        <v>0</v>
      </c>
      <c r="H16" s="2">
        <f>MAX(Graduation!AC16:AF16)</f>
        <v>0</v>
      </c>
      <c r="I16" s="42" t="b">
        <f t="shared" ref="I16:I24" si="0">IF(H16&gt;89,"A",IF(H16&gt;79,"B",IF(H16&gt;69,"C",IF(H16&gt;54,"D"))))</f>
        <v>0</v>
      </c>
      <c r="J16" s="3"/>
      <c r="K16" s="152">
        <f>Graduation!Z16</f>
        <v>12</v>
      </c>
      <c r="L16" s="153"/>
      <c r="M16" s="153"/>
      <c r="N16" s="153"/>
      <c r="O16" s="153"/>
      <c r="P16" s="2">
        <f>Graduation!Y16</f>
        <v>0</v>
      </c>
      <c r="Q16" s="2">
        <f>MAX(Graduation!U16:X16)</f>
        <v>0</v>
      </c>
      <c r="R16" s="43" t="b">
        <f t="shared" ref="R16:R24" si="1">IF(Q16&gt;89,"A",IF(Q16&gt;79,"B",IF(Q16&gt;69,"C",IF(Q16&gt;54,"D"))))</f>
        <v>0</v>
      </c>
    </row>
    <row r="17" spans="1:18" s="1" customFormat="1" ht="10.5" customHeight="1" x14ac:dyDescent="0.3">
      <c r="A17" s="3"/>
      <c r="B17" s="134">
        <f>Graduation!AH17</f>
        <v>3</v>
      </c>
      <c r="C17" s="150"/>
      <c r="D17" s="150"/>
      <c r="E17" s="150"/>
      <c r="F17" s="151"/>
      <c r="G17" s="2">
        <f>Graduation!AG17</f>
        <v>0</v>
      </c>
      <c r="H17" s="2">
        <f>MAX(Graduation!AC17:AF17)</f>
        <v>0</v>
      </c>
      <c r="I17" s="42" t="b">
        <f t="shared" si="0"/>
        <v>0</v>
      </c>
      <c r="J17" s="3"/>
      <c r="K17" s="152">
        <f>Graduation!Z17</f>
        <v>13</v>
      </c>
      <c r="L17" s="153"/>
      <c r="M17" s="153"/>
      <c r="N17" s="153"/>
      <c r="O17" s="153"/>
      <c r="P17" s="2">
        <f>Graduation!Y17</f>
        <v>0</v>
      </c>
      <c r="Q17" s="2">
        <f>MAX(Graduation!U17:X17)</f>
        <v>0</v>
      </c>
      <c r="R17" s="43" t="b">
        <f t="shared" si="1"/>
        <v>0</v>
      </c>
    </row>
    <row r="18" spans="1:18" s="1" customFormat="1" ht="10.5" customHeight="1" x14ac:dyDescent="0.3">
      <c r="A18" s="3"/>
      <c r="B18" s="134">
        <f>Graduation!AH18</f>
        <v>4</v>
      </c>
      <c r="C18" s="150"/>
      <c r="D18" s="150"/>
      <c r="E18" s="150"/>
      <c r="F18" s="151"/>
      <c r="G18" s="2">
        <f>Graduation!AG18</f>
        <v>0</v>
      </c>
      <c r="H18" s="2">
        <f>MAX(Graduation!AC18:AF18)</f>
        <v>0</v>
      </c>
      <c r="I18" s="42" t="b">
        <f t="shared" si="0"/>
        <v>0</v>
      </c>
      <c r="J18" s="3"/>
      <c r="K18" s="152">
        <f>Graduation!Z18</f>
        <v>14</v>
      </c>
      <c r="L18" s="153"/>
      <c r="M18" s="153"/>
      <c r="N18" s="153"/>
      <c r="O18" s="153"/>
      <c r="P18" s="2">
        <f>Graduation!Y18</f>
        <v>0</v>
      </c>
      <c r="Q18" s="2">
        <f>MAX(Graduation!U18:X18)</f>
        <v>0</v>
      </c>
      <c r="R18" s="43" t="b">
        <f t="shared" si="1"/>
        <v>0</v>
      </c>
    </row>
    <row r="19" spans="1:18" s="1" customFormat="1" ht="10.5" customHeight="1" x14ac:dyDescent="0.3">
      <c r="A19" s="3"/>
      <c r="B19" s="134">
        <f>Graduation!AH19</f>
        <v>5</v>
      </c>
      <c r="C19" s="150"/>
      <c r="D19" s="150"/>
      <c r="E19" s="150"/>
      <c r="F19" s="151"/>
      <c r="G19" s="2">
        <f>Graduation!AG19</f>
        <v>0</v>
      </c>
      <c r="H19" s="2">
        <f>MAX(Graduation!AC19:AF19)</f>
        <v>0</v>
      </c>
      <c r="I19" s="42" t="b">
        <f t="shared" si="0"/>
        <v>0</v>
      </c>
      <c r="J19" s="3"/>
      <c r="K19" s="152">
        <f>Graduation!Z19</f>
        <v>15</v>
      </c>
      <c r="L19" s="153"/>
      <c r="M19" s="153"/>
      <c r="N19" s="153"/>
      <c r="O19" s="153"/>
      <c r="P19" s="2">
        <f>Graduation!Y19</f>
        <v>0</v>
      </c>
      <c r="Q19" s="2">
        <f>MAX(Graduation!U19:X19)</f>
        <v>0</v>
      </c>
      <c r="R19" s="43" t="b">
        <f t="shared" si="1"/>
        <v>0</v>
      </c>
    </row>
    <row r="20" spans="1:18" s="1" customFormat="1" ht="10.5" customHeight="1" x14ac:dyDescent="0.3">
      <c r="A20" s="3"/>
      <c r="B20" s="134">
        <f>Graduation!AH20</f>
        <v>6</v>
      </c>
      <c r="C20" s="150"/>
      <c r="D20" s="150"/>
      <c r="E20" s="150"/>
      <c r="F20" s="151"/>
      <c r="G20" s="2">
        <f>Graduation!AG20</f>
        <v>0</v>
      </c>
      <c r="H20" s="2">
        <f>MAX(Graduation!AC20:AF20)</f>
        <v>0</v>
      </c>
      <c r="I20" s="42" t="b">
        <f t="shared" si="0"/>
        <v>0</v>
      </c>
      <c r="J20" s="3"/>
      <c r="K20" s="152">
        <f>Graduation!Z20</f>
        <v>16</v>
      </c>
      <c r="L20" s="153"/>
      <c r="M20" s="153"/>
      <c r="N20" s="153"/>
      <c r="O20" s="153"/>
      <c r="P20" s="2">
        <f>Graduation!Y20</f>
        <v>0</v>
      </c>
      <c r="Q20" s="2">
        <f>MAX(Graduation!U20:X20)</f>
        <v>0</v>
      </c>
      <c r="R20" s="43" t="b">
        <f t="shared" si="1"/>
        <v>0</v>
      </c>
    </row>
    <row r="21" spans="1:18" s="1" customFormat="1" ht="10.5" hidden="1" customHeight="1" x14ac:dyDescent="0.3">
      <c r="A21" s="3"/>
      <c r="B21" s="134">
        <f>Graduation!AH21</f>
        <v>7</v>
      </c>
      <c r="C21" s="150"/>
      <c r="D21" s="150"/>
      <c r="E21" s="150"/>
      <c r="F21" s="151"/>
      <c r="G21" s="2">
        <f>Graduation!AG21</f>
        <v>0</v>
      </c>
      <c r="H21" s="2">
        <f>MAX(Graduation!AC21:AF21)</f>
        <v>0</v>
      </c>
      <c r="I21" s="42" t="b">
        <f t="shared" si="0"/>
        <v>0</v>
      </c>
      <c r="J21" s="3"/>
      <c r="K21" s="154">
        <f>Graduation!Z21</f>
        <v>17</v>
      </c>
      <c r="L21" s="155"/>
      <c r="M21" s="155"/>
      <c r="N21" s="155"/>
      <c r="O21" s="155"/>
      <c r="P21" s="2">
        <f>Graduation!Y21</f>
        <v>0</v>
      </c>
      <c r="Q21" s="2">
        <f>MAX(Graduation!U21:X21)</f>
        <v>0</v>
      </c>
      <c r="R21" s="43" t="b">
        <f t="shared" si="1"/>
        <v>0</v>
      </c>
    </row>
    <row r="22" spans="1:18" s="1" customFormat="1" ht="10.5" hidden="1" customHeight="1" x14ac:dyDescent="0.3">
      <c r="A22" s="3"/>
      <c r="B22" s="134">
        <f>Graduation!AH22</f>
        <v>8</v>
      </c>
      <c r="C22" s="150"/>
      <c r="D22" s="150"/>
      <c r="E22" s="150"/>
      <c r="F22" s="151"/>
      <c r="G22" s="2">
        <f>Graduation!AG22</f>
        <v>0</v>
      </c>
      <c r="H22" s="2">
        <f>MAX(Graduation!AC22:AF22)</f>
        <v>0</v>
      </c>
      <c r="I22" s="42" t="b">
        <f t="shared" si="0"/>
        <v>0</v>
      </c>
      <c r="J22" s="15"/>
      <c r="K22" s="152">
        <f>Graduation!Z22</f>
        <v>18</v>
      </c>
      <c r="L22" s="153"/>
      <c r="M22" s="153"/>
      <c r="N22" s="153"/>
      <c r="O22" s="153"/>
      <c r="P22" s="16">
        <f>Graduation!Y22</f>
        <v>0</v>
      </c>
      <c r="Q22" s="2">
        <f>MAX(Graduation!U22:X22)</f>
        <v>0</v>
      </c>
      <c r="R22" s="43" t="b">
        <f t="shared" si="1"/>
        <v>0</v>
      </c>
    </row>
    <row r="23" spans="1:18" s="1" customFormat="1" ht="10.5" hidden="1" customHeight="1" x14ac:dyDescent="0.3">
      <c r="A23" s="3"/>
      <c r="B23" s="134">
        <f>Graduation!AH23</f>
        <v>9</v>
      </c>
      <c r="C23" s="150"/>
      <c r="D23" s="150"/>
      <c r="E23" s="150"/>
      <c r="F23" s="151"/>
      <c r="G23" s="2">
        <f>Graduation!AG23</f>
        <v>0</v>
      </c>
      <c r="H23" s="2">
        <f>MAX(Graduation!AC23:AF23)</f>
        <v>0</v>
      </c>
      <c r="I23" s="42" t="b">
        <f t="shared" si="0"/>
        <v>0</v>
      </c>
      <c r="J23" s="3"/>
      <c r="K23" s="152">
        <f>Graduation!Z23</f>
        <v>19</v>
      </c>
      <c r="L23" s="153"/>
      <c r="M23" s="153"/>
      <c r="N23" s="153"/>
      <c r="O23" s="153"/>
      <c r="P23" s="2">
        <f>Graduation!Y23</f>
        <v>0</v>
      </c>
      <c r="Q23" s="2">
        <f>MAX(Graduation!U23:X23)</f>
        <v>0</v>
      </c>
      <c r="R23" s="43" t="b">
        <f t="shared" si="1"/>
        <v>0</v>
      </c>
    </row>
    <row r="24" spans="1:18" s="1" customFormat="1" ht="10.5" hidden="1" customHeight="1" x14ac:dyDescent="0.3">
      <c r="A24" s="3"/>
      <c r="B24" s="134">
        <f>Graduation!AH24</f>
        <v>10</v>
      </c>
      <c r="C24" s="150"/>
      <c r="D24" s="150"/>
      <c r="E24" s="150"/>
      <c r="F24" s="151"/>
      <c r="G24" s="2">
        <f>Graduation!AG24</f>
        <v>0</v>
      </c>
      <c r="H24" s="2">
        <f>MAX(Graduation!AC24:AF24)</f>
        <v>0</v>
      </c>
      <c r="I24" s="42" t="b">
        <f t="shared" si="0"/>
        <v>0</v>
      </c>
      <c r="J24" s="3"/>
      <c r="K24" s="152">
        <f>Graduation!Z24</f>
        <v>20</v>
      </c>
      <c r="L24" s="153"/>
      <c r="M24" s="153"/>
      <c r="N24" s="153"/>
      <c r="O24" s="153"/>
      <c r="P24" s="2">
        <f>Graduation!Y24</f>
        <v>0</v>
      </c>
      <c r="Q24" s="2">
        <f>MAX(Graduation!U24:X24)</f>
        <v>0</v>
      </c>
      <c r="R24" s="43" t="b">
        <f t="shared" si="1"/>
        <v>0</v>
      </c>
    </row>
    <row r="25" spans="1:18" s="1" customFormat="1" ht="13.5" customHeight="1" x14ac:dyDescent="0.3">
      <c r="A25" s="46" t="s">
        <v>23</v>
      </c>
      <c r="B25" s="22">
        <f>SUM(G15:G24)</f>
        <v>0</v>
      </c>
      <c r="C25" s="23" t="s">
        <v>24</v>
      </c>
      <c r="D25" s="22">
        <f>(G15*H15+G16*H16+G17*H17+G18*H18+G19*H19+G20*H20+G21*H21+G22*H22+G23*H23+G24*H24)</f>
        <v>0</v>
      </c>
      <c r="E25" s="24" t="s">
        <v>25</v>
      </c>
      <c r="F25" s="41" t="e">
        <f>D25/B25</f>
        <v>#DIV/0!</v>
      </c>
      <c r="G25" s="24" t="s">
        <v>26</v>
      </c>
      <c r="H25" s="128" t="e">
        <f>(F25*4/100)</f>
        <v>#DIV/0!</v>
      </c>
      <c r="I25" s="129"/>
      <c r="J25" s="23" t="s">
        <v>23</v>
      </c>
      <c r="K25" s="22">
        <f>SUM(P15:P24)</f>
        <v>0</v>
      </c>
      <c r="L25" s="23" t="s">
        <v>24</v>
      </c>
      <c r="M25" s="22">
        <f>(P15*Q15+P16*Q16+P17*Q17+P18*Q18+P19*Q19+P20*Q20+P21*Q21+P22*Q22+P23*Q23+P24*Q24)</f>
        <v>0</v>
      </c>
      <c r="N25" s="24" t="s">
        <v>25</v>
      </c>
      <c r="O25" s="41" t="e">
        <f>M25/K25</f>
        <v>#DIV/0!</v>
      </c>
      <c r="P25" s="24" t="s">
        <v>26</v>
      </c>
      <c r="Q25" s="128" t="e">
        <f>(O25*4/100)</f>
        <v>#DIV/0!</v>
      </c>
      <c r="R25" s="129"/>
    </row>
    <row r="26" spans="1:18" s="1" customFormat="1" ht="14.25" customHeight="1" x14ac:dyDescent="0.3">
      <c r="A26" s="146" t="s">
        <v>27</v>
      </c>
      <c r="B26" s="147"/>
      <c r="C26" s="147"/>
      <c r="D26" s="148" t="e">
        <f>IF(F25&gt;89,"A",IF(F25&gt;79,"B",IF(F25&gt;69,"C",IF(F25&gt;54,"D"))))</f>
        <v>#DIV/0!</v>
      </c>
      <c r="E26" s="148"/>
      <c r="F26" s="148"/>
      <c r="G26" s="148"/>
      <c r="H26" s="148"/>
      <c r="I26" s="149"/>
      <c r="J26" s="146" t="s">
        <v>27</v>
      </c>
      <c r="K26" s="147"/>
      <c r="L26" s="147"/>
      <c r="M26" s="148" t="e">
        <f>IF(O25&gt;89,"A",IF(O25&gt;79,"B",IF(O25&gt;69,"C",IF(O25&gt;54,"D"))))</f>
        <v>#DIV/0!</v>
      </c>
      <c r="N26" s="148"/>
      <c r="O26" s="148"/>
      <c r="P26" s="148"/>
      <c r="Q26" s="148"/>
      <c r="R26" s="149"/>
    </row>
    <row r="27" spans="1:18" s="1" customFormat="1" ht="18.75" customHeight="1" x14ac:dyDescent="0.3">
      <c r="A27" s="156" t="s">
        <v>28</v>
      </c>
      <c r="B27" s="156"/>
      <c r="C27" s="156"/>
      <c r="D27" s="156"/>
      <c r="E27" s="156"/>
      <c r="F27" s="156"/>
      <c r="G27" s="156"/>
      <c r="H27" s="156"/>
      <c r="I27" s="156"/>
      <c r="J27" s="156"/>
      <c r="K27" s="156"/>
      <c r="L27" s="156"/>
      <c r="M27" s="156"/>
      <c r="N27" s="156"/>
      <c r="O27" s="156"/>
      <c r="P27" s="156"/>
      <c r="Q27" s="156"/>
      <c r="R27" s="156"/>
    </row>
    <row r="28" spans="1:18" s="1" customFormat="1" ht="15.75" customHeight="1" x14ac:dyDescent="0.3">
      <c r="A28" s="157" t="s">
        <v>29</v>
      </c>
      <c r="B28" s="157"/>
      <c r="C28" s="157"/>
      <c r="D28" s="157"/>
      <c r="E28" s="157"/>
      <c r="F28" s="157"/>
      <c r="G28" s="157"/>
      <c r="H28" s="157"/>
      <c r="I28" s="158"/>
      <c r="J28" s="159" t="s">
        <v>30</v>
      </c>
      <c r="K28" s="159"/>
      <c r="L28" s="159"/>
      <c r="M28" s="159"/>
      <c r="N28" s="159"/>
      <c r="O28" s="159"/>
      <c r="P28" s="159"/>
      <c r="Q28" s="159"/>
      <c r="R28" s="159"/>
    </row>
    <row r="29" spans="1:18" s="1" customFormat="1" ht="12" customHeight="1" x14ac:dyDescent="0.3">
      <c r="A29" s="44" t="s">
        <v>18</v>
      </c>
      <c r="B29" s="143" t="s">
        <v>19</v>
      </c>
      <c r="C29" s="144"/>
      <c r="D29" s="144"/>
      <c r="E29" s="144"/>
      <c r="F29" s="145"/>
      <c r="G29" s="25" t="s">
        <v>20</v>
      </c>
      <c r="H29" s="25" t="s">
        <v>21</v>
      </c>
      <c r="I29" s="26" t="s">
        <v>22</v>
      </c>
      <c r="J29" s="44" t="s">
        <v>18</v>
      </c>
      <c r="K29" s="160" t="s">
        <v>19</v>
      </c>
      <c r="L29" s="160"/>
      <c r="M29" s="160"/>
      <c r="N29" s="160"/>
      <c r="O29" s="160"/>
      <c r="P29" s="25" t="s">
        <v>20</v>
      </c>
      <c r="Q29" s="25" t="s">
        <v>21</v>
      </c>
      <c r="R29" s="25" t="s">
        <v>22</v>
      </c>
    </row>
    <row r="30" spans="1:18" s="1" customFormat="1" ht="10.5" customHeight="1" x14ac:dyDescent="0.3">
      <c r="A30" s="3"/>
      <c r="B30" s="134">
        <f>Graduation!R15</f>
        <v>21</v>
      </c>
      <c r="C30" s="150"/>
      <c r="D30" s="150"/>
      <c r="E30" s="150"/>
      <c r="F30" s="151"/>
      <c r="G30" s="2">
        <f>Graduation!Q15</f>
        <v>0</v>
      </c>
      <c r="H30" s="2">
        <f>MAX(Graduation!M15:P15)</f>
        <v>0</v>
      </c>
      <c r="I30" s="42" t="b">
        <f>IF(H30&gt;89,"A",IF(H30&gt;79,"B",IF(H30&gt;69,"C",IF(H30&gt;54,"D"))))</f>
        <v>0</v>
      </c>
      <c r="J30" s="3"/>
      <c r="K30" s="152">
        <f>Graduation!H15</f>
        <v>31</v>
      </c>
      <c r="L30" s="153"/>
      <c r="M30" s="153"/>
      <c r="N30" s="153"/>
      <c r="O30" s="153"/>
      <c r="P30" s="2">
        <f>Graduation!G15</f>
        <v>0</v>
      </c>
      <c r="Q30" s="2">
        <f>MAX(Graduation!C15:F15)</f>
        <v>0</v>
      </c>
      <c r="R30" s="43" t="b">
        <f>IF(Q30&gt;89,"A",IF(Q30&gt;79,"B",IF(Q30&gt;69,"C",IF(Q30&gt;54,"D"))))</f>
        <v>0</v>
      </c>
    </row>
    <row r="31" spans="1:18" s="1" customFormat="1" ht="10.5" customHeight="1" x14ac:dyDescent="0.3">
      <c r="A31" s="3"/>
      <c r="B31" s="134">
        <f>Graduation!R16</f>
        <v>22</v>
      </c>
      <c r="C31" s="150"/>
      <c r="D31" s="150"/>
      <c r="E31" s="150"/>
      <c r="F31" s="151"/>
      <c r="G31" s="2">
        <f>Graduation!Q16</f>
        <v>0</v>
      </c>
      <c r="H31" s="2">
        <f>MAX(Graduation!M16:P16)</f>
        <v>0</v>
      </c>
      <c r="I31" s="42" t="b">
        <f t="shared" ref="I31:I39" si="2">IF(H31&gt;89,"A",IF(H31&gt;79,"B",IF(H31&gt;69,"C",IF(H31&gt;54,"D"))))</f>
        <v>0</v>
      </c>
      <c r="J31" s="3"/>
      <c r="K31" s="152">
        <f>Graduation!H16</f>
        <v>32</v>
      </c>
      <c r="L31" s="153"/>
      <c r="M31" s="153"/>
      <c r="N31" s="153"/>
      <c r="O31" s="153"/>
      <c r="P31" s="2">
        <f>Graduation!G16</f>
        <v>0</v>
      </c>
      <c r="Q31" s="2">
        <f>MAX(Graduation!C16:F16)</f>
        <v>0</v>
      </c>
      <c r="R31" s="43" t="b">
        <f t="shared" ref="R31:R39" si="3">IF(Q31&gt;89,"A",IF(Q31&gt;79,"B",IF(Q31&gt;69,"C",IF(Q31&gt;54,"D"))))</f>
        <v>0</v>
      </c>
    </row>
    <row r="32" spans="1:18" s="1" customFormat="1" ht="10.5" customHeight="1" x14ac:dyDescent="0.3">
      <c r="A32" s="3"/>
      <c r="B32" s="134">
        <f>Graduation!R17</f>
        <v>23</v>
      </c>
      <c r="C32" s="150"/>
      <c r="D32" s="150"/>
      <c r="E32" s="150"/>
      <c r="F32" s="151"/>
      <c r="G32" s="2">
        <f>Graduation!Q17</f>
        <v>0</v>
      </c>
      <c r="H32" s="2">
        <f>MAX(Graduation!M17:P17)</f>
        <v>0</v>
      </c>
      <c r="I32" s="42" t="b">
        <f t="shared" si="2"/>
        <v>0</v>
      </c>
      <c r="J32" s="3"/>
      <c r="K32" s="152">
        <f>Graduation!H17</f>
        <v>33</v>
      </c>
      <c r="L32" s="153"/>
      <c r="M32" s="153"/>
      <c r="N32" s="153"/>
      <c r="O32" s="153"/>
      <c r="P32" s="2">
        <f>Graduation!G17</f>
        <v>0</v>
      </c>
      <c r="Q32" s="2">
        <f>MAX(Graduation!C17:F17)</f>
        <v>0</v>
      </c>
      <c r="R32" s="43" t="b">
        <f t="shared" si="3"/>
        <v>0</v>
      </c>
    </row>
    <row r="33" spans="1:18" s="1" customFormat="1" ht="10.5" customHeight="1" x14ac:dyDescent="0.3">
      <c r="A33" s="3"/>
      <c r="B33" s="134">
        <f>Graduation!R18</f>
        <v>24</v>
      </c>
      <c r="C33" s="150"/>
      <c r="D33" s="150"/>
      <c r="E33" s="150"/>
      <c r="F33" s="151"/>
      <c r="G33" s="2">
        <f>Graduation!Q18</f>
        <v>0</v>
      </c>
      <c r="H33" s="2">
        <f>MAX(Graduation!M18:P18)</f>
        <v>0</v>
      </c>
      <c r="I33" s="42" t="b">
        <f t="shared" si="2"/>
        <v>0</v>
      </c>
      <c r="J33" s="3"/>
      <c r="K33" s="152">
        <f>Graduation!H18</f>
        <v>34</v>
      </c>
      <c r="L33" s="153"/>
      <c r="M33" s="153"/>
      <c r="N33" s="153"/>
      <c r="O33" s="153"/>
      <c r="P33" s="2">
        <f>Graduation!G18</f>
        <v>0</v>
      </c>
      <c r="Q33" s="2">
        <f>MAX(Graduation!C18:F18)</f>
        <v>0</v>
      </c>
      <c r="R33" s="43" t="b">
        <f t="shared" si="3"/>
        <v>0</v>
      </c>
    </row>
    <row r="34" spans="1:18" s="1" customFormat="1" ht="10.5" customHeight="1" x14ac:dyDescent="0.3">
      <c r="A34" s="3"/>
      <c r="B34" s="134">
        <f>Graduation!R19</f>
        <v>25</v>
      </c>
      <c r="C34" s="150"/>
      <c r="D34" s="150"/>
      <c r="E34" s="150"/>
      <c r="F34" s="151"/>
      <c r="G34" s="2">
        <f>Graduation!Q19</f>
        <v>0</v>
      </c>
      <c r="H34" s="2">
        <f>MAX(Graduation!M19:P19)</f>
        <v>0</v>
      </c>
      <c r="I34" s="42" t="b">
        <f t="shared" si="2"/>
        <v>0</v>
      </c>
      <c r="J34" s="3"/>
      <c r="K34" s="152">
        <f>Graduation!H19</f>
        <v>35</v>
      </c>
      <c r="L34" s="153"/>
      <c r="M34" s="153"/>
      <c r="N34" s="153"/>
      <c r="O34" s="153"/>
      <c r="P34" s="2">
        <f>Graduation!G19</f>
        <v>0</v>
      </c>
      <c r="Q34" s="2">
        <f>MAX(Graduation!C19:F19)</f>
        <v>0</v>
      </c>
      <c r="R34" s="43" t="b">
        <f t="shared" si="3"/>
        <v>0</v>
      </c>
    </row>
    <row r="35" spans="1:18" s="1" customFormat="1" ht="10.5" customHeight="1" x14ac:dyDescent="0.3">
      <c r="A35" s="3"/>
      <c r="B35" s="134">
        <f>Graduation!R20</f>
        <v>26</v>
      </c>
      <c r="C35" s="150"/>
      <c r="D35" s="150"/>
      <c r="E35" s="150"/>
      <c r="F35" s="151"/>
      <c r="G35" s="2">
        <f>Graduation!Q20</f>
        <v>0</v>
      </c>
      <c r="H35" s="2">
        <f>MAX(Graduation!M20:P20)</f>
        <v>0</v>
      </c>
      <c r="I35" s="42" t="b">
        <f t="shared" si="2"/>
        <v>0</v>
      </c>
      <c r="J35" s="3"/>
      <c r="K35" s="152">
        <f>Graduation!H20</f>
        <v>36</v>
      </c>
      <c r="L35" s="153"/>
      <c r="M35" s="153"/>
      <c r="N35" s="153"/>
      <c r="O35" s="153"/>
      <c r="P35" s="2">
        <f>Graduation!G20</f>
        <v>0</v>
      </c>
      <c r="Q35" s="2">
        <f>MAX(Graduation!C20:F20)</f>
        <v>0</v>
      </c>
      <c r="R35" s="43" t="b">
        <f t="shared" si="3"/>
        <v>0</v>
      </c>
    </row>
    <row r="36" spans="1:18" s="1" customFormat="1" ht="10.5" hidden="1" customHeight="1" x14ac:dyDescent="0.3">
      <c r="A36" s="3"/>
      <c r="B36" s="134">
        <f>Graduation!R21</f>
        <v>27</v>
      </c>
      <c r="C36" s="150"/>
      <c r="D36" s="150"/>
      <c r="E36" s="150"/>
      <c r="F36" s="151"/>
      <c r="G36" s="2">
        <f>Graduation!Q21</f>
        <v>0</v>
      </c>
      <c r="H36" s="2">
        <f>MAX(Graduation!M21:P21)</f>
        <v>0</v>
      </c>
      <c r="I36" s="42" t="b">
        <f t="shared" si="2"/>
        <v>0</v>
      </c>
      <c r="J36" s="3"/>
      <c r="K36" s="154">
        <f>Graduation!H21</f>
        <v>37</v>
      </c>
      <c r="L36" s="155"/>
      <c r="M36" s="155"/>
      <c r="N36" s="155"/>
      <c r="O36" s="155"/>
      <c r="P36" s="2">
        <f>Graduation!G21</f>
        <v>0</v>
      </c>
      <c r="Q36" s="2">
        <f>MAX(Graduation!C21:F21)</f>
        <v>0</v>
      </c>
      <c r="R36" s="43" t="b">
        <f t="shared" si="3"/>
        <v>0</v>
      </c>
    </row>
    <row r="37" spans="1:18" s="1" customFormat="1" ht="10.5" hidden="1" customHeight="1" x14ac:dyDescent="0.3">
      <c r="A37" s="3"/>
      <c r="B37" s="134">
        <f>Graduation!R22</f>
        <v>28</v>
      </c>
      <c r="C37" s="150"/>
      <c r="D37" s="150"/>
      <c r="E37" s="150"/>
      <c r="F37" s="151"/>
      <c r="G37" s="2">
        <f>Graduation!Q22</f>
        <v>0</v>
      </c>
      <c r="H37" s="2">
        <f>MAX(Graduation!M22:P22)</f>
        <v>0</v>
      </c>
      <c r="I37" s="42" t="b">
        <f t="shared" si="2"/>
        <v>0</v>
      </c>
      <c r="J37" s="15"/>
      <c r="K37" s="152">
        <f>Graduation!H22</f>
        <v>38</v>
      </c>
      <c r="L37" s="153"/>
      <c r="M37" s="153"/>
      <c r="N37" s="153"/>
      <c r="O37" s="153"/>
      <c r="P37" s="16">
        <f>Graduation!G22</f>
        <v>0</v>
      </c>
      <c r="Q37" s="2">
        <f>MAX(Graduation!C22:F22)</f>
        <v>0</v>
      </c>
      <c r="R37" s="43" t="b">
        <f t="shared" si="3"/>
        <v>0</v>
      </c>
    </row>
    <row r="38" spans="1:18" s="1" customFormat="1" ht="10.5" hidden="1" customHeight="1" x14ac:dyDescent="0.3">
      <c r="A38" s="3"/>
      <c r="B38" s="134">
        <f>Graduation!R23</f>
        <v>29</v>
      </c>
      <c r="C38" s="150"/>
      <c r="D38" s="150"/>
      <c r="E38" s="150"/>
      <c r="F38" s="151"/>
      <c r="G38" s="2">
        <f>Graduation!Q23</f>
        <v>0</v>
      </c>
      <c r="H38" s="2">
        <f>MAX(Graduation!M23:P23)</f>
        <v>0</v>
      </c>
      <c r="I38" s="42" t="b">
        <f t="shared" si="2"/>
        <v>0</v>
      </c>
      <c r="J38" s="3"/>
      <c r="K38" s="152">
        <f>Graduation!H23</f>
        <v>39</v>
      </c>
      <c r="L38" s="153"/>
      <c r="M38" s="153"/>
      <c r="N38" s="153"/>
      <c r="O38" s="153"/>
      <c r="P38" s="2">
        <f>Graduation!G23</f>
        <v>0</v>
      </c>
      <c r="Q38" s="2">
        <f>MAX(Graduation!C23:F23)</f>
        <v>0</v>
      </c>
      <c r="R38" s="43" t="b">
        <f t="shared" si="3"/>
        <v>0</v>
      </c>
    </row>
    <row r="39" spans="1:18" s="1" customFormat="1" ht="10.5" hidden="1" customHeight="1" x14ac:dyDescent="0.3">
      <c r="A39" s="3"/>
      <c r="B39" s="134">
        <f>Graduation!R24</f>
        <v>30</v>
      </c>
      <c r="C39" s="150"/>
      <c r="D39" s="150"/>
      <c r="E39" s="150"/>
      <c r="F39" s="151"/>
      <c r="G39" s="2">
        <f>Graduation!Q24</f>
        <v>0</v>
      </c>
      <c r="H39" s="2">
        <f>MAX(Graduation!M24:P24)</f>
        <v>0</v>
      </c>
      <c r="I39" s="42" t="b">
        <f t="shared" si="2"/>
        <v>0</v>
      </c>
      <c r="J39" s="3"/>
      <c r="K39" s="152">
        <f>Graduation!H24</f>
        <v>40</v>
      </c>
      <c r="L39" s="153"/>
      <c r="M39" s="153"/>
      <c r="N39" s="153"/>
      <c r="O39" s="153"/>
      <c r="P39" s="2">
        <f>Graduation!G24</f>
        <v>0</v>
      </c>
      <c r="Q39" s="2">
        <f>MAX(Graduation!C24:F24)</f>
        <v>0</v>
      </c>
      <c r="R39" s="43" t="b">
        <f t="shared" si="3"/>
        <v>0</v>
      </c>
    </row>
    <row r="40" spans="1:18" s="1" customFormat="1" ht="13.5" customHeight="1" x14ac:dyDescent="0.3">
      <c r="A40" s="46" t="s">
        <v>23</v>
      </c>
      <c r="B40" s="22">
        <f>SUM(G30:G39)</f>
        <v>0</v>
      </c>
      <c r="C40" s="23" t="s">
        <v>24</v>
      </c>
      <c r="D40" s="22">
        <f>(G30*H30+G31*H31+G32*H32+G33*H33+G34*H34+G35*H35+G36*H36+G37*H37+G38*H38+G39*H39)</f>
        <v>0</v>
      </c>
      <c r="E40" s="24" t="s">
        <v>25</v>
      </c>
      <c r="F40" s="41" t="e">
        <f>D40/B40</f>
        <v>#DIV/0!</v>
      </c>
      <c r="G40" s="24" t="s">
        <v>26</v>
      </c>
      <c r="H40" s="128" t="e">
        <f>(F40*4/100)</f>
        <v>#DIV/0!</v>
      </c>
      <c r="I40" s="129"/>
      <c r="J40" s="23" t="s">
        <v>23</v>
      </c>
      <c r="K40" s="22">
        <f>SUM(P30:P39)</f>
        <v>0</v>
      </c>
      <c r="L40" s="23" t="s">
        <v>24</v>
      </c>
      <c r="M40" s="22">
        <f>(P30*Q30+P31*Q31+P32*Q32+P33*Q33+P34*Q34+P35*Q35+P36*Q36+P37*Q37+P38*Q38+P39*Q39)</f>
        <v>0</v>
      </c>
      <c r="N40" s="24" t="s">
        <v>25</v>
      </c>
      <c r="O40" s="41" t="e">
        <f>M40/K40</f>
        <v>#DIV/0!</v>
      </c>
      <c r="P40" s="24" t="s">
        <v>26</v>
      </c>
      <c r="Q40" s="128" t="e">
        <f>(O40*4/100)</f>
        <v>#DIV/0!</v>
      </c>
      <c r="R40" s="129"/>
    </row>
    <row r="41" spans="1:18" s="1" customFormat="1" ht="14.25" customHeight="1" x14ac:dyDescent="0.3">
      <c r="A41" s="146" t="s">
        <v>27</v>
      </c>
      <c r="B41" s="147"/>
      <c r="C41" s="147"/>
      <c r="D41" s="148" t="e">
        <f>IF(F40&gt;89,"A",IF(F40&gt;79,"B",IF(F40&gt;69,"C",IF(F40&gt;54,"D"))))</f>
        <v>#DIV/0!</v>
      </c>
      <c r="E41" s="148"/>
      <c r="F41" s="148"/>
      <c r="G41" s="148"/>
      <c r="H41" s="148"/>
      <c r="I41" s="149"/>
      <c r="J41" s="146" t="s">
        <v>27</v>
      </c>
      <c r="K41" s="147"/>
      <c r="L41" s="147"/>
      <c r="M41" s="148" t="e">
        <f>IF(O40&gt;89,"A",IF(O40&gt;79,"B",IF(O40&gt;69,"C",IF(O40&gt;54,"D"))))</f>
        <v>#DIV/0!</v>
      </c>
      <c r="N41" s="148"/>
      <c r="O41" s="148"/>
      <c r="P41" s="148"/>
      <c r="Q41" s="148"/>
      <c r="R41" s="149"/>
    </row>
    <row r="42" spans="1:18" s="1" customFormat="1" ht="18.75" customHeight="1" x14ac:dyDescent="0.3">
      <c r="A42" s="156" t="s">
        <v>31</v>
      </c>
      <c r="B42" s="156"/>
      <c r="C42" s="156"/>
      <c r="D42" s="156"/>
      <c r="E42" s="156"/>
      <c r="F42" s="156"/>
      <c r="G42" s="156"/>
      <c r="H42" s="156"/>
      <c r="I42" s="156"/>
      <c r="J42" s="156"/>
      <c r="K42" s="156"/>
      <c r="L42" s="156"/>
      <c r="M42" s="156"/>
      <c r="N42" s="156"/>
      <c r="O42" s="156"/>
      <c r="P42" s="156"/>
      <c r="Q42" s="156"/>
      <c r="R42" s="156"/>
    </row>
    <row r="43" spans="1:18" s="1" customFormat="1" ht="15.75" customHeight="1" x14ac:dyDescent="0.3">
      <c r="A43" s="157" t="s">
        <v>32</v>
      </c>
      <c r="B43" s="157"/>
      <c r="C43" s="157"/>
      <c r="D43" s="157"/>
      <c r="E43" s="157"/>
      <c r="F43" s="157"/>
      <c r="G43" s="157"/>
      <c r="H43" s="157"/>
      <c r="I43" s="158"/>
      <c r="J43" s="159" t="s">
        <v>33</v>
      </c>
      <c r="K43" s="159"/>
      <c r="L43" s="159"/>
      <c r="M43" s="159"/>
      <c r="N43" s="159"/>
      <c r="O43" s="159"/>
      <c r="P43" s="159"/>
      <c r="Q43" s="159"/>
      <c r="R43" s="159"/>
    </row>
    <row r="44" spans="1:18" s="1" customFormat="1" ht="12" customHeight="1" x14ac:dyDescent="0.3">
      <c r="A44" s="44" t="s">
        <v>18</v>
      </c>
      <c r="B44" s="143" t="s">
        <v>19</v>
      </c>
      <c r="C44" s="144"/>
      <c r="D44" s="144"/>
      <c r="E44" s="144"/>
      <c r="F44" s="145"/>
      <c r="G44" s="25" t="s">
        <v>20</v>
      </c>
      <c r="H44" s="25" t="s">
        <v>21</v>
      </c>
      <c r="I44" s="26" t="s">
        <v>22</v>
      </c>
      <c r="J44" s="44" t="s">
        <v>18</v>
      </c>
      <c r="K44" s="160" t="s">
        <v>19</v>
      </c>
      <c r="L44" s="160"/>
      <c r="M44" s="160"/>
      <c r="N44" s="160"/>
      <c r="O44" s="160"/>
      <c r="P44" s="25" t="s">
        <v>20</v>
      </c>
      <c r="Q44" s="25" t="s">
        <v>21</v>
      </c>
      <c r="R44" s="25" t="s">
        <v>22</v>
      </c>
    </row>
    <row r="45" spans="1:18" s="1" customFormat="1" ht="10.5" customHeight="1" x14ac:dyDescent="0.3">
      <c r="A45" s="3"/>
      <c r="B45" s="134">
        <f>Graduation!AH31</f>
        <v>41</v>
      </c>
      <c r="C45" s="150"/>
      <c r="D45" s="150"/>
      <c r="E45" s="150"/>
      <c r="F45" s="151"/>
      <c r="G45" s="2">
        <f>Graduation!AG31</f>
        <v>0</v>
      </c>
      <c r="H45" s="2">
        <f>MAX(Graduation!AC31:AF31)</f>
        <v>0</v>
      </c>
      <c r="I45" s="42" t="b">
        <f>IF(H45&gt;89,"A",IF(H45&gt;79,"B",IF(H45&gt;69,"C",IF(H45&gt;54,"D"))))</f>
        <v>0</v>
      </c>
      <c r="J45" s="3"/>
      <c r="K45" s="152">
        <f>Graduation!Z31</f>
        <v>51</v>
      </c>
      <c r="L45" s="153"/>
      <c r="M45" s="153"/>
      <c r="N45" s="153"/>
      <c r="O45" s="153"/>
      <c r="P45" s="2">
        <f>Graduation!Y31</f>
        <v>0</v>
      </c>
      <c r="Q45" s="2">
        <f>MAX(Graduation!U31:X31)</f>
        <v>0</v>
      </c>
      <c r="R45" s="43" t="b">
        <f>IF(Q45&gt;89,"A",IF(Q45&gt;79,"B",IF(Q45&gt;69,"C",IF(Q45&gt;54,"D"))))</f>
        <v>0</v>
      </c>
    </row>
    <row r="46" spans="1:18" s="1" customFormat="1" ht="10.5" customHeight="1" x14ac:dyDescent="0.3">
      <c r="A46" s="3"/>
      <c r="B46" s="134">
        <f>Graduation!AH32</f>
        <v>42</v>
      </c>
      <c r="C46" s="150"/>
      <c r="D46" s="150"/>
      <c r="E46" s="150"/>
      <c r="F46" s="151"/>
      <c r="G46" s="2">
        <f>Graduation!AG32</f>
        <v>0</v>
      </c>
      <c r="H46" s="2">
        <f>MAX(Graduation!AC32:AF32)</f>
        <v>0</v>
      </c>
      <c r="I46" s="42" t="b">
        <f t="shared" ref="I46:I54" si="4">IF(H46&gt;89,"A",IF(H46&gt;79,"B",IF(H46&gt;69,"C",IF(H46&gt;54,"D"))))</f>
        <v>0</v>
      </c>
      <c r="J46" s="3"/>
      <c r="K46" s="152">
        <f>Graduation!Z32</f>
        <v>52</v>
      </c>
      <c r="L46" s="153"/>
      <c r="M46" s="153"/>
      <c r="N46" s="153"/>
      <c r="O46" s="153"/>
      <c r="P46" s="2">
        <f>Graduation!Y32</f>
        <v>0</v>
      </c>
      <c r="Q46" s="2">
        <f>MAX(Graduation!U32:X32)</f>
        <v>0</v>
      </c>
      <c r="R46" s="43" t="b">
        <f t="shared" ref="R46:R54" si="5">IF(Q46&gt;89,"A",IF(Q46&gt;79,"B",IF(Q46&gt;69,"C",IF(Q46&gt;54,"D"))))</f>
        <v>0</v>
      </c>
    </row>
    <row r="47" spans="1:18" s="1" customFormat="1" ht="10.5" customHeight="1" x14ac:dyDescent="0.3">
      <c r="A47" s="3"/>
      <c r="B47" s="134">
        <f>Graduation!AH33</f>
        <v>43</v>
      </c>
      <c r="C47" s="150"/>
      <c r="D47" s="150"/>
      <c r="E47" s="150"/>
      <c r="F47" s="151"/>
      <c r="G47" s="2">
        <f>Graduation!AG33</f>
        <v>0</v>
      </c>
      <c r="H47" s="2">
        <f>MAX(Graduation!AC33:AF33)</f>
        <v>0</v>
      </c>
      <c r="I47" s="42" t="b">
        <f t="shared" si="4"/>
        <v>0</v>
      </c>
      <c r="J47" s="3"/>
      <c r="K47" s="152">
        <f>Graduation!Z33</f>
        <v>53</v>
      </c>
      <c r="L47" s="153"/>
      <c r="M47" s="153"/>
      <c r="N47" s="153"/>
      <c r="O47" s="153"/>
      <c r="P47" s="2">
        <f>Graduation!Y33</f>
        <v>0</v>
      </c>
      <c r="Q47" s="2">
        <f>MAX(Graduation!U33:X33)</f>
        <v>0</v>
      </c>
      <c r="R47" s="43" t="b">
        <f t="shared" si="5"/>
        <v>0</v>
      </c>
    </row>
    <row r="48" spans="1:18" s="1" customFormat="1" ht="10.5" customHeight="1" x14ac:dyDescent="0.3">
      <c r="A48" s="3"/>
      <c r="B48" s="134">
        <f>Graduation!AH34</f>
        <v>44</v>
      </c>
      <c r="C48" s="150"/>
      <c r="D48" s="150"/>
      <c r="E48" s="150"/>
      <c r="F48" s="151"/>
      <c r="G48" s="2">
        <f>Graduation!AG34</f>
        <v>0</v>
      </c>
      <c r="H48" s="2">
        <f>MAX(Graduation!AC34:AF34)</f>
        <v>0</v>
      </c>
      <c r="I48" s="42" t="b">
        <f t="shared" si="4"/>
        <v>0</v>
      </c>
      <c r="J48" s="3"/>
      <c r="K48" s="152">
        <f>Graduation!Z34</f>
        <v>54</v>
      </c>
      <c r="L48" s="153"/>
      <c r="M48" s="153"/>
      <c r="N48" s="153"/>
      <c r="O48" s="153"/>
      <c r="P48" s="2">
        <f>Graduation!Y34</f>
        <v>0</v>
      </c>
      <c r="Q48" s="2">
        <f>MAX(Graduation!U34:X34)</f>
        <v>0</v>
      </c>
      <c r="R48" s="43" t="b">
        <f t="shared" si="5"/>
        <v>0</v>
      </c>
    </row>
    <row r="49" spans="1:18" s="1" customFormat="1" ht="10.5" customHeight="1" x14ac:dyDescent="0.3">
      <c r="A49" s="3"/>
      <c r="B49" s="134">
        <f>Graduation!AH35</f>
        <v>45</v>
      </c>
      <c r="C49" s="150"/>
      <c r="D49" s="150"/>
      <c r="E49" s="150"/>
      <c r="F49" s="151"/>
      <c r="G49" s="2">
        <f>Graduation!AG35</f>
        <v>0</v>
      </c>
      <c r="H49" s="2">
        <f>MAX(Graduation!AC35:AF35)</f>
        <v>0</v>
      </c>
      <c r="I49" s="42" t="b">
        <f t="shared" si="4"/>
        <v>0</v>
      </c>
      <c r="J49" s="3"/>
      <c r="K49" s="152">
        <f>Graduation!Z35</f>
        <v>55</v>
      </c>
      <c r="L49" s="153"/>
      <c r="M49" s="153"/>
      <c r="N49" s="153"/>
      <c r="O49" s="153"/>
      <c r="P49" s="2">
        <f>Graduation!Y35</f>
        <v>0</v>
      </c>
      <c r="Q49" s="2">
        <f>MAX(Graduation!U35:X35)</f>
        <v>0</v>
      </c>
      <c r="R49" s="43" t="b">
        <f t="shared" si="5"/>
        <v>0</v>
      </c>
    </row>
    <row r="50" spans="1:18" s="1" customFormat="1" ht="10.5" customHeight="1" x14ac:dyDescent="0.3">
      <c r="A50" s="3"/>
      <c r="B50" s="134">
        <f>Graduation!AH36</f>
        <v>46</v>
      </c>
      <c r="C50" s="150"/>
      <c r="D50" s="150"/>
      <c r="E50" s="150"/>
      <c r="F50" s="151"/>
      <c r="G50" s="2">
        <f>Graduation!AG36</f>
        <v>0</v>
      </c>
      <c r="H50" s="2">
        <f>MAX(Graduation!AC36:AF36)</f>
        <v>0</v>
      </c>
      <c r="I50" s="42" t="b">
        <f t="shared" si="4"/>
        <v>0</v>
      </c>
      <c r="J50" s="3"/>
      <c r="K50" s="152">
        <f>Graduation!Z36</f>
        <v>56</v>
      </c>
      <c r="L50" s="153"/>
      <c r="M50" s="153"/>
      <c r="N50" s="153"/>
      <c r="O50" s="153"/>
      <c r="P50" s="2">
        <f>Graduation!Y36</f>
        <v>0</v>
      </c>
      <c r="Q50" s="2">
        <f>MAX(Graduation!U36:X36)</f>
        <v>0</v>
      </c>
      <c r="R50" s="43" t="b">
        <f t="shared" si="5"/>
        <v>0</v>
      </c>
    </row>
    <row r="51" spans="1:18" s="1" customFormat="1" ht="10.5" hidden="1" customHeight="1" x14ac:dyDescent="0.3">
      <c r="A51" s="3"/>
      <c r="B51" s="134">
        <f>Graduation!AH37</f>
        <v>47</v>
      </c>
      <c r="C51" s="150"/>
      <c r="D51" s="150"/>
      <c r="E51" s="150"/>
      <c r="F51" s="151"/>
      <c r="G51" s="2">
        <f>Graduation!AG37</f>
        <v>0</v>
      </c>
      <c r="H51" s="2">
        <f>MAX(Graduation!AC37:AF37)</f>
        <v>0</v>
      </c>
      <c r="I51" s="42" t="b">
        <f t="shared" si="4"/>
        <v>0</v>
      </c>
      <c r="J51" s="3"/>
      <c r="K51" s="154">
        <f>Graduation!Z37</f>
        <v>57</v>
      </c>
      <c r="L51" s="155"/>
      <c r="M51" s="155"/>
      <c r="N51" s="155"/>
      <c r="O51" s="155"/>
      <c r="P51" s="2">
        <f>Graduation!Y37</f>
        <v>0</v>
      </c>
      <c r="Q51" s="2">
        <f>MAX(Graduation!U37:X37)</f>
        <v>0</v>
      </c>
      <c r="R51" s="43" t="b">
        <f t="shared" si="5"/>
        <v>0</v>
      </c>
    </row>
    <row r="52" spans="1:18" s="1" customFormat="1" ht="10.5" hidden="1" customHeight="1" x14ac:dyDescent="0.3">
      <c r="A52" s="3"/>
      <c r="B52" s="134">
        <f>Graduation!AH38</f>
        <v>48</v>
      </c>
      <c r="C52" s="150"/>
      <c r="D52" s="150"/>
      <c r="E52" s="150"/>
      <c r="F52" s="151"/>
      <c r="G52" s="2">
        <f>Graduation!AG38</f>
        <v>0</v>
      </c>
      <c r="H52" s="2">
        <f>MAX(Graduation!AC38:AF38)</f>
        <v>0</v>
      </c>
      <c r="I52" s="42" t="b">
        <f t="shared" si="4"/>
        <v>0</v>
      </c>
      <c r="J52" s="15"/>
      <c r="K52" s="152">
        <f>Graduation!Z38</f>
        <v>58</v>
      </c>
      <c r="L52" s="153"/>
      <c r="M52" s="153"/>
      <c r="N52" s="153"/>
      <c r="O52" s="153"/>
      <c r="P52" s="16">
        <f>Graduation!Y38</f>
        <v>0</v>
      </c>
      <c r="Q52" s="2">
        <f>MAX(Graduation!U38:X38)</f>
        <v>0</v>
      </c>
      <c r="R52" s="43" t="b">
        <f t="shared" si="5"/>
        <v>0</v>
      </c>
    </row>
    <row r="53" spans="1:18" s="1" customFormat="1" ht="10.5" hidden="1" customHeight="1" x14ac:dyDescent="0.3">
      <c r="A53" s="3"/>
      <c r="B53" s="134">
        <f>Graduation!AH39</f>
        <v>49</v>
      </c>
      <c r="C53" s="150"/>
      <c r="D53" s="150"/>
      <c r="E53" s="150"/>
      <c r="F53" s="151"/>
      <c r="G53" s="2">
        <f>Graduation!AG39</f>
        <v>0</v>
      </c>
      <c r="H53" s="2">
        <f>MAX(Graduation!AC39:AF39)</f>
        <v>0</v>
      </c>
      <c r="I53" s="42" t="b">
        <f t="shared" si="4"/>
        <v>0</v>
      </c>
      <c r="J53" s="3"/>
      <c r="K53" s="152">
        <f>Graduation!Z39</f>
        <v>59</v>
      </c>
      <c r="L53" s="153"/>
      <c r="M53" s="153"/>
      <c r="N53" s="153"/>
      <c r="O53" s="153"/>
      <c r="P53" s="2">
        <f>Graduation!Y39</f>
        <v>0</v>
      </c>
      <c r="Q53" s="2">
        <f>MAX(Graduation!U39:X39)</f>
        <v>0</v>
      </c>
      <c r="R53" s="43" t="b">
        <f t="shared" si="5"/>
        <v>0</v>
      </c>
    </row>
    <row r="54" spans="1:18" s="1" customFormat="1" ht="10.5" hidden="1" customHeight="1" x14ac:dyDescent="0.3">
      <c r="A54" s="3"/>
      <c r="B54" s="134">
        <f>Graduation!AH40</f>
        <v>50</v>
      </c>
      <c r="C54" s="150"/>
      <c r="D54" s="150"/>
      <c r="E54" s="150"/>
      <c r="F54" s="151"/>
      <c r="G54" s="2">
        <f>Graduation!AG40</f>
        <v>0</v>
      </c>
      <c r="H54" s="2">
        <f>MAX(Graduation!AC40:AF40)</f>
        <v>0</v>
      </c>
      <c r="I54" s="42" t="b">
        <f t="shared" si="4"/>
        <v>0</v>
      </c>
      <c r="J54" s="3"/>
      <c r="K54" s="152">
        <f>Graduation!Z40</f>
        <v>60</v>
      </c>
      <c r="L54" s="153"/>
      <c r="M54" s="153"/>
      <c r="N54" s="153"/>
      <c r="O54" s="153"/>
      <c r="P54" s="2">
        <f>Graduation!Y40</f>
        <v>0</v>
      </c>
      <c r="Q54" s="2">
        <f>MAX(Graduation!U40:X40)</f>
        <v>0</v>
      </c>
      <c r="R54" s="43" t="b">
        <f t="shared" si="5"/>
        <v>0</v>
      </c>
    </row>
    <row r="55" spans="1:18" s="1" customFormat="1" ht="13.5" customHeight="1" x14ac:dyDescent="0.3">
      <c r="A55" s="46" t="s">
        <v>23</v>
      </c>
      <c r="B55" s="22">
        <f>SUM(G45:G54)</f>
        <v>0</v>
      </c>
      <c r="C55" s="23" t="s">
        <v>24</v>
      </c>
      <c r="D55" s="22">
        <f>(G45*H45+G46*H46+G47*H47+G48*H48+G49*H49+G50*H50+G51*H51+G52*H52+G53*H53+G54*H54)</f>
        <v>0</v>
      </c>
      <c r="E55" s="24" t="s">
        <v>25</v>
      </c>
      <c r="F55" s="41" t="e">
        <f>D55/B55</f>
        <v>#DIV/0!</v>
      </c>
      <c r="G55" s="24" t="s">
        <v>26</v>
      </c>
      <c r="H55" s="128" t="e">
        <f>(F55*4/100)</f>
        <v>#DIV/0!</v>
      </c>
      <c r="I55" s="129"/>
      <c r="J55" s="23" t="s">
        <v>23</v>
      </c>
      <c r="K55" s="22">
        <f>SUM(P45:P54)</f>
        <v>0</v>
      </c>
      <c r="L55" s="23" t="s">
        <v>24</v>
      </c>
      <c r="M55" s="22">
        <f>(P45*Q45+P46*Q46+P47*Q47+P48*Q48+P49*Q49+P50*Q50+P51*Q51+P52*Q52+P53*Q53+P54*Q54)</f>
        <v>0</v>
      </c>
      <c r="N55" s="24" t="s">
        <v>25</v>
      </c>
      <c r="O55" s="41" t="e">
        <f>M55/K55</f>
        <v>#DIV/0!</v>
      </c>
      <c r="P55" s="24" t="s">
        <v>26</v>
      </c>
      <c r="Q55" s="128" t="e">
        <f>(O55*4/100)</f>
        <v>#DIV/0!</v>
      </c>
      <c r="R55" s="129"/>
    </row>
    <row r="56" spans="1:18" s="1" customFormat="1" ht="14.25" customHeight="1" x14ac:dyDescent="0.3">
      <c r="A56" s="146" t="s">
        <v>27</v>
      </c>
      <c r="B56" s="147"/>
      <c r="C56" s="147"/>
      <c r="D56" s="148" t="e">
        <f>IF(F55&gt;89,"A",IF(F55&gt;79,"B",IF(F55&gt;69,"C",IF(F55&gt;54,"D"))))</f>
        <v>#DIV/0!</v>
      </c>
      <c r="E56" s="148"/>
      <c r="F56" s="148"/>
      <c r="G56" s="148"/>
      <c r="H56" s="148"/>
      <c r="I56" s="149"/>
      <c r="J56" s="146" t="s">
        <v>27</v>
      </c>
      <c r="K56" s="147"/>
      <c r="L56" s="147"/>
      <c r="M56" s="148" t="e">
        <f>IF(O55&gt;89,"A",IF(O55&gt;79,"B",IF(O55&gt;69,"C",IF(O55&gt;54,"D"))))</f>
        <v>#DIV/0!</v>
      </c>
      <c r="N56" s="148"/>
      <c r="O56" s="148"/>
      <c r="P56" s="148"/>
      <c r="Q56" s="148"/>
      <c r="R56" s="149"/>
    </row>
    <row r="57" spans="1:18" s="1" customFormat="1" ht="18.75" customHeight="1" x14ac:dyDescent="0.3">
      <c r="A57" s="137" t="s">
        <v>34</v>
      </c>
      <c r="B57" s="138"/>
      <c r="C57" s="138"/>
      <c r="D57" s="138"/>
      <c r="E57" s="138"/>
      <c r="F57" s="138"/>
      <c r="G57" s="138"/>
      <c r="H57" s="138"/>
      <c r="I57" s="138"/>
      <c r="J57" s="138"/>
      <c r="K57" s="138"/>
      <c r="L57" s="138"/>
      <c r="M57" s="138"/>
      <c r="N57" s="138"/>
      <c r="O57" s="138"/>
      <c r="P57" s="138"/>
      <c r="Q57" s="138"/>
      <c r="R57" s="139"/>
    </row>
    <row r="58" spans="1:18" s="1" customFormat="1" ht="15.75" customHeight="1" x14ac:dyDescent="0.3">
      <c r="A58" s="140" t="s">
        <v>35</v>
      </c>
      <c r="B58" s="141"/>
      <c r="C58" s="141"/>
      <c r="D58" s="141"/>
      <c r="E58" s="141"/>
      <c r="F58" s="141"/>
      <c r="G58" s="141"/>
      <c r="H58" s="141"/>
      <c r="I58" s="142"/>
      <c r="J58" s="140" t="s">
        <v>36</v>
      </c>
      <c r="K58" s="141"/>
      <c r="L58" s="141"/>
      <c r="M58" s="141"/>
      <c r="N58" s="141"/>
      <c r="O58" s="141"/>
      <c r="P58" s="141"/>
      <c r="Q58" s="141"/>
      <c r="R58" s="142"/>
    </row>
    <row r="59" spans="1:18" s="1" customFormat="1" ht="12" customHeight="1" x14ac:dyDescent="0.3">
      <c r="A59" s="44" t="s">
        <v>18</v>
      </c>
      <c r="B59" s="143" t="s">
        <v>19</v>
      </c>
      <c r="C59" s="144"/>
      <c r="D59" s="144"/>
      <c r="E59" s="144"/>
      <c r="F59" s="145"/>
      <c r="G59" s="25" t="s">
        <v>20</v>
      </c>
      <c r="H59" s="25" t="s">
        <v>21</v>
      </c>
      <c r="I59" s="26" t="s">
        <v>22</v>
      </c>
      <c r="J59" s="44" t="s">
        <v>18</v>
      </c>
      <c r="K59" s="143" t="s">
        <v>19</v>
      </c>
      <c r="L59" s="144"/>
      <c r="M59" s="144"/>
      <c r="N59" s="144"/>
      <c r="O59" s="145"/>
      <c r="P59" s="25" t="s">
        <v>20</v>
      </c>
      <c r="Q59" s="25" t="s">
        <v>21</v>
      </c>
      <c r="R59" s="25" t="s">
        <v>22</v>
      </c>
    </row>
    <row r="60" spans="1:18" s="1" customFormat="1" ht="10.5" customHeight="1" x14ac:dyDescent="0.3">
      <c r="A60" s="3"/>
      <c r="B60" s="134">
        <f>Graduation!R31</f>
        <v>61</v>
      </c>
      <c r="C60" s="135"/>
      <c r="D60" s="135"/>
      <c r="E60" s="135"/>
      <c r="F60" s="136"/>
      <c r="G60" s="2">
        <f>Graduation!Q31</f>
        <v>0</v>
      </c>
      <c r="H60" s="2">
        <f>MAX(Graduation!M31:P31)</f>
        <v>0</v>
      </c>
      <c r="I60" s="42" t="b">
        <f>IF(H60&gt;89,"A",IF(H60&gt;79,"B",IF(H60&gt;69,"C",IF(H60&gt;54,"D"))))</f>
        <v>0</v>
      </c>
      <c r="J60" s="3"/>
      <c r="K60" s="134">
        <f>Graduation!H31</f>
        <v>71</v>
      </c>
      <c r="L60" s="135"/>
      <c r="M60" s="135"/>
      <c r="N60" s="135"/>
      <c r="O60" s="136"/>
      <c r="P60" s="2">
        <f>Graduation!G31</f>
        <v>0</v>
      </c>
      <c r="Q60" s="2">
        <f>MAX(Graduation!C31:F31)</f>
        <v>0</v>
      </c>
      <c r="R60" s="43" t="b">
        <f>IF(Q60&gt;89,"A",IF(Q60&gt;79,"B",IF(Q60&gt;69,"C",IF(Q60&gt;54,"D"))))</f>
        <v>0</v>
      </c>
    </row>
    <row r="61" spans="1:18" s="1" customFormat="1" ht="10.5" customHeight="1" x14ac:dyDescent="0.3">
      <c r="A61" s="3"/>
      <c r="B61" s="134">
        <f>Graduation!R32</f>
        <v>62</v>
      </c>
      <c r="C61" s="135"/>
      <c r="D61" s="135"/>
      <c r="E61" s="135"/>
      <c r="F61" s="136"/>
      <c r="G61" s="2">
        <f>Graduation!Q32</f>
        <v>0</v>
      </c>
      <c r="H61" s="2">
        <f>MAX(Graduation!M32:P32)</f>
        <v>0</v>
      </c>
      <c r="I61" s="42" t="b">
        <f t="shared" ref="I61:I69" si="6">IF(H61&gt;89,"A",IF(H61&gt;79,"B",IF(H61&gt;69,"C",IF(H61&gt;54,"D"))))</f>
        <v>0</v>
      </c>
      <c r="J61" s="3"/>
      <c r="K61" s="134">
        <f>Graduation!H32</f>
        <v>72</v>
      </c>
      <c r="L61" s="135"/>
      <c r="M61" s="135"/>
      <c r="N61" s="135"/>
      <c r="O61" s="136"/>
      <c r="P61" s="2">
        <f>Graduation!G32</f>
        <v>0</v>
      </c>
      <c r="Q61" s="2">
        <f>MAX(Graduation!C32:F32)</f>
        <v>0</v>
      </c>
      <c r="R61" s="43" t="b">
        <f t="shared" ref="R61:R69" si="7">IF(Q61&gt;89,"A",IF(Q61&gt;79,"B",IF(Q61&gt;69,"C",IF(Q61&gt;54,"D"))))</f>
        <v>0</v>
      </c>
    </row>
    <row r="62" spans="1:18" s="1" customFormat="1" ht="10.5" customHeight="1" x14ac:dyDescent="0.3">
      <c r="A62" s="3"/>
      <c r="B62" s="134">
        <f>Graduation!R33</f>
        <v>63</v>
      </c>
      <c r="C62" s="135"/>
      <c r="D62" s="135"/>
      <c r="E62" s="135"/>
      <c r="F62" s="136"/>
      <c r="G62" s="2">
        <f>Graduation!Q33</f>
        <v>0</v>
      </c>
      <c r="H62" s="2">
        <f>MAX(Graduation!M33:P33)</f>
        <v>0</v>
      </c>
      <c r="I62" s="42" t="b">
        <f t="shared" si="6"/>
        <v>0</v>
      </c>
      <c r="J62" s="3"/>
      <c r="K62" s="134">
        <f>Graduation!H33</f>
        <v>73</v>
      </c>
      <c r="L62" s="135"/>
      <c r="M62" s="135"/>
      <c r="N62" s="135"/>
      <c r="O62" s="136"/>
      <c r="P62" s="2">
        <f>Graduation!G33</f>
        <v>0</v>
      </c>
      <c r="Q62" s="2">
        <f>MAX(Graduation!C33:F33)</f>
        <v>0</v>
      </c>
      <c r="R62" s="43" t="b">
        <f t="shared" si="7"/>
        <v>0</v>
      </c>
    </row>
    <row r="63" spans="1:18" s="1" customFormat="1" ht="10.5" customHeight="1" x14ac:dyDescent="0.3">
      <c r="A63" s="3"/>
      <c r="B63" s="134">
        <f>Graduation!R34</f>
        <v>64</v>
      </c>
      <c r="C63" s="135"/>
      <c r="D63" s="135"/>
      <c r="E63" s="135"/>
      <c r="F63" s="136"/>
      <c r="G63" s="2">
        <f>Graduation!Q34</f>
        <v>0</v>
      </c>
      <c r="H63" s="2">
        <f>MAX(Graduation!M34:P34)</f>
        <v>0</v>
      </c>
      <c r="I63" s="42" t="b">
        <f t="shared" si="6"/>
        <v>0</v>
      </c>
      <c r="J63" s="3"/>
      <c r="K63" s="134">
        <f>Graduation!H34</f>
        <v>74</v>
      </c>
      <c r="L63" s="135"/>
      <c r="M63" s="135"/>
      <c r="N63" s="135"/>
      <c r="O63" s="136"/>
      <c r="P63" s="2">
        <f>Graduation!G34</f>
        <v>0</v>
      </c>
      <c r="Q63" s="2">
        <f>MAX(Graduation!C34:F34)</f>
        <v>0</v>
      </c>
      <c r="R63" s="43" t="b">
        <f t="shared" si="7"/>
        <v>0</v>
      </c>
    </row>
    <row r="64" spans="1:18" s="1" customFormat="1" ht="10.5" customHeight="1" x14ac:dyDescent="0.3">
      <c r="A64" s="3"/>
      <c r="B64" s="134">
        <f>Graduation!R35</f>
        <v>65</v>
      </c>
      <c r="C64" s="135"/>
      <c r="D64" s="135"/>
      <c r="E64" s="135"/>
      <c r="F64" s="136"/>
      <c r="G64" s="2">
        <f>Graduation!Q35</f>
        <v>0</v>
      </c>
      <c r="H64" s="2">
        <f>MAX(Graduation!M35:P35)</f>
        <v>0</v>
      </c>
      <c r="I64" s="42" t="b">
        <f t="shared" si="6"/>
        <v>0</v>
      </c>
      <c r="J64" s="3"/>
      <c r="K64" s="134">
        <f>Graduation!H35</f>
        <v>75</v>
      </c>
      <c r="L64" s="135"/>
      <c r="M64" s="135"/>
      <c r="N64" s="135"/>
      <c r="O64" s="136"/>
      <c r="P64" s="2">
        <f>Graduation!G35</f>
        <v>0</v>
      </c>
      <c r="Q64" s="2">
        <f>MAX(Graduation!C35:F35)</f>
        <v>0</v>
      </c>
      <c r="R64" s="43" t="b">
        <f t="shared" si="7"/>
        <v>0</v>
      </c>
    </row>
    <row r="65" spans="1:18" s="1" customFormat="1" ht="10.5" customHeight="1" x14ac:dyDescent="0.3">
      <c r="A65" s="3"/>
      <c r="B65" s="134">
        <f>Graduation!R36</f>
        <v>66</v>
      </c>
      <c r="C65" s="135"/>
      <c r="D65" s="135"/>
      <c r="E65" s="135"/>
      <c r="F65" s="136"/>
      <c r="G65" s="2">
        <f>Graduation!Q36</f>
        <v>0</v>
      </c>
      <c r="H65" s="2">
        <f>MAX(Graduation!M36:P36)</f>
        <v>0</v>
      </c>
      <c r="I65" s="42" t="b">
        <f t="shared" si="6"/>
        <v>0</v>
      </c>
      <c r="J65" s="3"/>
      <c r="K65" s="134">
        <f>Graduation!H36</f>
        <v>76</v>
      </c>
      <c r="L65" s="135"/>
      <c r="M65" s="135"/>
      <c r="N65" s="135"/>
      <c r="O65" s="136"/>
      <c r="P65" s="2">
        <f>Graduation!G36</f>
        <v>0</v>
      </c>
      <c r="Q65" s="2">
        <f>MAX(Graduation!C36:F36)</f>
        <v>0</v>
      </c>
      <c r="R65" s="43" t="b">
        <f t="shared" si="7"/>
        <v>0</v>
      </c>
    </row>
    <row r="66" spans="1:18" s="1" customFormat="1" ht="10.5" hidden="1" customHeight="1" x14ac:dyDescent="0.3">
      <c r="A66" s="3"/>
      <c r="B66" s="134">
        <f>Graduation!R37</f>
        <v>67</v>
      </c>
      <c r="C66" s="135"/>
      <c r="D66" s="135"/>
      <c r="E66" s="135"/>
      <c r="F66" s="136"/>
      <c r="G66" s="2">
        <f>Graduation!Q37</f>
        <v>0</v>
      </c>
      <c r="H66" s="2">
        <f>MAX(Graduation!M37:P37)</f>
        <v>0</v>
      </c>
      <c r="I66" s="42" t="b">
        <f t="shared" si="6"/>
        <v>0</v>
      </c>
      <c r="J66" s="3"/>
      <c r="K66" s="134">
        <f>Graduation!H37</f>
        <v>77</v>
      </c>
      <c r="L66" s="135"/>
      <c r="M66" s="135"/>
      <c r="N66" s="135"/>
      <c r="O66" s="136"/>
      <c r="P66" s="2">
        <f>Graduation!G37</f>
        <v>0</v>
      </c>
      <c r="Q66" s="2">
        <f>MAX(Graduation!C37:F37)</f>
        <v>0</v>
      </c>
      <c r="R66" s="43" t="b">
        <f t="shared" si="7"/>
        <v>0</v>
      </c>
    </row>
    <row r="67" spans="1:18" s="1" customFormat="1" ht="10.5" hidden="1" customHeight="1" x14ac:dyDescent="0.3">
      <c r="A67" s="3"/>
      <c r="B67" s="134">
        <f>Graduation!R38</f>
        <v>68</v>
      </c>
      <c r="C67" s="135"/>
      <c r="D67" s="135"/>
      <c r="E67" s="135"/>
      <c r="F67" s="136"/>
      <c r="G67" s="2">
        <f>Graduation!Q38</f>
        <v>0</v>
      </c>
      <c r="H67" s="2">
        <f>MAX(Graduation!M38:P38)</f>
        <v>0</v>
      </c>
      <c r="I67" s="42" t="b">
        <f t="shared" si="6"/>
        <v>0</v>
      </c>
      <c r="J67" s="15"/>
      <c r="K67" s="134">
        <f>Graduation!H38</f>
        <v>78</v>
      </c>
      <c r="L67" s="135"/>
      <c r="M67" s="135"/>
      <c r="N67" s="135"/>
      <c r="O67" s="136"/>
      <c r="P67" s="16">
        <f>Graduation!G38</f>
        <v>0</v>
      </c>
      <c r="Q67" s="2">
        <f>MAX(Graduation!C38:F38)</f>
        <v>0</v>
      </c>
      <c r="R67" s="43" t="b">
        <f t="shared" si="7"/>
        <v>0</v>
      </c>
    </row>
    <row r="68" spans="1:18" s="1" customFormat="1" ht="10.5" hidden="1" customHeight="1" x14ac:dyDescent="0.3">
      <c r="A68" s="3"/>
      <c r="B68" s="134">
        <f>Graduation!R39</f>
        <v>69</v>
      </c>
      <c r="C68" s="135"/>
      <c r="D68" s="135"/>
      <c r="E68" s="135"/>
      <c r="F68" s="136"/>
      <c r="G68" s="2">
        <f>Graduation!Q39</f>
        <v>0</v>
      </c>
      <c r="H68" s="2">
        <f>MAX(Graduation!M39:P39)</f>
        <v>0</v>
      </c>
      <c r="I68" s="42" t="b">
        <f t="shared" si="6"/>
        <v>0</v>
      </c>
      <c r="J68" s="3"/>
      <c r="K68" s="134">
        <f>Graduation!H39</f>
        <v>79</v>
      </c>
      <c r="L68" s="135"/>
      <c r="M68" s="135"/>
      <c r="N68" s="135"/>
      <c r="O68" s="136"/>
      <c r="P68" s="2">
        <f>Graduation!G39</f>
        <v>0</v>
      </c>
      <c r="Q68" s="2">
        <f>MAX(Graduation!C39:F39)</f>
        <v>0</v>
      </c>
      <c r="R68" s="43" t="b">
        <f t="shared" si="7"/>
        <v>0</v>
      </c>
    </row>
    <row r="69" spans="1:18" s="1" customFormat="1" ht="10.5" hidden="1" customHeight="1" x14ac:dyDescent="0.3">
      <c r="A69" s="3"/>
      <c r="B69" s="134">
        <f>Graduation!R40</f>
        <v>70</v>
      </c>
      <c r="C69" s="135"/>
      <c r="D69" s="135"/>
      <c r="E69" s="135"/>
      <c r="F69" s="136"/>
      <c r="G69" s="2">
        <f>Graduation!Q40</f>
        <v>0</v>
      </c>
      <c r="H69" s="2">
        <f>MAX(Graduation!M40:P40)</f>
        <v>0</v>
      </c>
      <c r="I69" s="42" t="b">
        <f t="shared" si="6"/>
        <v>0</v>
      </c>
      <c r="J69" s="3"/>
      <c r="K69" s="134">
        <f>Graduation!H40</f>
        <v>80</v>
      </c>
      <c r="L69" s="135"/>
      <c r="M69" s="135"/>
      <c r="N69" s="135"/>
      <c r="O69" s="136"/>
      <c r="P69" s="2">
        <f>Graduation!G40</f>
        <v>0</v>
      </c>
      <c r="Q69" s="2">
        <f>MAX(Graduation!C40:F40)</f>
        <v>0</v>
      </c>
      <c r="R69" s="43" t="b">
        <f t="shared" si="7"/>
        <v>0</v>
      </c>
    </row>
    <row r="70" spans="1:18" s="1" customFormat="1" ht="13.5" customHeight="1" x14ac:dyDescent="0.3">
      <c r="A70" s="46" t="s">
        <v>23</v>
      </c>
      <c r="B70" s="22">
        <f>SUM(G60:G69)</f>
        <v>0</v>
      </c>
      <c r="C70" s="23" t="s">
        <v>24</v>
      </c>
      <c r="D70" s="22">
        <f>(G60*H60+G61*H61+G62*H62+G63*H63+G64*H64+G65*H65+G66*H66+G67*H67+G68*H68+G69*H69)</f>
        <v>0</v>
      </c>
      <c r="E70" s="24" t="s">
        <v>25</v>
      </c>
      <c r="F70" s="41" t="e">
        <f>D70/B70</f>
        <v>#DIV/0!</v>
      </c>
      <c r="G70" s="24" t="s">
        <v>26</v>
      </c>
      <c r="H70" s="128" t="e">
        <f>(F70*4/100)</f>
        <v>#DIV/0!</v>
      </c>
      <c r="I70" s="129"/>
      <c r="J70" s="23" t="s">
        <v>23</v>
      </c>
      <c r="K70" s="22">
        <f>SUM(P60:P69)</f>
        <v>0</v>
      </c>
      <c r="L70" s="23" t="s">
        <v>24</v>
      </c>
      <c r="M70" s="22">
        <f>(P60*Q60+P61*Q61+P62*Q62+P63*Q63+P64*Q64+P65*Q65+P66*Q66+P67*Q67+P68*Q68+P69*Q69)</f>
        <v>0</v>
      </c>
      <c r="N70" s="24" t="s">
        <v>25</v>
      </c>
      <c r="O70" s="41" t="e">
        <f>M70/K70</f>
        <v>#DIV/0!</v>
      </c>
      <c r="P70" s="24" t="s">
        <v>26</v>
      </c>
      <c r="Q70" s="128" t="e">
        <f>(O70*4/100)</f>
        <v>#DIV/0!</v>
      </c>
      <c r="R70" s="129"/>
    </row>
    <row r="71" spans="1:18" s="1" customFormat="1" ht="14.25" customHeight="1" x14ac:dyDescent="0.3">
      <c r="A71" s="130" t="s">
        <v>27</v>
      </c>
      <c r="B71" s="131"/>
      <c r="C71" s="131"/>
      <c r="D71" s="132" t="e">
        <f>IF(F70&gt;89,"A",IF(F70&gt;79,"B",IF(F70&gt;69,"C",IF(F70&gt;54,"D"))))</f>
        <v>#DIV/0!</v>
      </c>
      <c r="E71" s="132"/>
      <c r="F71" s="132"/>
      <c r="G71" s="132"/>
      <c r="H71" s="132"/>
      <c r="I71" s="133"/>
      <c r="J71" s="130" t="s">
        <v>27</v>
      </c>
      <c r="K71" s="131"/>
      <c r="L71" s="131"/>
      <c r="M71" s="132" t="e">
        <f>IF(O70&gt;89,"A",IF(O70&gt;79,"B",IF(O70&gt;69,"C",IF(O70&gt;54,"D"))))</f>
        <v>#DIV/0!</v>
      </c>
      <c r="N71" s="132"/>
      <c r="O71" s="132"/>
      <c r="P71" s="132"/>
      <c r="Q71" s="132"/>
      <c r="R71" s="133"/>
    </row>
    <row r="72" spans="1:18" s="1" customFormat="1" ht="6.75" customHeight="1" x14ac:dyDescent="0.3">
      <c r="A72" s="5"/>
      <c r="B72" s="5"/>
      <c r="C72" s="5"/>
      <c r="D72" s="5"/>
      <c r="E72" s="5"/>
      <c r="F72" s="5"/>
      <c r="G72" s="5"/>
      <c r="H72" s="5"/>
      <c r="I72" s="6"/>
      <c r="J72" s="6"/>
      <c r="K72" s="6"/>
      <c r="L72" s="6"/>
      <c r="M72" s="4"/>
      <c r="N72" s="4"/>
      <c r="O72" s="4"/>
      <c r="P72" s="4"/>
      <c r="Q72" s="4"/>
      <c r="R72" s="4"/>
    </row>
    <row r="73" spans="1:18" s="1" customFormat="1" ht="24" customHeight="1" x14ac:dyDescent="0.3">
      <c r="A73" s="125" t="s">
        <v>37</v>
      </c>
      <c r="B73" s="125"/>
      <c r="C73" s="17">
        <f>SUM(G15:G24,P15:P24,G30:G39,P30:P39,G45:G54,P45:P54,G60:G69,P60:P69)</f>
        <v>0</v>
      </c>
      <c r="D73" s="125" t="s">
        <v>24</v>
      </c>
      <c r="E73" s="125"/>
      <c r="F73" s="126">
        <f>SUM(D25,M25,D40,M40,D55,M55,D70,M70)</f>
        <v>0</v>
      </c>
      <c r="G73" s="127"/>
      <c r="H73" s="125" t="s">
        <v>38</v>
      </c>
      <c r="I73" s="125"/>
      <c r="J73" s="18" t="e">
        <f>F73/C73</f>
        <v>#DIV/0!</v>
      </c>
      <c r="K73" s="19" t="s">
        <v>39</v>
      </c>
      <c r="L73" s="20" t="e">
        <f>J73*4/100</f>
        <v>#DIV/0!</v>
      </c>
      <c r="M73" s="125" t="s">
        <v>27</v>
      </c>
      <c r="N73" s="125"/>
      <c r="O73" s="127" t="e">
        <f>IF(J73&gt;89,"A",IF(J73&gt;79,"B",IF(J73&gt;69,"C",IF(J73&gt;54,"D"))))</f>
        <v>#DIV/0!</v>
      </c>
      <c r="P73" s="127"/>
      <c r="Q73" s="21"/>
      <c r="R73" s="21"/>
    </row>
    <row r="74" spans="1:18" s="1" customFormat="1" ht="12.75" customHeight="1" x14ac:dyDescent="0.3">
      <c r="A74" s="123" t="s">
        <v>40</v>
      </c>
      <c r="B74" s="123"/>
      <c r="C74" s="123"/>
      <c r="D74" s="123" t="s">
        <v>41</v>
      </c>
      <c r="E74" s="123"/>
      <c r="F74" s="123"/>
      <c r="G74" s="123"/>
      <c r="H74" s="123"/>
      <c r="I74" s="123" t="s">
        <v>42</v>
      </c>
      <c r="J74" s="123"/>
      <c r="K74" s="123"/>
      <c r="L74" s="123"/>
      <c r="M74" s="124" t="s">
        <v>43</v>
      </c>
      <c r="N74" s="124"/>
      <c r="O74" s="124"/>
      <c r="P74" s="124"/>
      <c r="Q74" s="124"/>
      <c r="R74" s="124"/>
    </row>
    <row r="75" spans="1:18" s="1" customFormat="1" ht="12.75" customHeight="1" x14ac:dyDescent="0.3">
      <c r="A75" s="123" t="s">
        <v>44</v>
      </c>
      <c r="B75" s="123"/>
      <c r="C75" s="123"/>
      <c r="D75" s="123" t="s">
        <v>45</v>
      </c>
      <c r="E75" s="123"/>
      <c r="F75" s="123"/>
      <c r="G75" s="123"/>
      <c r="H75" s="123"/>
      <c r="I75" s="124" t="s">
        <v>46</v>
      </c>
      <c r="J75" s="124"/>
      <c r="K75" s="124"/>
      <c r="L75" s="124"/>
      <c r="M75" s="4"/>
      <c r="N75" s="4"/>
      <c r="O75" s="4"/>
      <c r="P75" s="4"/>
      <c r="Q75" s="4"/>
      <c r="R75" s="4"/>
    </row>
    <row r="76" spans="1:18" s="1" customFormat="1" ht="12.75" customHeight="1" x14ac:dyDescent="0.3">
      <c r="A76" s="5"/>
      <c r="B76" s="5"/>
      <c r="C76" s="5"/>
      <c r="D76" s="5"/>
      <c r="E76" s="5"/>
      <c r="F76" s="5"/>
      <c r="G76" s="5"/>
      <c r="H76" s="5"/>
      <c r="I76" s="6"/>
      <c r="J76" s="6"/>
      <c r="K76" s="6"/>
      <c r="L76" s="6"/>
      <c r="M76" s="4"/>
      <c r="N76" s="4"/>
      <c r="O76" s="4"/>
      <c r="P76" s="4"/>
      <c r="Q76" s="4"/>
      <c r="R76" s="4"/>
    </row>
    <row r="77" spans="1:18" s="1" customFormat="1" ht="12.75" customHeight="1" x14ac:dyDescent="0.3">
      <c r="A77" s="5"/>
      <c r="B77" s="5"/>
      <c r="C77" s="5"/>
      <c r="D77" s="5"/>
      <c r="E77" s="5"/>
      <c r="F77" s="5"/>
      <c r="G77" s="5"/>
      <c r="H77" s="5"/>
      <c r="I77" s="6"/>
      <c r="J77" s="6"/>
      <c r="K77" s="6"/>
      <c r="L77" s="6"/>
      <c r="M77" s="4"/>
      <c r="N77" s="4"/>
      <c r="O77" s="4"/>
      <c r="P77" s="4"/>
      <c r="Q77" s="4"/>
      <c r="R77" s="4"/>
    </row>
    <row r="78" spans="1:18" s="1" customFormat="1" ht="12.75" customHeight="1" x14ac:dyDescent="0.3">
      <c r="A78" s="5"/>
      <c r="B78" s="5"/>
      <c r="C78" s="5"/>
      <c r="D78" s="5"/>
      <c r="E78" s="5"/>
      <c r="F78" s="5"/>
      <c r="G78" s="5"/>
      <c r="H78" s="5"/>
      <c r="I78" s="6"/>
      <c r="J78" s="6"/>
      <c r="K78" s="6"/>
      <c r="L78" s="6"/>
      <c r="M78" s="4"/>
      <c r="N78" s="4"/>
      <c r="O78" s="4"/>
      <c r="P78" s="4"/>
      <c r="Q78" s="4"/>
      <c r="R78" s="4"/>
    </row>
    <row r="79" spans="1:18" s="1" customFormat="1" ht="12.75" customHeight="1" x14ac:dyDescent="0.3">
      <c r="A79" s="5"/>
      <c r="B79" s="5"/>
      <c r="C79" s="5"/>
      <c r="D79" s="5"/>
      <c r="E79" s="5"/>
      <c r="F79" s="5"/>
      <c r="G79" s="5"/>
      <c r="H79" s="5"/>
      <c r="I79" s="6"/>
      <c r="J79" s="6"/>
      <c r="K79" s="6"/>
      <c r="L79" s="6"/>
      <c r="M79" s="4"/>
      <c r="N79" s="4"/>
      <c r="O79" s="4"/>
      <c r="P79" s="4"/>
      <c r="Q79" s="4"/>
      <c r="R79" s="4"/>
    </row>
    <row r="80" spans="1:18" s="1" customFormat="1" ht="12.75" customHeight="1" x14ac:dyDescent="0.3">
      <c r="A80" s="5"/>
      <c r="B80" s="5"/>
      <c r="C80" s="5"/>
      <c r="D80" s="5"/>
      <c r="E80" s="5"/>
      <c r="F80" s="5"/>
      <c r="G80" s="5"/>
      <c r="H80" s="5"/>
      <c r="I80" s="6"/>
      <c r="J80" s="6"/>
      <c r="K80" s="6"/>
      <c r="L80" s="6"/>
      <c r="M80" s="4"/>
      <c r="N80" s="4"/>
      <c r="O80" s="4"/>
      <c r="P80" s="4"/>
      <c r="Q80" s="4"/>
      <c r="R80" s="4"/>
    </row>
    <row r="81" spans="1:18" s="1" customFormat="1" ht="12.75" customHeight="1" x14ac:dyDescent="0.3">
      <c r="A81" s="5"/>
      <c r="B81" s="5"/>
      <c r="C81" s="5"/>
      <c r="D81" s="5"/>
      <c r="E81" s="5"/>
      <c r="F81" s="5"/>
      <c r="G81" s="5"/>
      <c r="H81" s="5"/>
      <c r="I81" s="6"/>
      <c r="J81" s="6"/>
      <c r="K81" s="6"/>
      <c r="L81" s="6"/>
      <c r="M81" s="4"/>
      <c r="N81" s="4"/>
      <c r="O81" s="4"/>
      <c r="P81" s="4"/>
      <c r="Q81" s="4"/>
      <c r="R81" s="4"/>
    </row>
    <row r="82" spans="1:18" s="1" customFormat="1" ht="12.75" customHeight="1" x14ac:dyDescent="0.3">
      <c r="A82" s="5"/>
      <c r="B82" s="5"/>
      <c r="C82" s="5"/>
      <c r="D82" s="5"/>
      <c r="E82" s="5"/>
      <c r="F82" s="5"/>
      <c r="G82" s="5"/>
      <c r="H82" s="5"/>
      <c r="I82" s="6"/>
      <c r="J82" s="6"/>
      <c r="K82" s="6"/>
      <c r="L82" s="6"/>
      <c r="M82" s="4"/>
      <c r="N82" s="4"/>
      <c r="O82" s="4"/>
      <c r="P82" s="4"/>
      <c r="Q82" s="4"/>
      <c r="R82" s="4"/>
    </row>
    <row r="83" spans="1:18" s="1" customFormat="1" ht="15.75" customHeight="1" x14ac:dyDescent="0.3">
      <c r="A83" s="121" t="s">
        <v>4</v>
      </c>
      <c r="B83" s="121"/>
      <c r="C83" s="121"/>
      <c r="D83" s="121" t="str">
        <f>C5</f>
        <v/>
      </c>
      <c r="E83" s="121"/>
      <c r="F83" s="121"/>
      <c r="G83" s="121"/>
      <c r="H83" s="121"/>
      <c r="I83" s="121"/>
      <c r="J83" s="121" t="s">
        <v>8</v>
      </c>
      <c r="K83" s="121"/>
      <c r="L83" s="121"/>
      <c r="M83" s="122" t="str">
        <f>C7</f>
        <v/>
      </c>
      <c r="N83" s="122"/>
      <c r="O83" s="122"/>
      <c r="P83" s="122"/>
      <c r="Q83" s="122"/>
      <c r="R83" s="122"/>
    </row>
    <row r="84" spans="1:18" s="1" customFormat="1" ht="15.75" customHeight="1" x14ac:dyDescent="0.3">
      <c r="A84" s="121" t="s">
        <v>6</v>
      </c>
      <c r="B84" s="121"/>
      <c r="C84" s="121"/>
      <c r="D84" s="121" t="str">
        <f>C6</f>
        <v/>
      </c>
      <c r="E84" s="121"/>
      <c r="F84" s="121"/>
      <c r="G84" s="121"/>
      <c r="H84" s="121"/>
      <c r="I84" s="121"/>
      <c r="J84" s="121" t="s">
        <v>5</v>
      </c>
      <c r="K84" s="121"/>
      <c r="L84" s="121"/>
      <c r="M84" s="122" t="str">
        <f>L5</f>
        <v>FACULTY OF COMPUTER SCIENCE</v>
      </c>
      <c r="N84" s="122"/>
      <c r="O84" s="122"/>
      <c r="P84" s="122"/>
      <c r="Q84" s="122"/>
      <c r="R84" s="122"/>
    </row>
    <row r="85" spans="1:18" s="1" customFormat="1" ht="12.75" customHeight="1" x14ac:dyDescent="0.3">
      <c r="A85" s="5"/>
      <c r="B85" s="5"/>
      <c r="C85" s="5"/>
      <c r="D85" s="5"/>
      <c r="E85" s="5"/>
      <c r="F85" s="5"/>
      <c r="G85" s="5"/>
      <c r="H85" s="5"/>
      <c r="I85" s="6"/>
      <c r="J85" s="6"/>
      <c r="K85" s="6"/>
      <c r="L85" s="6"/>
      <c r="M85" s="4"/>
      <c r="N85" s="4"/>
      <c r="O85" s="4"/>
      <c r="P85" s="4"/>
      <c r="Q85" s="4"/>
      <c r="R85" s="4"/>
    </row>
    <row r="86" spans="1:18" s="1" customFormat="1" ht="18.75" customHeight="1" x14ac:dyDescent="0.3">
      <c r="A86" s="98" t="s">
        <v>47</v>
      </c>
      <c r="B86" s="98"/>
      <c r="C86" s="98"/>
      <c r="D86" s="98"/>
      <c r="E86" s="98"/>
      <c r="F86" s="98"/>
      <c r="G86" s="98"/>
      <c r="H86" s="98"/>
      <c r="I86" s="98"/>
      <c r="J86" s="98"/>
      <c r="K86" s="98"/>
      <c r="L86" s="98"/>
      <c r="M86" s="98"/>
      <c r="N86" s="98"/>
      <c r="O86" s="98"/>
      <c r="P86" s="98"/>
      <c r="Q86" s="98"/>
      <c r="R86" s="98"/>
    </row>
    <row r="87" spans="1:18" s="1" customFormat="1" ht="18.75" customHeight="1" x14ac:dyDescent="0.3">
      <c r="A87" s="120" t="s">
        <v>49</v>
      </c>
      <c r="B87" s="120"/>
      <c r="C87" s="120"/>
      <c r="D87" s="120"/>
      <c r="E87" s="120"/>
      <c r="F87" s="120"/>
    </row>
    <row r="88" spans="1:18" s="1" customFormat="1" ht="12.75" customHeight="1" x14ac:dyDescent="0.3">
      <c r="A88" s="120" t="s">
        <v>50</v>
      </c>
      <c r="B88" s="120"/>
      <c r="C88" s="120"/>
      <c r="D88" s="120"/>
      <c r="E88" s="120"/>
      <c r="F88" s="120"/>
    </row>
    <row r="89" spans="1:18" s="1" customFormat="1" ht="12.75" customHeight="1" x14ac:dyDescent="0.3">
      <c r="A89" s="120" t="s">
        <v>51</v>
      </c>
      <c r="B89" s="120"/>
      <c r="C89" s="120"/>
      <c r="D89" s="120"/>
      <c r="E89" s="120"/>
      <c r="F89" s="120"/>
    </row>
    <row r="90" spans="1:18" s="1" customFormat="1" ht="12.75" customHeight="1" x14ac:dyDescent="0.3">
      <c r="A90" s="120" t="s">
        <v>52</v>
      </c>
      <c r="B90" s="120"/>
      <c r="C90" s="120"/>
      <c r="D90" s="120"/>
      <c r="E90" s="120"/>
      <c r="F90" s="120"/>
    </row>
    <row r="91" spans="1:18" s="1" customFormat="1" ht="12.75" customHeight="1" x14ac:dyDescent="0.3">
      <c r="A91" s="120" t="s">
        <v>53</v>
      </c>
      <c r="B91" s="120"/>
      <c r="C91" s="120"/>
      <c r="D91" s="120"/>
    </row>
    <row r="92" spans="1:18" s="1" customFormat="1" ht="15" customHeight="1" x14ac:dyDescent="0.3">
      <c r="A92" s="117" t="s">
        <v>85</v>
      </c>
      <c r="B92" s="117"/>
      <c r="C92" s="117"/>
      <c r="D92" s="1">
        <f>O9</f>
        <v>0</v>
      </c>
      <c r="E92" s="99" t="s">
        <v>54</v>
      </c>
      <c r="F92" s="99"/>
      <c r="G92" s="99"/>
      <c r="H92" s="99"/>
      <c r="J92" s="99" t="s">
        <v>55</v>
      </c>
      <c r="K92" s="99"/>
      <c r="L92" s="118" t="e">
        <f>J73</f>
        <v>#DIV/0!</v>
      </c>
      <c r="M92" s="118"/>
    </row>
    <row r="93" spans="1:18" s="1" customFormat="1" ht="18" customHeight="1" x14ac:dyDescent="0.3">
      <c r="A93" s="99" t="s">
        <v>180</v>
      </c>
      <c r="B93" s="99"/>
      <c r="C93" s="99"/>
      <c r="D93" s="99"/>
      <c r="E93" s="99"/>
      <c r="F93" s="99"/>
      <c r="G93" s="99"/>
      <c r="H93" s="99"/>
      <c r="I93" s="99"/>
      <c r="J93" s="99"/>
      <c r="K93" s="99"/>
      <c r="L93" s="99"/>
      <c r="M93" s="99"/>
      <c r="N93" s="99"/>
      <c r="O93" s="99"/>
      <c r="P93" s="99"/>
      <c r="Q93" s="99"/>
      <c r="R93" s="99"/>
    </row>
    <row r="94" spans="1:18" s="1" customFormat="1" ht="20.25" customHeight="1" x14ac:dyDescent="0.3">
      <c r="A94" s="119" t="s">
        <v>56</v>
      </c>
      <c r="B94" s="113"/>
      <c r="C94" s="113"/>
      <c r="D94" s="113"/>
      <c r="E94" s="113"/>
      <c r="F94" s="113" t="s">
        <v>22</v>
      </c>
      <c r="G94" s="113"/>
      <c r="H94" s="113" t="s">
        <v>57</v>
      </c>
      <c r="I94" s="113"/>
      <c r="J94" s="113" t="s">
        <v>58</v>
      </c>
      <c r="K94" s="113"/>
      <c r="L94" s="113" t="s">
        <v>59</v>
      </c>
      <c r="M94" s="113"/>
      <c r="N94" s="113"/>
      <c r="O94" s="113" t="s">
        <v>60</v>
      </c>
      <c r="P94" s="113"/>
      <c r="Q94" s="113"/>
      <c r="R94" s="114"/>
    </row>
    <row r="95" spans="1:18" s="1" customFormat="1" ht="12.75" customHeight="1" x14ac:dyDescent="0.3">
      <c r="A95" s="108" t="s">
        <v>61</v>
      </c>
      <c r="B95" s="109"/>
      <c r="C95" s="109"/>
      <c r="D95" s="109"/>
      <c r="E95" s="109"/>
      <c r="F95" s="110" t="s">
        <v>62</v>
      </c>
      <c r="G95" s="110"/>
      <c r="H95" s="110" t="s">
        <v>63</v>
      </c>
      <c r="I95" s="110"/>
      <c r="J95" s="111" t="s">
        <v>64</v>
      </c>
      <c r="K95" s="111"/>
      <c r="L95" s="111" t="s">
        <v>65</v>
      </c>
      <c r="M95" s="111"/>
      <c r="N95" s="111"/>
      <c r="O95" s="111" t="s">
        <v>65</v>
      </c>
      <c r="P95" s="111"/>
      <c r="Q95" s="111"/>
      <c r="R95" s="112"/>
    </row>
    <row r="96" spans="1:18" s="1" customFormat="1" ht="12.75" customHeight="1" x14ac:dyDescent="0.3">
      <c r="A96" s="108" t="s">
        <v>66</v>
      </c>
      <c r="B96" s="109"/>
      <c r="C96" s="109"/>
      <c r="D96" s="109"/>
      <c r="E96" s="109"/>
      <c r="F96" s="110" t="s">
        <v>67</v>
      </c>
      <c r="G96" s="110"/>
      <c r="H96" s="110" t="s">
        <v>68</v>
      </c>
      <c r="I96" s="110"/>
      <c r="J96" s="111" t="s">
        <v>69</v>
      </c>
      <c r="K96" s="111"/>
      <c r="L96" s="111" t="s">
        <v>65</v>
      </c>
      <c r="M96" s="111"/>
      <c r="N96" s="111"/>
      <c r="O96" s="111" t="s">
        <v>65</v>
      </c>
      <c r="P96" s="111"/>
      <c r="Q96" s="111"/>
      <c r="R96" s="112"/>
    </row>
    <row r="97" spans="1:18" s="1" customFormat="1" ht="12.75" customHeight="1" x14ac:dyDescent="0.3">
      <c r="A97" s="108" t="s">
        <v>70</v>
      </c>
      <c r="B97" s="109"/>
      <c r="C97" s="109"/>
      <c r="D97" s="109"/>
      <c r="E97" s="109"/>
      <c r="F97" s="110" t="s">
        <v>71</v>
      </c>
      <c r="G97" s="110"/>
      <c r="H97" s="110" t="s">
        <v>72</v>
      </c>
      <c r="I97" s="110"/>
      <c r="J97" s="111" t="s">
        <v>73</v>
      </c>
      <c r="K97" s="111"/>
      <c r="L97" s="111" t="s">
        <v>65</v>
      </c>
      <c r="M97" s="111"/>
      <c r="N97" s="111"/>
      <c r="O97" s="111" t="s">
        <v>65</v>
      </c>
      <c r="P97" s="111"/>
      <c r="Q97" s="111"/>
      <c r="R97" s="112"/>
    </row>
    <row r="98" spans="1:18" s="1" customFormat="1" ht="12.75" customHeight="1" x14ac:dyDescent="0.3">
      <c r="A98" s="115" t="s">
        <v>74</v>
      </c>
      <c r="B98" s="116"/>
      <c r="C98" s="116"/>
      <c r="D98" s="116"/>
      <c r="E98" s="116"/>
      <c r="F98" s="110" t="s">
        <v>75</v>
      </c>
      <c r="G98" s="110"/>
      <c r="H98" s="110" t="s">
        <v>76</v>
      </c>
      <c r="I98" s="110"/>
      <c r="J98" s="111" t="s">
        <v>77</v>
      </c>
      <c r="K98" s="111"/>
      <c r="L98" s="111" t="s">
        <v>65</v>
      </c>
      <c r="M98" s="111"/>
      <c r="N98" s="111"/>
      <c r="O98" s="111" t="s">
        <v>65</v>
      </c>
      <c r="P98" s="111"/>
      <c r="Q98" s="111"/>
      <c r="R98" s="112"/>
    </row>
    <row r="99" spans="1:18" s="1" customFormat="1" ht="12.75" customHeight="1" x14ac:dyDescent="0.3">
      <c r="A99" s="100" t="s">
        <v>78</v>
      </c>
      <c r="B99" s="101"/>
      <c r="C99" s="101"/>
      <c r="D99" s="101"/>
      <c r="E99" s="101"/>
      <c r="F99" s="102" t="s">
        <v>79</v>
      </c>
      <c r="G99" s="102"/>
      <c r="H99" s="102" t="s">
        <v>80</v>
      </c>
      <c r="I99" s="102"/>
      <c r="J99" s="103" t="s">
        <v>81</v>
      </c>
      <c r="K99" s="103"/>
      <c r="L99" s="103" t="s">
        <v>65</v>
      </c>
      <c r="M99" s="103"/>
      <c r="N99" s="103"/>
      <c r="O99" s="103" t="s">
        <v>65</v>
      </c>
      <c r="P99" s="103"/>
      <c r="Q99" s="103"/>
      <c r="R99" s="104"/>
    </row>
    <row r="100" spans="1:18" s="1" customFormat="1" ht="18.75" customHeight="1" x14ac:dyDescent="0.3">
      <c r="A100" s="99" t="s">
        <v>48</v>
      </c>
      <c r="B100" s="99"/>
      <c r="C100" s="99"/>
      <c r="D100" s="99"/>
      <c r="E100" s="99"/>
      <c r="F100" s="99"/>
      <c r="G100" s="99"/>
      <c r="H100" s="99"/>
      <c r="I100" s="99"/>
      <c r="J100" s="99"/>
      <c r="K100" s="99"/>
      <c r="L100" s="99"/>
      <c r="M100" s="99"/>
      <c r="N100" s="99"/>
      <c r="O100" s="99"/>
      <c r="P100" s="99"/>
      <c r="Q100" s="99"/>
      <c r="R100" s="99"/>
    </row>
    <row r="101" spans="1:18" s="1" customFormat="1" ht="34.5" customHeight="1" x14ac:dyDescent="0.3">
      <c r="A101" s="107" t="s">
        <v>170</v>
      </c>
      <c r="B101" s="107"/>
      <c r="C101" s="107"/>
      <c r="D101" s="107"/>
      <c r="E101" s="107"/>
      <c r="F101" s="107"/>
      <c r="G101" s="107"/>
      <c r="H101" s="107"/>
      <c r="I101" s="107"/>
      <c r="J101" s="107" t="s">
        <v>171</v>
      </c>
      <c r="K101" s="107"/>
      <c r="L101" s="107"/>
      <c r="M101" s="107"/>
      <c r="N101" s="107"/>
      <c r="O101" s="107"/>
      <c r="P101" s="107"/>
      <c r="Q101" s="107"/>
      <c r="R101" s="107"/>
    </row>
    <row r="102" spans="1:18" s="1" customFormat="1" ht="34.5" customHeight="1" x14ac:dyDescent="0.3">
      <c r="A102" s="107" t="s">
        <v>172</v>
      </c>
      <c r="B102" s="107"/>
      <c r="C102" s="107"/>
      <c r="D102" s="107"/>
      <c r="E102" s="107"/>
      <c r="F102" s="107"/>
      <c r="G102" s="107"/>
      <c r="H102" s="107"/>
      <c r="I102" s="107"/>
      <c r="J102" s="107" t="s">
        <v>173</v>
      </c>
      <c r="K102" s="107"/>
      <c r="L102" s="107"/>
      <c r="M102" s="107"/>
      <c r="N102" s="107"/>
      <c r="O102" s="107"/>
      <c r="P102" s="107"/>
      <c r="Q102" s="107"/>
      <c r="R102" s="107"/>
    </row>
    <row r="103" spans="1:18" s="1" customFormat="1" ht="34.5" customHeight="1" x14ac:dyDescent="0.3">
      <c r="A103" s="107" t="s">
        <v>174</v>
      </c>
      <c r="B103" s="107"/>
      <c r="C103" s="107"/>
      <c r="D103" s="107"/>
      <c r="E103" s="107"/>
      <c r="F103" s="107"/>
      <c r="G103" s="107"/>
      <c r="H103" s="107"/>
      <c r="I103" s="107"/>
      <c r="J103" s="107" t="s">
        <v>175</v>
      </c>
      <c r="K103" s="107"/>
      <c r="L103" s="107"/>
      <c r="M103" s="107"/>
      <c r="N103" s="107"/>
      <c r="O103" s="107"/>
      <c r="P103" s="107"/>
      <c r="Q103" s="107"/>
      <c r="R103" s="107"/>
    </row>
    <row r="104" spans="1:18" s="1" customFormat="1" ht="31.5" customHeight="1" x14ac:dyDescent="0.3">
      <c r="A104" s="107" t="s">
        <v>176</v>
      </c>
      <c r="B104" s="107"/>
      <c r="C104" s="107"/>
      <c r="D104" s="107"/>
      <c r="E104" s="107"/>
      <c r="F104" s="107"/>
      <c r="G104" s="107"/>
      <c r="H104" s="107"/>
      <c r="I104" s="107"/>
      <c r="J104" s="107" t="s">
        <v>177</v>
      </c>
      <c r="K104" s="107"/>
      <c r="L104" s="107"/>
      <c r="M104" s="107"/>
      <c r="N104" s="107"/>
      <c r="O104" s="107"/>
      <c r="P104" s="107"/>
      <c r="Q104" s="107"/>
      <c r="R104" s="107"/>
    </row>
    <row r="105" spans="1:18" s="1" customFormat="1" ht="30" customHeight="1" x14ac:dyDescent="0.3">
      <c r="A105" s="107" t="s">
        <v>178</v>
      </c>
      <c r="B105" s="107"/>
      <c r="C105" s="107"/>
      <c r="D105" s="107"/>
      <c r="E105" s="107"/>
      <c r="F105" s="107"/>
      <c r="G105" s="107"/>
      <c r="H105" s="107"/>
      <c r="I105" s="107"/>
      <c r="J105" s="107" t="s">
        <v>179</v>
      </c>
      <c r="K105" s="107"/>
      <c r="L105" s="107"/>
      <c r="M105" s="107"/>
      <c r="N105" s="107"/>
      <c r="O105" s="107"/>
      <c r="P105" s="107"/>
      <c r="Q105" s="107"/>
      <c r="R105" s="107"/>
    </row>
    <row r="106" spans="1:18" s="1" customFormat="1" ht="17.25" customHeight="1" x14ac:dyDescent="0.3">
      <c r="A106" s="106" t="s">
        <v>82</v>
      </c>
      <c r="B106" s="106"/>
      <c r="C106" s="106"/>
      <c r="D106" s="106"/>
      <c r="E106" s="106"/>
      <c r="F106" s="106"/>
      <c r="G106" s="106"/>
      <c r="H106" s="106"/>
      <c r="I106" s="106"/>
      <c r="J106" s="106"/>
      <c r="K106" s="106"/>
      <c r="L106" s="106"/>
      <c r="M106" s="106"/>
      <c r="N106" s="106"/>
      <c r="O106" s="106"/>
      <c r="P106" s="106"/>
      <c r="Q106" s="106"/>
      <c r="R106" s="106"/>
    </row>
    <row r="107" spans="1:18" s="1" customFormat="1" ht="31.5" customHeight="1" x14ac:dyDescent="0.3">
      <c r="A107" s="105" t="s">
        <v>168</v>
      </c>
      <c r="B107" s="105"/>
      <c r="C107" s="105"/>
      <c r="D107" s="105"/>
      <c r="E107" s="105"/>
      <c r="F107" s="105"/>
      <c r="G107" s="105"/>
      <c r="H107" s="105"/>
      <c r="I107" s="105"/>
      <c r="J107" s="105"/>
      <c r="K107" s="105"/>
      <c r="L107" s="105"/>
      <c r="M107" s="105"/>
      <c r="N107" s="105"/>
      <c r="O107" s="105"/>
      <c r="P107" s="105"/>
      <c r="Q107" s="105"/>
      <c r="R107" s="105"/>
    </row>
    <row r="108" spans="1:18" s="1" customFormat="1" ht="17.25" customHeight="1" x14ac:dyDescent="0.3">
      <c r="A108" s="106" t="s">
        <v>83</v>
      </c>
      <c r="B108" s="106"/>
      <c r="C108" s="106"/>
      <c r="D108" s="106"/>
      <c r="E108" s="106"/>
      <c r="F108" s="106"/>
      <c r="G108" s="106"/>
      <c r="H108" s="106"/>
      <c r="I108" s="106"/>
      <c r="J108" s="106"/>
      <c r="K108" s="106"/>
      <c r="L108" s="106"/>
      <c r="M108" s="106"/>
      <c r="N108" s="106"/>
      <c r="O108" s="106"/>
      <c r="P108" s="106"/>
      <c r="Q108" s="106"/>
      <c r="R108" s="106"/>
    </row>
    <row r="109" spans="1:18" s="1" customFormat="1" ht="31.5" customHeight="1" x14ac:dyDescent="0.3">
      <c r="A109" s="105" t="s">
        <v>169</v>
      </c>
      <c r="B109" s="105"/>
      <c r="C109" s="105"/>
      <c r="D109" s="105"/>
      <c r="E109" s="105"/>
      <c r="F109" s="105"/>
      <c r="G109" s="105"/>
      <c r="H109" s="105"/>
      <c r="I109" s="105"/>
      <c r="J109" s="105"/>
      <c r="K109" s="105"/>
      <c r="L109" s="105"/>
      <c r="M109" s="105"/>
      <c r="N109" s="105"/>
      <c r="O109" s="105"/>
      <c r="P109" s="105"/>
      <c r="Q109" s="105"/>
      <c r="R109" s="105"/>
    </row>
    <row r="110" spans="1:18" s="1" customFormat="1" ht="17.25" customHeight="1" x14ac:dyDescent="0.3">
      <c r="A110" s="106" t="s">
        <v>84</v>
      </c>
      <c r="B110" s="106"/>
      <c r="C110" s="106"/>
      <c r="D110" s="106"/>
      <c r="E110" s="106"/>
      <c r="F110" s="106"/>
      <c r="G110" s="106"/>
      <c r="H110" s="106"/>
      <c r="I110" s="106"/>
      <c r="J110" s="106"/>
      <c r="K110" s="106"/>
      <c r="L110" s="106"/>
      <c r="M110" s="106"/>
      <c r="N110" s="106"/>
      <c r="O110" s="106"/>
      <c r="P110" s="106"/>
      <c r="Q110" s="106"/>
      <c r="R110" s="106"/>
    </row>
    <row r="111" spans="1:18" s="1" customFormat="1" ht="31.5" customHeight="1" x14ac:dyDescent="0.3">
      <c r="A111" s="105" t="s">
        <v>181</v>
      </c>
      <c r="B111" s="105"/>
      <c r="C111" s="105"/>
      <c r="D111" s="105"/>
      <c r="E111" s="105"/>
      <c r="F111" s="105"/>
      <c r="G111" s="105"/>
      <c r="H111" s="105"/>
      <c r="I111" s="105"/>
      <c r="J111" s="105"/>
      <c r="K111" s="105"/>
      <c r="L111" s="105"/>
      <c r="M111" s="105"/>
      <c r="N111" s="105"/>
      <c r="O111" s="105"/>
      <c r="P111" s="105"/>
      <c r="Q111" s="105"/>
      <c r="R111" s="105"/>
    </row>
    <row r="114" spans="1:18" s="1" customFormat="1" ht="21" customHeight="1" x14ac:dyDescent="0.3">
      <c r="A114" s="97" t="s">
        <v>182</v>
      </c>
      <c r="B114" s="97"/>
      <c r="C114" s="97"/>
      <c r="D114" s="98" t="s">
        <v>188</v>
      </c>
      <c r="E114" s="98"/>
      <c r="F114" s="98"/>
      <c r="G114" s="98"/>
      <c r="H114" s="98"/>
      <c r="I114" s="98"/>
      <c r="J114" s="98"/>
      <c r="K114" s="98"/>
      <c r="L114" s="98"/>
      <c r="M114" s="98"/>
      <c r="N114" s="98"/>
      <c r="O114" s="98"/>
      <c r="P114" s="98"/>
      <c r="Q114" s="98"/>
      <c r="R114" s="98"/>
    </row>
    <row r="115" spans="1:18" s="1" customFormat="1" ht="15.75" customHeight="1" x14ac:dyDescent="0.3">
      <c r="A115" s="32"/>
      <c r="B115" s="32"/>
      <c r="C115" s="32"/>
      <c r="D115" s="31"/>
      <c r="E115" s="31"/>
      <c r="F115" s="31"/>
      <c r="G115" s="31"/>
      <c r="H115" s="31"/>
      <c r="I115" s="31"/>
      <c r="J115" s="31"/>
      <c r="K115" s="31"/>
      <c r="L115" s="31"/>
      <c r="M115" s="31"/>
      <c r="N115" s="31"/>
      <c r="O115" s="31"/>
      <c r="P115" s="31"/>
      <c r="Q115" s="31"/>
      <c r="R115" s="31"/>
    </row>
    <row r="116" spans="1:18" ht="17.25" customHeight="1" x14ac:dyDescent="0.3">
      <c r="L116" s="97" t="s">
        <v>183</v>
      </c>
      <c r="M116" s="97"/>
      <c r="N116" s="97"/>
      <c r="O116" s="97"/>
    </row>
  </sheetData>
  <mergeCells count="241">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K22:O22"/>
    <mergeCell ref="B23:F23"/>
    <mergeCell ref="K23:O23"/>
    <mergeCell ref="B24:F24"/>
    <mergeCell ref="K24:O24"/>
    <mergeCell ref="B19:F19"/>
    <mergeCell ref="K19:O19"/>
    <mergeCell ref="B20:F20"/>
    <mergeCell ref="K20:O20"/>
    <mergeCell ref="B21:F21"/>
    <mergeCell ref="K21:O21"/>
    <mergeCell ref="A27:R27"/>
    <mergeCell ref="A28:I28"/>
    <mergeCell ref="J28:R28"/>
    <mergeCell ref="B29:F29"/>
    <mergeCell ref="K29:O29"/>
    <mergeCell ref="B30:F30"/>
    <mergeCell ref="K30:O30"/>
    <mergeCell ref="H25:I25"/>
    <mergeCell ref="Q25:R25"/>
    <mergeCell ref="A26:C26"/>
    <mergeCell ref="D26:I26"/>
    <mergeCell ref="J26:L26"/>
    <mergeCell ref="M26:R26"/>
    <mergeCell ref="B34:F34"/>
    <mergeCell ref="K34:O34"/>
    <mergeCell ref="B35:F35"/>
    <mergeCell ref="K35:O35"/>
    <mergeCell ref="B36:F36"/>
    <mergeCell ref="K36:O36"/>
    <mergeCell ref="B31:F31"/>
    <mergeCell ref="K31:O31"/>
    <mergeCell ref="B32:F32"/>
    <mergeCell ref="K32:O32"/>
    <mergeCell ref="B33:F33"/>
    <mergeCell ref="K33:O33"/>
    <mergeCell ref="H40:I40"/>
    <mergeCell ref="Q40:R40"/>
    <mergeCell ref="A41:C41"/>
    <mergeCell ref="D41:I41"/>
    <mergeCell ref="J41:L41"/>
    <mergeCell ref="M41:R41"/>
    <mergeCell ref="B37:F37"/>
    <mergeCell ref="K37:O37"/>
    <mergeCell ref="B38:F38"/>
    <mergeCell ref="K38:O38"/>
    <mergeCell ref="B39:F39"/>
    <mergeCell ref="K39:O39"/>
    <mergeCell ref="B46:F46"/>
    <mergeCell ref="K46:O46"/>
    <mergeCell ref="B47:F47"/>
    <mergeCell ref="K47:O47"/>
    <mergeCell ref="B48:F48"/>
    <mergeCell ref="K48:O48"/>
    <mergeCell ref="A42:R42"/>
    <mergeCell ref="A43:I43"/>
    <mergeCell ref="J43:R43"/>
    <mergeCell ref="B44:F44"/>
    <mergeCell ref="K44:O44"/>
    <mergeCell ref="B45:F45"/>
    <mergeCell ref="K45:O45"/>
    <mergeCell ref="B52:F52"/>
    <mergeCell ref="K52:O52"/>
    <mergeCell ref="B53:F53"/>
    <mergeCell ref="K53:O53"/>
    <mergeCell ref="B54:F54"/>
    <mergeCell ref="K54:O54"/>
    <mergeCell ref="B49:F49"/>
    <mergeCell ref="K49:O49"/>
    <mergeCell ref="B50:F50"/>
    <mergeCell ref="K50:O50"/>
    <mergeCell ref="B51:F51"/>
    <mergeCell ref="K51:O51"/>
    <mergeCell ref="A57:R57"/>
    <mergeCell ref="A58:I58"/>
    <mergeCell ref="J58:R58"/>
    <mergeCell ref="B59:F59"/>
    <mergeCell ref="K59:O59"/>
    <mergeCell ref="B60:F60"/>
    <mergeCell ref="K60:O60"/>
    <mergeCell ref="H55:I55"/>
    <mergeCell ref="Q55:R55"/>
    <mergeCell ref="A56:C56"/>
    <mergeCell ref="D56:I56"/>
    <mergeCell ref="J56:L56"/>
    <mergeCell ref="M56:R56"/>
    <mergeCell ref="B64:F64"/>
    <mergeCell ref="K64:O64"/>
    <mergeCell ref="B65:F65"/>
    <mergeCell ref="K65:O65"/>
    <mergeCell ref="B66:F66"/>
    <mergeCell ref="K66:O66"/>
    <mergeCell ref="B61:F61"/>
    <mergeCell ref="K61:O61"/>
    <mergeCell ref="B62:F62"/>
    <mergeCell ref="K62:O62"/>
    <mergeCell ref="B63:F63"/>
    <mergeCell ref="K63:O63"/>
    <mergeCell ref="H70:I70"/>
    <mergeCell ref="Q70:R70"/>
    <mergeCell ref="A71:C71"/>
    <mergeCell ref="D71:I71"/>
    <mergeCell ref="J71:L71"/>
    <mergeCell ref="M71:R71"/>
    <mergeCell ref="B67:F67"/>
    <mergeCell ref="K67:O67"/>
    <mergeCell ref="B68:F68"/>
    <mergeCell ref="K68:O68"/>
    <mergeCell ref="B69:F69"/>
    <mergeCell ref="K69:O69"/>
    <mergeCell ref="A74:C74"/>
    <mergeCell ref="D74:H74"/>
    <mergeCell ref="I74:L74"/>
    <mergeCell ref="M74:R74"/>
    <mergeCell ref="A75:C75"/>
    <mergeCell ref="D75:H75"/>
    <mergeCell ref="I75:L75"/>
    <mergeCell ref="A73:B73"/>
    <mergeCell ref="D73:E73"/>
    <mergeCell ref="F73:G73"/>
    <mergeCell ref="H73:I73"/>
    <mergeCell ref="M73:N73"/>
    <mergeCell ref="O73:P73"/>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92:C92"/>
    <mergeCell ref="J92:K92"/>
    <mergeCell ref="L92:M92"/>
    <mergeCell ref="A94:E94"/>
    <mergeCell ref="F94:G94"/>
    <mergeCell ref="H94:I94"/>
    <mergeCell ref="J94:K94"/>
    <mergeCell ref="L94:N94"/>
    <mergeCell ref="A93:R93"/>
    <mergeCell ref="E92:H92"/>
    <mergeCell ref="A98:E98"/>
    <mergeCell ref="F98:G98"/>
    <mergeCell ref="H98:I98"/>
    <mergeCell ref="J98:K98"/>
    <mergeCell ref="L98:N98"/>
    <mergeCell ref="O98:R98"/>
    <mergeCell ref="A97:E97"/>
    <mergeCell ref="F97:G97"/>
    <mergeCell ref="H97:I97"/>
    <mergeCell ref="J97:K97"/>
    <mergeCell ref="L97:N97"/>
    <mergeCell ref="O97:R97"/>
    <mergeCell ref="A96:E96"/>
    <mergeCell ref="F96:G96"/>
    <mergeCell ref="H96:I96"/>
    <mergeCell ref="J96:K96"/>
    <mergeCell ref="L96:N96"/>
    <mergeCell ref="O96:R96"/>
    <mergeCell ref="O94:R94"/>
    <mergeCell ref="A95:E95"/>
    <mergeCell ref="F95:G95"/>
    <mergeCell ref="H95:I95"/>
    <mergeCell ref="J95:K95"/>
    <mergeCell ref="L95:N95"/>
    <mergeCell ref="O95:R95"/>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s>
  <conditionalFormatting sqref="A94:A97">
    <cfRule type="cellIs" dxfId="13" priority="1" stopIfTrue="1" operator="between">
      <formula>0</formula>
      <formula>0</formula>
    </cfRule>
  </conditionalFormatting>
  <conditionalFormatting sqref="F94:F97">
    <cfRule type="cellIs" dxfId="12" priority="2" stopIfTrue="1" operator="between">
      <formula>0</formula>
      <formula>0</formula>
    </cfRule>
  </conditionalFormatting>
  <conditionalFormatting sqref="H94:H96">
    <cfRule type="cellIs" dxfId="11" priority="6" stopIfTrue="1" operator="between">
      <formula>0</formula>
      <formula>0</formula>
    </cfRule>
  </conditionalFormatting>
  <conditionalFormatting sqref="J94:J97">
    <cfRule type="cellIs" dxfId="10" priority="10" stopIfTrue="1" operator="between">
      <formula>0</formula>
      <formula>0</formula>
    </cfRule>
  </conditionalFormatting>
  <conditionalFormatting sqref="L94:L99">
    <cfRule type="cellIs" dxfId="9" priority="14" stopIfTrue="1" operator="between">
      <formula>0</formula>
      <formula>0</formula>
    </cfRule>
  </conditionalFormatting>
  <conditionalFormatting sqref="O94:O99">
    <cfRule type="cellIs" dxfId="8" priority="18"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7"/>
  <sheetViews>
    <sheetView tabSelected="1" view="pageBreakPreview" zoomScaleNormal="100" zoomScaleSheetLayoutView="100" workbookViewId="0">
      <selection activeCell="T7" sqref="T7"/>
    </sheetView>
  </sheetViews>
  <sheetFormatPr defaultRowHeight="18" x14ac:dyDescent="0.6"/>
  <cols>
    <col min="1" max="3" width="3.6640625" style="28" customWidth="1"/>
    <col min="4" max="4" width="4.109375" style="28" customWidth="1"/>
    <col min="5" max="6" width="4.88671875" style="28" customWidth="1"/>
    <col min="7" max="7" width="4.44140625" style="28" customWidth="1"/>
    <col min="8" max="8" width="18" style="28" customWidth="1"/>
    <col min="9" max="11" width="3.6640625" style="28" customWidth="1"/>
    <col min="12" max="12" width="4.109375" style="28" customWidth="1"/>
    <col min="13" max="14" width="4.88671875" style="28" customWidth="1"/>
    <col min="15" max="15" width="4.44140625" style="28" customWidth="1"/>
    <col min="16" max="16" width="18" style="28" customWidth="1"/>
    <col min="17" max="19" width="3.6640625" style="28" customWidth="1"/>
    <col min="20" max="20" width="4.109375" style="28" customWidth="1"/>
    <col min="21" max="22" width="4.88671875" style="28" customWidth="1"/>
    <col min="23" max="23" width="4.44140625" style="28" customWidth="1"/>
    <col min="24" max="24" width="18" style="28" customWidth="1"/>
    <col min="25" max="25" width="3.6640625" style="28" customWidth="1"/>
    <col min="26" max="27" width="4.33203125" style="28" customWidth="1"/>
    <col min="28" max="28" width="4.44140625" style="28" customWidth="1"/>
    <col min="29" max="30" width="4.88671875" style="28" customWidth="1"/>
    <col min="31" max="31" width="4.44140625" style="28" customWidth="1"/>
    <col min="32" max="32" width="18" style="28" customWidth="1"/>
  </cols>
  <sheetData>
    <row r="1" spans="1:32" s="28" customFormat="1" ht="26.25" customHeight="1" x14ac:dyDescent="0.6">
      <c r="A1" s="27"/>
      <c r="B1" s="27"/>
      <c r="C1" s="27"/>
      <c r="D1" s="27"/>
      <c r="E1" s="27"/>
      <c r="F1" s="194">
        <f>Graduation!AA9</f>
        <v>0</v>
      </c>
      <c r="G1" s="194"/>
      <c r="H1" s="194"/>
      <c r="I1" s="195" t="s">
        <v>113</v>
      </c>
      <c r="J1" s="196"/>
      <c r="K1" s="196"/>
      <c r="L1" s="196"/>
      <c r="M1" s="197"/>
      <c r="N1" s="55"/>
      <c r="O1" s="57"/>
      <c r="P1" s="57"/>
      <c r="Q1" s="57"/>
      <c r="R1" s="57"/>
      <c r="S1" s="57"/>
      <c r="T1" s="57"/>
      <c r="U1" s="57"/>
      <c r="V1" s="57"/>
      <c r="W1" s="57"/>
      <c r="X1" s="56"/>
      <c r="Y1" s="176">
        <f>Graduation!AE1</f>
        <v>0</v>
      </c>
      <c r="Z1" s="176"/>
      <c r="AA1" s="176"/>
      <c r="AB1" s="176"/>
      <c r="AC1" s="176"/>
      <c r="AD1" s="176"/>
      <c r="AE1" s="177" t="s">
        <v>89</v>
      </c>
      <c r="AF1" s="177"/>
    </row>
    <row r="2" spans="1:32" s="28" customFormat="1" ht="26.25" customHeight="1" x14ac:dyDescent="0.6">
      <c r="A2" s="27"/>
      <c r="B2" s="27"/>
      <c r="C2" s="27"/>
      <c r="D2" s="27"/>
      <c r="E2" s="27"/>
      <c r="F2" s="194">
        <f>Graduation!AE11</f>
        <v>0</v>
      </c>
      <c r="G2" s="194"/>
      <c r="H2" s="194"/>
      <c r="I2" s="195" t="s">
        <v>118</v>
      </c>
      <c r="J2" s="196"/>
      <c r="K2" s="196"/>
      <c r="L2" s="196"/>
      <c r="M2" s="197"/>
      <c r="N2" s="55"/>
      <c r="O2" s="57"/>
      <c r="P2" s="57"/>
      <c r="Q2" s="57"/>
      <c r="R2" s="57"/>
      <c r="S2" s="57"/>
      <c r="T2" s="57"/>
      <c r="U2" s="57"/>
      <c r="V2" s="57"/>
      <c r="W2" s="57"/>
      <c r="X2" s="56"/>
      <c r="Y2" s="176">
        <f>Graduation!AE5</f>
        <v>0</v>
      </c>
      <c r="Z2" s="176"/>
      <c r="AA2" s="176"/>
      <c r="AB2" s="176"/>
      <c r="AC2" s="176"/>
      <c r="AD2" s="176"/>
      <c r="AE2" s="177" t="s">
        <v>101</v>
      </c>
      <c r="AF2" s="177"/>
    </row>
    <row r="3" spans="1:32" s="28" customFormat="1" ht="26.25" customHeight="1" x14ac:dyDescent="0.6">
      <c r="A3" s="27"/>
      <c r="B3" s="27"/>
      <c r="C3" s="27"/>
      <c r="D3" s="27"/>
      <c r="E3" s="27"/>
      <c r="F3" s="198">
        <f>Graduation!AE10</f>
        <v>0</v>
      </c>
      <c r="G3" s="198"/>
      <c r="H3" s="198"/>
      <c r="I3" s="195" t="s">
        <v>115</v>
      </c>
      <c r="J3" s="196"/>
      <c r="K3" s="196"/>
      <c r="L3" s="196"/>
      <c r="M3" s="197"/>
      <c r="N3" s="55"/>
      <c r="O3" s="57"/>
      <c r="P3" s="57"/>
      <c r="Q3" s="57"/>
      <c r="R3" s="57"/>
      <c r="S3" s="58" t="s">
        <v>87</v>
      </c>
      <c r="T3" s="57"/>
      <c r="U3" s="57"/>
      <c r="V3" s="57"/>
      <c r="W3" s="57"/>
      <c r="X3" s="56"/>
      <c r="Y3" s="176">
        <f>Graduation!AE7</f>
        <v>0</v>
      </c>
      <c r="Z3" s="176"/>
      <c r="AA3" s="176"/>
      <c r="AB3" s="176"/>
      <c r="AC3" s="176"/>
      <c r="AD3" s="176"/>
      <c r="AE3" s="177" t="s">
        <v>107</v>
      </c>
      <c r="AF3" s="177"/>
    </row>
    <row r="4" spans="1:32" s="28" customFormat="1" ht="22.5" customHeight="1" x14ac:dyDescent="0.6">
      <c r="A4" s="27"/>
      <c r="B4" s="27"/>
      <c r="C4" s="27"/>
      <c r="D4" s="27"/>
      <c r="E4" s="27"/>
      <c r="F4" s="199">
        <f>Graduation!F6</f>
        <v>0</v>
      </c>
      <c r="G4" s="200"/>
      <c r="H4" s="201"/>
      <c r="I4" s="181" t="s">
        <v>102</v>
      </c>
      <c r="J4" s="182"/>
      <c r="K4" s="182"/>
      <c r="L4" s="182"/>
      <c r="M4" s="183"/>
      <c r="N4" s="55"/>
      <c r="O4" s="57"/>
      <c r="P4" s="57"/>
      <c r="Q4" s="57"/>
      <c r="R4" s="57"/>
      <c r="S4" s="58" t="s">
        <v>199</v>
      </c>
      <c r="T4" s="57"/>
      <c r="U4" s="57"/>
      <c r="V4" s="57"/>
      <c r="W4" s="57"/>
      <c r="X4" s="56"/>
      <c r="Y4" s="176" t="str">
        <f>Graduation!K7</f>
        <v>کمپیوټرساینس پوهنځی</v>
      </c>
      <c r="Z4" s="176"/>
      <c r="AA4" s="176"/>
      <c r="AB4" s="176"/>
      <c r="AC4" s="176"/>
      <c r="AD4" s="176"/>
      <c r="AE4" s="177" t="s">
        <v>141</v>
      </c>
      <c r="AF4" s="177"/>
    </row>
    <row r="5" spans="1:32" s="28" customFormat="1" ht="21.75" customHeight="1" x14ac:dyDescent="0.6">
      <c r="A5" s="27"/>
      <c r="B5" s="27"/>
      <c r="C5" s="27"/>
      <c r="D5" s="27"/>
      <c r="E5" s="27"/>
      <c r="F5" s="202"/>
      <c r="G5" s="203"/>
      <c r="H5" s="204"/>
      <c r="I5" s="184"/>
      <c r="J5" s="185"/>
      <c r="K5" s="185"/>
      <c r="L5" s="185"/>
      <c r="M5" s="186"/>
      <c r="N5" s="55"/>
      <c r="O5" s="57"/>
      <c r="P5" s="57"/>
      <c r="Q5" s="57"/>
      <c r="R5" s="57"/>
      <c r="S5" s="58" t="s">
        <v>99</v>
      </c>
      <c r="T5" s="57"/>
      <c r="U5" s="57"/>
      <c r="V5" s="57"/>
      <c r="W5" s="57"/>
      <c r="X5" s="56"/>
      <c r="Y5" s="176" t="str">
        <f>Graduation!K9</f>
        <v>عمومي</v>
      </c>
      <c r="Z5" s="176"/>
      <c r="AA5" s="176"/>
      <c r="AB5" s="176"/>
      <c r="AC5" s="176"/>
      <c r="AD5" s="176"/>
      <c r="AE5" s="177" t="s">
        <v>140</v>
      </c>
      <c r="AF5" s="177"/>
    </row>
    <row r="6" spans="1:32" s="28" customFormat="1" ht="26.25" customHeight="1" x14ac:dyDescent="0.6">
      <c r="A6" s="27"/>
      <c r="B6" s="27"/>
      <c r="C6" s="27"/>
      <c r="D6" s="27"/>
      <c r="E6" s="27"/>
      <c r="F6" s="187">
        <f>Graduation!A8</f>
        <v>0</v>
      </c>
      <c r="G6" s="188"/>
      <c r="H6" s="189"/>
      <c r="I6" s="181" t="s">
        <v>108</v>
      </c>
      <c r="J6" s="182"/>
      <c r="K6" s="182"/>
      <c r="L6" s="182"/>
      <c r="M6" s="183"/>
      <c r="N6" s="55"/>
      <c r="O6" s="57"/>
      <c r="P6" s="57"/>
      <c r="Q6" s="57"/>
      <c r="R6" s="57"/>
      <c r="S6" s="59" t="s">
        <v>200</v>
      </c>
      <c r="T6" s="57"/>
      <c r="U6" s="57"/>
      <c r="V6" s="57"/>
      <c r="W6" s="57"/>
      <c r="X6" s="56"/>
      <c r="Y6" s="178">
        <f>Graduation!V4</f>
        <v>1398</v>
      </c>
      <c r="Z6" s="179"/>
      <c r="AA6" s="179"/>
      <c r="AB6" s="179"/>
      <c r="AC6" s="179"/>
      <c r="AD6" s="180"/>
      <c r="AE6" s="177" t="s">
        <v>97</v>
      </c>
      <c r="AF6" s="177"/>
    </row>
    <row r="7" spans="1:32" s="28" customFormat="1" ht="26.25" customHeight="1" x14ac:dyDescent="0.6">
      <c r="A7" s="27"/>
      <c r="B7" s="27"/>
      <c r="C7" s="27"/>
      <c r="D7" s="27"/>
      <c r="E7" s="27"/>
      <c r="F7" s="190"/>
      <c r="G7" s="191"/>
      <c r="H7" s="192"/>
      <c r="I7" s="184"/>
      <c r="J7" s="185"/>
      <c r="K7" s="185"/>
      <c r="L7" s="185"/>
      <c r="M7" s="186"/>
      <c r="N7" s="55"/>
      <c r="O7" s="57"/>
      <c r="P7" s="57"/>
      <c r="Q7" s="57"/>
      <c r="R7" s="57"/>
      <c r="S7" s="59" t="s">
        <v>201</v>
      </c>
      <c r="T7" s="57"/>
      <c r="U7" s="57"/>
      <c r="V7" s="57"/>
      <c r="W7" s="57"/>
      <c r="X7" s="56"/>
      <c r="Y7" s="178">
        <f>Graduation!V8</f>
        <v>1402</v>
      </c>
      <c r="Z7" s="179"/>
      <c r="AA7" s="179"/>
      <c r="AB7" s="179"/>
      <c r="AC7" s="179"/>
      <c r="AD7" s="180"/>
      <c r="AE7" s="177" t="s">
        <v>98</v>
      </c>
      <c r="AF7" s="177"/>
    </row>
    <row r="8" spans="1:32" s="28" customFormat="1" ht="26.25" customHeight="1" x14ac:dyDescent="0.6">
      <c r="A8" s="27"/>
      <c r="B8" s="27"/>
      <c r="C8" s="27"/>
      <c r="D8" s="27"/>
      <c r="E8" s="27"/>
      <c r="F8" s="198">
        <f>Graduation!A10</f>
        <v>0</v>
      </c>
      <c r="G8" s="198"/>
      <c r="H8" s="198"/>
      <c r="I8" s="195" t="s">
        <v>114</v>
      </c>
      <c r="J8" s="196"/>
      <c r="K8" s="196"/>
      <c r="L8" s="196"/>
      <c r="M8" s="197"/>
      <c r="N8" s="55"/>
      <c r="O8" s="57"/>
      <c r="P8" s="57"/>
      <c r="Q8" s="57"/>
      <c r="R8" s="57"/>
      <c r="S8" s="57"/>
      <c r="T8" s="57"/>
      <c r="U8" s="57"/>
      <c r="V8" s="57"/>
      <c r="W8" s="57"/>
      <c r="X8" s="56"/>
      <c r="Y8" s="208" t="str">
        <f>Graduation!V9</f>
        <v>ليسانس</v>
      </c>
      <c r="Z8" s="176"/>
      <c r="AA8" s="176"/>
      <c r="AB8" s="176"/>
      <c r="AC8" s="176"/>
      <c r="AD8" s="176"/>
      <c r="AE8" s="177" t="s">
        <v>110</v>
      </c>
      <c r="AF8" s="177"/>
    </row>
    <row r="9" spans="1:32" s="28" customFormat="1" ht="16.5" customHeight="1" x14ac:dyDescent="0.6">
      <c r="F9" s="209" t="s">
        <v>189</v>
      </c>
      <c r="G9" s="209"/>
      <c r="H9" s="209"/>
      <c r="I9" s="210" t="s">
        <v>190</v>
      </c>
      <c r="J9" s="210"/>
      <c r="K9" s="210"/>
      <c r="L9" s="210"/>
      <c r="M9" s="210"/>
      <c r="N9" s="210"/>
      <c r="O9" s="210"/>
      <c r="P9" s="29"/>
      <c r="X9" s="29"/>
      <c r="Y9" s="209" t="s">
        <v>191</v>
      </c>
      <c r="Z9" s="209"/>
      <c r="AA9" s="209"/>
      <c r="AB9" s="209"/>
      <c r="AC9" s="209"/>
      <c r="AD9" s="209"/>
      <c r="AE9" s="209"/>
      <c r="AF9" s="47" t="s">
        <v>192</v>
      </c>
    </row>
    <row r="10" spans="1:32" s="28" customFormat="1" ht="18.75" customHeight="1" x14ac:dyDescent="0.6">
      <c r="A10" s="193" t="s">
        <v>163</v>
      </c>
      <c r="B10" s="193"/>
      <c r="C10" s="193"/>
      <c r="D10" s="193"/>
      <c r="E10" s="193"/>
      <c r="F10" s="193"/>
      <c r="G10" s="193"/>
      <c r="H10" s="193"/>
      <c r="I10" s="193" t="s">
        <v>162</v>
      </c>
      <c r="J10" s="193"/>
      <c r="K10" s="193"/>
      <c r="L10" s="193"/>
      <c r="M10" s="193"/>
      <c r="N10" s="193"/>
      <c r="O10" s="193"/>
      <c r="P10" s="193"/>
      <c r="Q10" s="193" t="s">
        <v>161</v>
      </c>
      <c r="R10" s="193"/>
      <c r="S10" s="193"/>
      <c r="T10" s="193"/>
      <c r="U10" s="193"/>
      <c r="V10" s="193"/>
      <c r="W10" s="193"/>
      <c r="X10" s="193"/>
      <c r="Y10" s="193" t="s">
        <v>160</v>
      </c>
      <c r="Z10" s="193"/>
      <c r="AA10" s="193"/>
      <c r="AB10" s="193"/>
      <c r="AC10" s="193"/>
      <c r="AD10" s="193"/>
      <c r="AE10" s="193"/>
      <c r="AF10" s="193"/>
    </row>
    <row r="11" spans="1:32" s="28" customFormat="1" ht="43.5" customHeight="1" x14ac:dyDescent="0.6">
      <c r="A11" s="33" t="s">
        <v>57</v>
      </c>
      <c r="B11" s="34" t="s">
        <v>143</v>
      </c>
      <c r="C11" s="34" t="s">
        <v>144</v>
      </c>
      <c r="D11" s="34" t="s">
        <v>145</v>
      </c>
      <c r="E11" s="34" t="s">
        <v>146</v>
      </c>
      <c r="F11" s="34" t="s">
        <v>147</v>
      </c>
      <c r="G11" s="34" t="s">
        <v>148</v>
      </c>
      <c r="H11" s="35" t="s">
        <v>125</v>
      </c>
      <c r="I11" s="33" t="s">
        <v>57</v>
      </c>
      <c r="J11" s="34" t="s">
        <v>143</v>
      </c>
      <c r="K11" s="34" t="s">
        <v>144</v>
      </c>
      <c r="L11" s="34" t="s">
        <v>145</v>
      </c>
      <c r="M11" s="34" t="s">
        <v>146</v>
      </c>
      <c r="N11" s="34" t="s">
        <v>147</v>
      </c>
      <c r="O11" s="34" t="s">
        <v>148</v>
      </c>
      <c r="P11" s="35" t="s">
        <v>125</v>
      </c>
      <c r="Q11" s="33" t="s">
        <v>57</v>
      </c>
      <c r="R11" s="34" t="s">
        <v>143</v>
      </c>
      <c r="S11" s="34" t="s">
        <v>144</v>
      </c>
      <c r="T11" s="34" t="s">
        <v>145</v>
      </c>
      <c r="U11" s="34" t="s">
        <v>146</v>
      </c>
      <c r="V11" s="34" t="s">
        <v>147</v>
      </c>
      <c r="W11" s="34" t="s">
        <v>148</v>
      </c>
      <c r="X11" s="35" t="s">
        <v>125</v>
      </c>
      <c r="Y11" s="33" t="s">
        <v>57</v>
      </c>
      <c r="Z11" s="34" t="s">
        <v>143</v>
      </c>
      <c r="AA11" s="34" t="s">
        <v>144</v>
      </c>
      <c r="AB11" s="34" t="s">
        <v>145</v>
      </c>
      <c r="AC11" s="34" t="s">
        <v>146</v>
      </c>
      <c r="AD11" s="34" t="s">
        <v>147</v>
      </c>
      <c r="AE11" s="34" t="s">
        <v>148</v>
      </c>
      <c r="AF11" s="35" t="s">
        <v>125</v>
      </c>
    </row>
    <row r="12" spans="1:32" s="28" customFormat="1" ht="15" customHeight="1" x14ac:dyDescent="0.6">
      <c r="A12" s="36" t="b">
        <f>IF(E12&gt;=90,"A",IF(E12&gt;=80,"B",IF(E12&gt;=70,"C",IF(E12&gt;=55,"D",IF(E12&gt;55,"ناکام",IF(E12&gt;=90,"A",IF(E12&gt;=80,"B",IF(E12&gt;=70,"C",IF(E12&gt;=55,"D",IF(D12&gt;=90,"A",IF(D12&gt;=80,"B",IF(D12&gt;=70,"C",IF(D12&gt;=55,"D",IF(C12&gt;=90,"A",IF(C12&gt;=80,"B",IF(C12&gt;=70,"C",IF(C12&gt;=55,"D",IF(B12&gt;=90,"A",IF(B12&gt;=80,"B",IF(B12&gt;=70,"C",IF(B12&gt;=55,"D")))))))))))))))))))))</f>
        <v>0</v>
      </c>
      <c r="B12" s="37">
        <f>Graduation!C15</f>
        <v>0</v>
      </c>
      <c r="C12" s="37">
        <f>Graduation!D15</f>
        <v>0</v>
      </c>
      <c r="D12" s="37">
        <f>Graduation!E15</f>
        <v>0</v>
      </c>
      <c r="E12" s="37">
        <f>Graduation!F15</f>
        <v>0</v>
      </c>
      <c r="F12" s="37">
        <f>G12*16</f>
        <v>0</v>
      </c>
      <c r="G12" s="37">
        <f>Graduation!G15</f>
        <v>0</v>
      </c>
      <c r="H12" s="30">
        <f>Graduation!H15</f>
        <v>31</v>
      </c>
      <c r="I12" s="36" t="b">
        <f>IF(M12&gt;=90,"A",IF(M12&gt;=80,"B",IF(M12&gt;=70,"C",IF(M12&gt;=55,"D",IF(M12&gt;55,"ناکام",IF(M12&gt;=90,"A",IF(M12&gt;=80,"B",IF(M12&gt;=70,"C",IF(M12&gt;=55,"D",IF(L12&gt;=90,"A",IF(L12&gt;=80,"B",IF(L12&gt;=70,"C",IF(L12&gt;=55,"D",IF(K12&gt;=90,"A",IF(K12&gt;=80,"B",IF(K12&gt;=70,"C",IF(K12&gt;=55,"D",IF(J12&gt;=90,"A",IF(J12&gt;=80,"B",IF(J12&gt;=70,"C",IF(J12&gt;=55,"D")))))))))))))))))))))</f>
        <v>0</v>
      </c>
      <c r="J12" s="37">
        <f>Graduation!M15</f>
        <v>0</v>
      </c>
      <c r="K12" s="37">
        <f>Graduation!N15</f>
        <v>0</v>
      </c>
      <c r="L12" s="37">
        <f>Graduation!O15</f>
        <v>0</v>
      </c>
      <c r="M12" s="37">
        <f>Graduation!P15</f>
        <v>0</v>
      </c>
      <c r="N12" s="37">
        <f t="shared" ref="N12:N18" si="0">O12*16</f>
        <v>0</v>
      </c>
      <c r="O12" s="37">
        <f>Graduation!Q15</f>
        <v>0</v>
      </c>
      <c r="P12" s="30">
        <f>Graduation!R15</f>
        <v>21</v>
      </c>
      <c r="Q12" s="36" t="b">
        <f>IF(U12&gt;=90,"A",IF(U12&gt;=80,"B",IF(U12&gt;=70,"C",IF(U12&gt;=55,"D",IF(U12&gt;55,"ناکام",IF(U12&gt;=90,"A",IF(U12&gt;=80,"B",IF(U12&gt;=70,"C",IF(U12&gt;=55,"D",IF(T12&gt;=90,"A",IF(T12&gt;=80,"B",IF(T12&gt;=70,"C",IF(T12&gt;=55,"D",IF(S12&gt;=90,"A",IF(S12&gt;=80,"B",IF(S12&gt;=70,"C",IF(S12&gt;=55,"D",IF(R12&gt;=90,"A",IF(R12&gt;=80,"B",IF(R12&gt;=70,"C",IF(R12&gt;=55,"D")))))))))))))))))))))</f>
        <v>0</v>
      </c>
      <c r="R12" s="37">
        <f>Graduation!U15</f>
        <v>0</v>
      </c>
      <c r="S12" s="37">
        <f>Graduation!V15</f>
        <v>0</v>
      </c>
      <c r="T12" s="37">
        <f>Graduation!W15</f>
        <v>0</v>
      </c>
      <c r="U12" s="37">
        <f>Graduation!X15</f>
        <v>0</v>
      </c>
      <c r="V12" s="37">
        <f t="shared" ref="V12:V18" si="1">W12*16</f>
        <v>0</v>
      </c>
      <c r="W12" s="37">
        <f>Graduation!Y15</f>
        <v>0</v>
      </c>
      <c r="X12" s="30">
        <f>Graduation!Z15</f>
        <v>11</v>
      </c>
      <c r="Y12" s="36" t="b">
        <f>IF(AC12&gt;=90,"A",IF(AC12&gt;=80,"B",IF(AC12&gt;=70,"C",IF(AC12&gt;=55,"D",IF(AC12&gt;55,"ناکام",IF(AC12&gt;=90,"A",IF(AC12&gt;=80,"B",IF(AC12&gt;=70,"C",IF(AC12&gt;=55,"D",IF(AB12&gt;=90,"A",IF(AB12&gt;=80,"B",IF(AB12&gt;=70,"C",IF(AB12&gt;=55,"D",IF(AA12&gt;=90,"A",IF(AA12&gt;=80,"B",IF(AA12&gt;=70,"C",IF(AA12&gt;=55,"D",IF(Z12&gt;=90,"A",IF(Z12&gt;=80,"B",IF(Z12&gt;=70,"C",IF(Z12&gt;=55,"D")))))))))))))))))))))</f>
        <v>0</v>
      </c>
      <c r="Z12" s="37">
        <f>Graduation!AC15</f>
        <v>0</v>
      </c>
      <c r="AA12" s="37">
        <f>Graduation!AD15</f>
        <v>0</v>
      </c>
      <c r="AB12" s="37">
        <f>Graduation!AE15</f>
        <v>0</v>
      </c>
      <c r="AC12" s="37">
        <f>Graduation!AF15</f>
        <v>0</v>
      </c>
      <c r="AD12" s="37">
        <f t="shared" ref="AD12:AD18" si="2">AE12*16</f>
        <v>0</v>
      </c>
      <c r="AE12" s="37">
        <f>Graduation!AG15</f>
        <v>0</v>
      </c>
      <c r="AF12" s="30">
        <f>Graduation!AH15</f>
        <v>1</v>
      </c>
    </row>
    <row r="13" spans="1:32" s="28" customFormat="1" ht="15" customHeight="1" x14ac:dyDescent="0.6">
      <c r="A13" s="36" t="b">
        <f t="shared" ref="A13:A19" si="3">IF(E13&gt;=90,"A",IF(E13&gt;=80,"B",IF(E13&gt;=70,"C",IF(E13&gt;=55,"D",IF(E13&gt;55,"ناکام",IF(E13&gt;=90,"A",IF(E13&gt;=80,"B",IF(E13&gt;=70,"C",IF(E13&gt;=55,"D",IF(D13&gt;=90,"A",IF(D13&gt;=80,"B",IF(D13&gt;=70,"C",IF(D13&gt;=55,"D",IF(C13&gt;=90,"A",IF(C13&gt;=80,"B",IF(C13&gt;=70,"C",IF(C13&gt;=55,"D",IF(B13&gt;=90,"A",IF(B13&gt;=80,"B",IF(B13&gt;=70,"C",IF(B13&gt;=55,"D")))))))))))))))))))))</f>
        <v>0</v>
      </c>
      <c r="B13" s="37">
        <f>Graduation!C16</f>
        <v>0</v>
      </c>
      <c r="C13" s="37">
        <f>Graduation!D16</f>
        <v>0</v>
      </c>
      <c r="D13" s="37">
        <f>Graduation!E16</f>
        <v>0</v>
      </c>
      <c r="E13" s="37">
        <f>Graduation!F16</f>
        <v>0</v>
      </c>
      <c r="F13" s="37">
        <f t="shared" ref="F13:F19" si="4">G13*16</f>
        <v>0</v>
      </c>
      <c r="G13" s="37">
        <f>Graduation!G16</f>
        <v>0</v>
      </c>
      <c r="H13" s="30">
        <f>Graduation!H16</f>
        <v>32</v>
      </c>
      <c r="I13" s="36" t="b">
        <f t="shared" ref="I13:I18" si="5">IF(M13&gt;=90,"A",IF(M13&gt;=80,"B",IF(M13&gt;=70,"C",IF(M13&gt;=55,"D",IF(M13&gt;55,"ناکام",IF(M13&gt;=90,"A",IF(M13&gt;=80,"B",IF(M13&gt;=70,"C",IF(M13&gt;=55,"D",IF(L13&gt;=90,"A",IF(L13&gt;=80,"B",IF(L13&gt;=70,"C",IF(L13&gt;=55,"D",IF(K13&gt;=90,"A",IF(K13&gt;=80,"B",IF(K13&gt;=70,"C",IF(K13&gt;=55,"D",IF(J13&gt;=90,"A",IF(J13&gt;=80,"B",IF(J13&gt;=70,"C",IF(J13&gt;=55,"D")))))))))))))))))))))</f>
        <v>0</v>
      </c>
      <c r="J13" s="37">
        <f>Graduation!M16</f>
        <v>0</v>
      </c>
      <c r="K13" s="37">
        <f>Graduation!N16</f>
        <v>0</v>
      </c>
      <c r="L13" s="37">
        <f>Graduation!O16</f>
        <v>0</v>
      </c>
      <c r="M13" s="37">
        <f>Graduation!P16</f>
        <v>0</v>
      </c>
      <c r="N13" s="37">
        <f t="shared" si="0"/>
        <v>0</v>
      </c>
      <c r="O13" s="37">
        <f>Graduation!Q16</f>
        <v>0</v>
      </c>
      <c r="P13" s="30">
        <f>Graduation!R16</f>
        <v>22</v>
      </c>
      <c r="Q13" s="36" t="b">
        <f t="shared" ref="Q13:Q18" si="6">IF(U13&gt;=90,"A",IF(U13&gt;=80,"B",IF(U13&gt;=70,"C",IF(U13&gt;=55,"D",IF(U13&gt;55,"ناکام",IF(U13&gt;=90,"A",IF(U13&gt;=80,"B",IF(U13&gt;=70,"C",IF(U13&gt;=55,"D",IF(T13&gt;=90,"A",IF(T13&gt;=80,"B",IF(T13&gt;=70,"C",IF(T13&gt;=55,"D",IF(S13&gt;=90,"A",IF(S13&gt;=80,"B",IF(S13&gt;=70,"C",IF(S13&gt;=55,"D",IF(R13&gt;=90,"A",IF(R13&gt;=80,"B",IF(R13&gt;=70,"C",IF(R13&gt;=55,"D")))))))))))))))))))))</f>
        <v>0</v>
      </c>
      <c r="R13" s="37">
        <f>Graduation!U16</f>
        <v>0</v>
      </c>
      <c r="S13" s="37">
        <f>Graduation!V16</f>
        <v>0</v>
      </c>
      <c r="T13" s="37">
        <f>Graduation!W16</f>
        <v>0</v>
      </c>
      <c r="U13" s="37">
        <f>Graduation!X16</f>
        <v>0</v>
      </c>
      <c r="V13" s="37">
        <f t="shared" si="1"/>
        <v>0</v>
      </c>
      <c r="W13" s="37">
        <f>Graduation!Y16</f>
        <v>0</v>
      </c>
      <c r="X13" s="30">
        <f>Graduation!Z16</f>
        <v>12</v>
      </c>
      <c r="Y13" s="36" t="b">
        <f t="shared" ref="Y13:Y18" si="7">IF(AC13&gt;=90,"A",IF(AC13&gt;=80,"B",IF(AC13&gt;=70,"C",IF(AC13&gt;=55,"D",IF(AC13&gt;55,"ناکام",IF(AC13&gt;=90,"A",IF(AC13&gt;=80,"B",IF(AC13&gt;=70,"C",IF(AC13&gt;=55,"D",IF(AB13&gt;=90,"A",IF(AB13&gt;=80,"B",IF(AB13&gt;=70,"C",IF(AB13&gt;=55,"D",IF(AA13&gt;=90,"A",IF(AA13&gt;=80,"B",IF(AA13&gt;=70,"C",IF(AA13&gt;=55,"D",IF(Z13&gt;=90,"A",IF(Z13&gt;=80,"B",IF(Z13&gt;=70,"C",IF(Z13&gt;=55,"D")))))))))))))))))))))</f>
        <v>0</v>
      </c>
      <c r="Z13" s="37">
        <f>Graduation!AC16</f>
        <v>0</v>
      </c>
      <c r="AA13" s="37">
        <f>Graduation!AD16</f>
        <v>0</v>
      </c>
      <c r="AB13" s="37">
        <f>Graduation!AE16</f>
        <v>0</v>
      </c>
      <c r="AC13" s="37">
        <f>Graduation!AF16</f>
        <v>0</v>
      </c>
      <c r="AD13" s="37">
        <f t="shared" si="2"/>
        <v>0</v>
      </c>
      <c r="AE13" s="37">
        <f>Graduation!AG16</f>
        <v>0</v>
      </c>
      <c r="AF13" s="30">
        <f>Graduation!AH16</f>
        <v>2</v>
      </c>
    </row>
    <row r="14" spans="1:32" s="28" customFormat="1" ht="15" customHeight="1" x14ac:dyDescent="0.6">
      <c r="A14" s="36" t="b">
        <f t="shared" si="3"/>
        <v>0</v>
      </c>
      <c r="B14" s="37">
        <f>Graduation!C17</f>
        <v>0</v>
      </c>
      <c r="C14" s="37">
        <f>Graduation!D17</f>
        <v>0</v>
      </c>
      <c r="D14" s="37">
        <f>Graduation!E17</f>
        <v>0</v>
      </c>
      <c r="E14" s="37">
        <f>Graduation!F17</f>
        <v>0</v>
      </c>
      <c r="F14" s="37">
        <f t="shared" si="4"/>
        <v>0</v>
      </c>
      <c r="G14" s="37">
        <f>Graduation!G17</f>
        <v>0</v>
      </c>
      <c r="H14" s="30">
        <f>Graduation!H17</f>
        <v>33</v>
      </c>
      <c r="I14" s="36" t="b">
        <f t="shared" si="5"/>
        <v>0</v>
      </c>
      <c r="J14" s="37">
        <f>Graduation!M17</f>
        <v>0</v>
      </c>
      <c r="K14" s="37">
        <f>Graduation!N17</f>
        <v>0</v>
      </c>
      <c r="L14" s="37">
        <f>Graduation!O17</f>
        <v>0</v>
      </c>
      <c r="M14" s="37">
        <f>Graduation!P17</f>
        <v>0</v>
      </c>
      <c r="N14" s="37">
        <f t="shared" si="0"/>
        <v>0</v>
      </c>
      <c r="O14" s="37">
        <f>Graduation!Q17</f>
        <v>0</v>
      </c>
      <c r="P14" s="30">
        <f>Graduation!R17</f>
        <v>23</v>
      </c>
      <c r="Q14" s="36" t="b">
        <f t="shared" si="6"/>
        <v>0</v>
      </c>
      <c r="R14" s="37">
        <f>Graduation!U17</f>
        <v>0</v>
      </c>
      <c r="S14" s="37">
        <f>Graduation!V17</f>
        <v>0</v>
      </c>
      <c r="T14" s="37">
        <f>Graduation!W17</f>
        <v>0</v>
      </c>
      <c r="U14" s="37">
        <f>Graduation!X17</f>
        <v>0</v>
      </c>
      <c r="V14" s="37">
        <f t="shared" si="1"/>
        <v>0</v>
      </c>
      <c r="W14" s="37">
        <f>Graduation!Y17</f>
        <v>0</v>
      </c>
      <c r="X14" s="30">
        <f>Graduation!Z17</f>
        <v>13</v>
      </c>
      <c r="Y14" s="36" t="b">
        <f t="shared" si="7"/>
        <v>0</v>
      </c>
      <c r="Z14" s="37">
        <f>Graduation!AC17</f>
        <v>0</v>
      </c>
      <c r="AA14" s="37">
        <f>Graduation!AD17</f>
        <v>0</v>
      </c>
      <c r="AB14" s="37">
        <f>Graduation!AE17</f>
        <v>0</v>
      </c>
      <c r="AC14" s="37">
        <f>Graduation!AF17</f>
        <v>0</v>
      </c>
      <c r="AD14" s="37">
        <f t="shared" si="2"/>
        <v>0</v>
      </c>
      <c r="AE14" s="37">
        <f>Graduation!AG17</f>
        <v>0</v>
      </c>
      <c r="AF14" s="30">
        <f>Graduation!AH17</f>
        <v>3</v>
      </c>
    </row>
    <row r="15" spans="1:32" s="28" customFormat="1" ht="15" customHeight="1" x14ac:dyDescent="0.6">
      <c r="A15" s="36" t="b">
        <f t="shared" si="3"/>
        <v>0</v>
      </c>
      <c r="B15" s="37">
        <f>Graduation!C18</f>
        <v>0</v>
      </c>
      <c r="C15" s="37">
        <f>Graduation!D18</f>
        <v>0</v>
      </c>
      <c r="D15" s="37">
        <f>Graduation!E18</f>
        <v>0</v>
      </c>
      <c r="E15" s="37">
        <f>Graduation!F18</f>
        <v>0</v>
      </c>
      <c r="F15" s="37">
        <f t="shared" si="4"/>
        <v>0</v>
      </c>
      <c r="G15" s="37">
        <f>Graduation!G18</f>
        <v>0</v>
      </c>
      <c r="H15" s="30">
        <f>Graduation!H18</f>
        <v>34</v>
      </c>
      <c r="I15" s="36" t="b">
        <f t="shared" si="5"/>
        <v>0</v>
      </c>
      <c r="J15" s="37">
        <f>Graduation!M18</f>
        <v>0</v>
      </c>
      <c r="K15" s="37">
        <f>Graduation!N18</f>
        <v>0</v>
      </c>
      <c r="L15" s="37">
        <f>Graduation!O18</f>
        <v>0</v>
      </c>
      <c r="M15" s="37">
        <f>Graduation!P18</f>
        <v>0</v>
      </c>
      <c r="N15" s="37">
        <f t="shared" si="0"/>
        <v>0</v>
      </c>
      <c r="O15" s="37">
        <f>Graduation!Q18</f>
        <v>0</v>
      </c>
      <c r="P15" s="30">
        <f>Graduation!R18</f>
        <v>24</v>
      </c>
      <c r="Q15" s="36" t="b">
        <f t="shared" si="6"/>
        <v>0</v>
      </c>
      <c r="R15" s="37">
        <f>Graduation!U18</f>
        <v>0</v>
      </c>
      <c r="S15" s="37">
        <f>Graduation!V18</f>
        <v>0</v>
      </c>
      <c r="T15" s="37">
        <f>Graduation!W18</f>
        <v>0</v>
      </c>
      <c r="U15" s="37">
        <f>Graduation!X18</f>
        <v>0</v>
      </c>
      <c r="V15" s="37">
        <f t="shared" si="1"/>
        <v>0</v>
      </c>
      <c r="W15" s="37">
        <f>Graduation!Y18</f>
        <v>0</v>
      </c>
      <c r="X15" s="30">
        <f>Graduation!Z18</f>
        <v>14</v>
      </c>
      <c r="Y15" s="36" t="b">
        <f t="shared" si="7"/>
        <v>0</v>
      </c>
      <c r="Z15" s="37">
        <f>Graduation!AC18</f>
        <v>0</v>
      </c>
      <c r="AA15" s="37">
        <f>Graduation!AD18</f>
        <v>0</v>
      </c>
      <c r="AB15" s="37">
        <f>Graduation!AE18</f>
        <v>0</v>
      </c>
      <c r="AC15" s="37">
        <f>Graduation!AF18</f>
        <v>0</v>
      </c>
      <c r="AD15" s="37">
        <f t="shared" si="2"/>
        <v>0</v>
      </c>
      <c r="AE15" s="37">
        <f>Graduation!AG18</f>
        <v>0</v>
      </c>
      <c r="AF15" s="30">
        <f>Graduation!AH18</f>
        <v>4</v>
      </c>
    </row>
    <row r="16" spans="1:32" s="28" customFormat="1" ht="15" customHeight="1" x14ac:dyDescent="0.6">
      <c r="A16" s="36" t="b">
        <f t="shared" si="3"/>
        <v>0</v>
      </c>
      <c r="B16" s="37">
        <f>Graduation!C19</f>
        <v>0</v>
      </c>
      <c r="C16" s="37">
        <f>Graduation!D19</f>
        <v>0</v>
      </c>
      <c r="D16" s="37">
        <f>Graduation!E19</f>
        <v>0</v>
      </c>
      <c r="E16" s="37">
        <f>Graduation!F19</f>
        <v>0</v>
      </c>
      <c r="F16" s="37">
        <f t="shared" si="4"/>
        <v>0</v>
      </c>
      <c r="G16" s="37">
        <f>Graduation!G19</f>
        <v>0</v>
      </c>
      <c r="H16" s="30">
        <f>Graduation!H19</f>
        <v>35</v>
      </c>
      <c r="I16" s="36" t="b">
        <f t="shared" si="5"/>
        <v>0</v>
      </c>
      <c r="J16" s="37">
        <f>Graduation!M19</f>
        <v>0</v>
      </c>
      <c r="K16" s="37">
        <f>Graduation!N19</f>
        <v>0</v>
      </c>
      <c r="L16" s="37">
        <f>Graduation!O19</f>
        <v>0</v>
      </c>
      <c r="M16" s="37">
        <f>Graduation!P19</f>
        <v>0</v>
      </c>
      <c r="N16" s="37">
        <f t="shared" si="0"/>
        <v>0</v>
      </c>
      <c r="O16" s="37">
        <f>Graduation!Q19</f>
        <v>0</v>
      </c>
      <c r="P16" s="30">
        <f>Graduation!R19</f>
        <v>25</v>
      </c>
      <c r="Q16" s="36" t="b">
        <f t="shared" si="6"/>
        <v>0</v>
      </c>
      <c r="R16" s="37">
        <f>Graduation!U19</f>
        <v>0</v>
      </c>
      <c r="S16" s="37">
        <f>Graduation!V19</f>
        <v>0</v>
      </c>
      <c r="T16" s="37">
        <f>Graduation!W19</f>
        <v>0</v>
      </c>
      <c r="U16" s="37">
        <f>Graduation!X19</f>
        <v>0</v>
      </c>
      <c r="V16" s="37">
        <f t="shared" si="1"/>
        <v>0</v>
      </c>
      <c r="W16" s="37">
        <f>Graduation!Y19</f>
        <v>0</v>
      </c>
      <c r="X16" s="30">
        <f>Graduation!Z19</f>
        <v>15</v>
      </c>
      <c r="Y16" s="36" t="b">
        <f t="shared" si="7"/>
        <v>0</v>
      </c>
      <c r="Z16" s="37">
        <f>Graduation!AC19</f>
        <v>0</v>
      </c>
      <c r="AA16" s="37">
        <f>Graduation!AD19</f>
        <v>0</v>
      </c>
      <c r="AB16" s="37">
        <f>Graduation!AE19</f>
        <v>0</v>
      </c>
      <c r="AC16" s="37">
        <f>Graduation!AF19</f>
        <v>0</v>
      </c>
      <c r="AD16" s="37">
        <f t="shared" si="2"/>
        <v>0</v>
      </c>
      <c r="AE16" s="37">
        <f>Graduation!AG19</f>
        <v>0</v>
      </c>
      <c r="AF16" s="30">
        <f>Graduation!AH19</f>
        <v>5</v>
      </c>
    </row>
    <row r="17" spans="1:32" s="28" customFormat="1" ht="15" customHeight="1" x14ac:dyDescent="0.6">
      <c r="A17" s="36" t="b">
        <f t="shared" si="3"/>
        <v>0</v>
      </c>
      <c r="B17" s="37">
        <f>Graduation!C20</f>
        <v>0</v>
      </c>
      <c r="C17" s="37">
        <f>Graduation!D20</f>
        <v>0</v>
      </c>
      <c r="D17" s="37">
        <f>Graduation!E20</f>
        <v>0</v>
      </c>
      <c r="E17" s="37">
        <f>Graduation!F20</f>
        <v>0</v>
      </c>
      <c r="F17" s="37">
        <f t="shared" si="4"/>
        <v>0</v>
      </c>
      <c r="G17" s="37">
        <f>Graduation!G20</f>
        <v>0</v>
      </c>
      <c r="H17" s="30">
        <f>Graduation!H20</f>
        <v>36</v>
      </c>
      <c r="I17" s="36" t="b">
        <f t="shared" si="5"/>
        <v>0</v>
      </c>
      <c r="J17" s="37">
        <f>Graduation!M20</f>
        <v>0</v>
      </c>
      <c r="K17" s="37">
        <f>Graduation!N20</f>
        <v>0</v>
      </c>
      <c r="L17" s="37">
        <f>Graduation!O20</f>
        <v>0</v>
      </c>
      <c r="M17" s="37">
        <f>Graduation!P20</f>
        <v>0</v>
      </c>
      <c r="N17" s="37">
        <f t="shared" si="0"/>
        <v>0</v>
      </c>
      <c r="O17" s="37">
        <f>Graduation!Q20</f>
        <v>0</v>
      </c>
      <c r="P17" s="30">
        <f>Graduation!R20</f>
        <v>26</v>
      </c>
      <c r="Q17" s="36" t="b">
        <f t="shared" si="6"/>
        <v>0</v>
      </c>
      <c r="R17" s="37">
        <f>Graduation!U20</f>
        <v>0</v>
      </c>
      <c r="S17" s="37">
        <f>Graduation!V20</f>
        <v>0</v>
      </c>
      <c r="T17" s="37">
        <f>Graduation!W20</f>
        <v>0</v>
      </c>
      <c r="U17" s="37">
        <f>Graduation!X20</f>
        <v>0</v>
      </c>
      <c r="V17" s="37">
        <f t="shared" si="1"/>
        <v>0</v>
      </c>
      <c r="W17" s="37">
        <f>Graduation!Y20</f>
        <v>0</v>
      </c>
      <c r="X17" s="30">
        <f>Graduation!Z20</f>
        <v>16</v>
      </c>
      <c r="Y17" s="36" t="b">
        <f t="shared" si="7"/>
        <v>0</v>
      </c>
      <c r="Z17" s="37">
        <f>Graduation!AC20</f>
        <v>0</v>
      </c>
      <c r="AA17" s="37">
        <f>Graduation!AD20</f>
        <v>0</v>
      </c>
      <c r="AB17" s="37">
        <f>Graduation!AE20</f>
        <v>0</v>
      </c>
      <c r="AC17" s="37">
        <f>Graduation!AF20</f>
        <v>0</v>
      </c>
      <c r="AD17" s="37">
        <f t="shared" si="2"/>
        <v>0</v>
      </c>
      <c r="AE17" s="37">
        <f>Graduation!AG20</f>
        <v>0</v>
      </c>
      <c r="AF17" s="30">
        <f>Graduation!AH20</f>
        <v>6</v>
      </c>
    </row>
    <row r="18" spans="1:32" s="28" customFormat="1" ht="15" hidden="1" customHeight="1" x14ac:dyDescent="0.6">
      <c r="A18" s="36" t="b">
        <f t="shared" si="3"/>
        <v>0</v>
      </c>
      <c r="B18" s="37">
        <f>Graduation!C21</f>
        <v>0</v>
      </c>
      <c r="C18" s="37">
        <f>Graduation!D21</f>
        <v>0</v>
      </c>
      <c r="D18" s="37">
        <f>Graduation!E21</f>
        <v>0</v>
      </c>
      <c r="E18" s="37">
        <f>Graduation!F21</f>
        <v>0</v>
      </c>
      <c r="F18" s="37">
        <f t="shared" si="4"/>
        <v>0</v>
      </c>
      <c r="G18" s="37">
        <f>Graduation!G21</f>
        <v>0</v>
      </c>
      <c r="H18" s="30">
        <f>Graduation!H21</f>
        <v>37</v>
      </c>
      <c r="I18" s="36" t="b">
        <f t="shared" si="5"/>
        <v>0</v>
      </c>
      <c r="J18" s="37">
        <f>Graduation!M21</f>
        <v>0</v>
      </c>
      <c r="K18" s="37">
        <f>Graduation!N21</f>
        <v>0</v>
      </c>
      <c r="L18" s="37">
        <f>Graduation!O21</f>
        <v>0</v>
      </c>
      <c r="M18" s="37">
        <f>Graduation!P21</f>
        <v>0</v>
      </c>
      <c r="N18" s="37">
        <f t="shared" si="0"/>
        <v>0</v>
      </c>
      <c r="O18" s="37">
        <f>Graduation!Q21</f>
        <v>0</v>
      </c>
      <c r="P18" s="30">
        <f>Graduation!R21</f>
        <v>27</v>
      </c>
      <c r="Q18" s="36" t="b">
        <f t="shared" si="6"/>
        <v>0</v>
      </c>
      <c r="R18" s="37">
        <f>Graduation!U21</f>
        <v>0</v>
      </c>
      <c r="S18" s="37">
        <f>Graduation!V21</f>
        <v>0</v>
      </c>
      <c r="T18" s="37">
        <f>Graduation!W21</f>
        <v>0</v>
      </c>
      <c r="U18" s="37">
        <f>Graduation!X21</f>
        <v>0</v>
      </c>
      <c r="V18" s="37">
        <f t="shared" si="1"/>
        <v>0</v>
      </c>
      <c r="W18" s="37">
        <f>Graduation!Y21</f>
        <v>0</v>
      </c>
      <c r="X18" s="30">
        <f>Graduation!Z21</f>
        <v>17</v>
      </c>
      <c r="Y18" s="36" t="b">
        <f t="shared" si="7"/>
        <v>0</v>
      </c>
      <c r="Z18" s="37">
        <f>Graduation!AC21</f>
        <v>0</v>
      </c>
      <c r="AA18" s="37">
        <f>Graduation!AD21</f>
        <v>0</v>
      </c>
      <c r="AB18" s="37">
        <f>Graduation!AE21</f>
        <v>0</v>
      </c>
      <c r="AC18" s="37">
        <f>Graduation!AF21</f>
        <v>0</v>
      </c>
      <c r="AD18" s="37">
        <f t="shared" si="2"/>
        <v>0</v>
      </c>
      <c r="AE18" s="37">
        <f>Graduation!AG21</f>
        <v>0</v>
      </c>
      <c r="AF18" s="30">
        <f>Graduation!AH21</f>
        <v>7</v>
      </c>
    </row>
    <row r="19" spans="1:32" s="28" customFormat="1" ht="15" hidden="1" customHeight="1" x14ac:dyDescent="0.6">
      <c r="A19" s="36" t="b">
        <f t="shared" si="3"/>
        <v>0</v>
      </c>
      <c r="B19" s="37">
        <f>Graduation!C22</f>
        <v>0</v>
      </c>
      <c r="C19" s="37">
        <f>Graduation!D22</f>
        <v>0</v>
      </c>
      <c r="D19" s="37">
        <f>Graduation!E22</f>
        <v>0</v>
      </c>
      <c r="E19" s="37">
        <f>Graduation!F22</f>
        <v>0</v>
      </c>
      <c r="F19" s="37">
        <f t="shared" si="4"/>
        <v>0</v>
      </c>
      <c r="G19" s="37">
        <f>Graduation!G22</f>
        <v>0</v>
      </c>
      <c r="H19" s="30">
        <f>Graduation!H22</f>
        <v>38</v>
      </c>
      <c r="I19" s="36" t="b">
        <f t="shared" ref="I19" si="8">IF(M19&gt;=90,"A",IF(M19&gt;=80,"B",IF(M19&gt;=70,"C",IF(M19&gt;=55,"D",IF(M19&gt;55,"ناکام",IF(M19&gt;=90,"A",IF(M19&gt;=80,"B",IF(M19&gt;=70,"C",IF(M19&gt;=55,"D",IF(L19&gt;=90,"A",IF(L19&gt;=80,"B",IF(L19&gt;=70,"C",IF(L19&gt;=55,"D",IF(K19&gt;=90,"A",IF(K19&gt;=80,"B",IF(K19&gt;=70,"C",IF(K19&gt;=55,"D",IF(J19&gt;=90,"A",IF(J19&gt;=80,"B",IF(J19&gt;=70,"C",IF(J19&gt;=55,"D")))))))))))))))))))))</f>
        <v>0</v>
      </c>
      <c r="J19" s="37">
        <f>Graduation!M22</f>
        <v>0</v>
      </c>
      <c r="K19" s="37">
        <f>Graduation!N22</f>
        <v>0</v>
      </c>
      <c r="L19" s="37">
        <f>Graduation!O22</f>
        <v>0</v>
      </c>
      <c r="M19" s="37">
        <f>Graduation!P22</f>
        <v>0</v>
      </c>
      <c r="N19" s="37">
        <f t="shared" ref="N19" si="9">O19*16</f>
        <v>0</v>
      </c>
      <c r="O19" s="37">
        <f>Graduation!Q22</f>
        <v>0</v>
      </c>
      <c r="P19" s="30">
        <f>Graduation!R22</f>
        <v>28</v>
      </c>
      <c r="Q19" s="36" t="b">
        <f t="shared" ref="Q19" si="10">IF(U19&gt;=90,"A",IF(U19&gt;=80,"B",IF(U19&gt;=70,"C",IF(U19&gt;=55,"D",IF(U19&gt;55,"ناکام",IF(U19&gt;=90,"A",IF(U19&gt;=80,"B",IF(U19&gt;=70,"C",IF(U19&gt;=55,"D",IF(T19&gt;=90,"A",IF(T19&gt;=80,"B",IF(T19&gt;=70,"C",IF(T19&gt;=55,"D",IF(S19&gt;=90,"A",IF(S19&gt;=80,"B",IF(S19&gt;=70,"C",IF(S19&gt;=55,"D",IF(R19&gt;=90,"A",IF(R19&gt;=80,"B",IF(R19&gt;=70,"C",IF(R19&gt;=55,"D")))))))))))))))))))))</f>
        <v>0</v>
      </c>
      <c r="R19" s="37">
        <f>Graduation!U22</f>
        <v>0</v>
      </c>
      <c r="S19" s="37">
        <f>Graduation!V22</f>
        <v>0</v>
      </c>
      <c r="T19" s="37">
        <f>Graduation!W22</f>
        <v>0</v>
      </c>
      <c r="U19" s="37">
        <f>Graduation!X22</f>
        <v>0</v>
      </c>
      <c r="V19" s="37">
        <f t="shared" ref="V19" si="11">W19*16</f>
        <v>0</v>
      </c>
      <c r="W19" s="37">
        <f>Graduation!Y22</f>
        <v>0</v>
      </c>
      <c r="X19" s="30">
        <f>Graduation!Z22</f>
        <v>18</v>
      </c>
      <c r="Y19" s="36" t="b">
        <f t="shared" ref="Y19" si="12">IF(AC19&gt;=90,"A",IF(AC19&gt;=80,"B",IF(AC19&gt;=70,"C",IF(AC19&gt;=55,"D",IF(AC19&gt;55,"ناکام",IF(AC19&gt;=90,"A",IF(AC19&gt;=80,"B",IF(AC19&gt;=70,"C",IF(AC19&gt;=55,"D",IF(AB19&gt;=90,"A",IF(AB19&gt;=80,"B",IF(AB19&gt;=70,"C",IF(AB19&gt;=55,"D",IF(AA19&gt;=90,"A",IF(AA19&gt;=80,"B",IF(AA19&gt;=70,"C",IF(AA19&gt;=55,"D",IF(Z19&gt;=90,"A",IF(Z19&gt;=80,"B",IF(Z19&gt;=70,"C",IF(Z19&gt;=55,"D")))))))))))))))))))))</f>
        <v>0</v>
      </c>
      <c r="Z19" s="37">
        <f>Graduation!AC22</f>
        <v>0</v>
      </c>
      <c r="AA19" s="37">
        <f>Graduation!AD22</f>
        <v>0</v>
      </c>
      <c r="AB19" s="37">
        <f>Graduation!AE22</f>
        <v>0</v>
      </c>
      <c r="AC19" s="37">
        <f>Graduation!AF22</f>
        <v>0</v>
      </c>
      <c r="AD19" s="37">
        <f t="shared" ref="AD19" si="13">AE19*16</f>
        <v>0</v>
      </c>
      <c r="AE19" s="37">
        <f>Graduation!AG22</f>
        <v>0</v>
      </c>
      <c r="AF19" s="30">
        <f>Graduation!AH22</f>
        <v>8</v>
      </c>
    </row>
    <row r="20" spans="1:32" s="28" customFormat="1" ht="15" hidden="1" customHeight="1" x14ac:dyDescent="0.6">
      <c r="A20" s="36" t="b">
        <f t="shared" ref="A20" si="14">IF(E20&gt;=90,"A",IF(E20&gt;=80,"B",IF(E20&gt;=70,"C",IF(E20&gt;=55,"D",IF(E20&gt;55,"ناکام",IF(E20&gt;=90,"A",IF(E20&gt;=80,"B",IF(E20&gt;=70,"C",IF(E20&gt;=55,"D",IF(D20&gt;=90,"A",IF(D20&gt;=80,"B",IF(D20&gt;=70,"C",IF(D20&gt;=55,"D",IF(C20&gt;=90,"A",IF(C20&gt;=80,"B",IF(C20&gt;=70,"C",IF(C20&gt;=55,"D",IF(B20&gt;=90,"A",IF(B20&gt;=80,"B",IF(B20&gt;=70,"C",IF(B20&gt;=55,"D")))))))))))))))))))))</f>
        <v>0</v>
      </c>
      <c r="B20" s="37">
        <f>Graduation!C23</f>
        <v>0</v>
      </c>
      <c r="C20" s="37">
        <f>Graduation!D23</f>
        <v>0</v>
      </c>
      <c r="D20" s="37">
        <f>Graduation!E23</f>
        <v>0</v>
      </c>
      <c r="E20" s="37">
        <f>Graduation!F23</f>
        <v>0</v>
      </c>
      <c r="F20" s="37">
        <f t="shared" ref="F20" si="15">G20*16</f>
        <v>0</v>
      </c>
      <c r="G20" s="37">
        <f>Graduation!G23</f>
        <v>0</v>
      </c>
      <c r="H20" s="30">
        <f>Graduation!H23</f>
        <v>39</v>
      </c>
      <c r="I20" s="36" t="b">
        <f t="shared" ref="I20" si="16">IF(M20&gt;=90,"A",IF(M20&gt;=80,"B",IF(M20&gt;=70,"C",IF(M20&gt;=55,"D",IF(M20&gt;55,"ناکام",IF(M20&gt;=90,"A",IF(M20&gt;=80,"B",IF(M20&gt;=70,"C",IF(M20&gt;=55,"D",IF(L20&gt;=90,"A",IF(L20&gt;=80,"B",IF(L20&gt;=70,"C",IF(L20&gt;=55,"D",IF(K20&gt;=90,"A",IF(K20&gt;=80,"B",IF(K20&gt;=70,"C",IF(K20&gt;=55,"D",IF(J20&gt;=90,"A",IF(J20&gt;=80,"B",IF(J20&gt;=70,"C",IF(J20&gt;=55,"D")))))))))))))))))))))</f>
        <v>0</v>
      </c>
      <c r="J20" s="37">
        <f>Graduation!M23</f>
        <v>0</v>
      </c>
      <c r="K20" s="37">
        <f>Graduation!N23</f>
        <v>0</v>
      </c>
      <c r="L20" s="37">
        <f>Graduation!O23</f>
        <v>0</v>
      </c>
      <c r="M20" s="37">
        <f>Graduation!P23</f>
        <v>0</v>
      </c>
      <c r="N20" s="37">
        <f t="shared" ref="N20" si="17">O20*16</f>
        <v>0</v>
      </c>
      <c r="O20" s="37">
        <f>Graduation!Q23</f>
        <v>0</v>
      </c>
      <c r="P20" s="30">
        <f>Graduation!R23</f>
        <v>29</v>
      </c>
      <c r="Q20" s="36" t="b">
        <f t="shared" ref="Q20" si="18">IF(U20&gt;=90,"A",IF(U20&gt;=80,"B",IF(U20&gt;=70,"C",IF(U20&gt;=55,"D",IF(U20&gt;55,"ناکام",IF(U20&gt;=90,"A",IF(U20&gt;=80,"B",IF(U20&gt;=70,"C",IF(U20&gt;=55,"D",IF(T20&gt;=90,"A",IF(T20&gt;=80,"B",IF(T20&gt;=70,"C",IF(T20&gt;=55,"D",IF(S20&gt;=90,"A",IF(S20&gt;=80,"B",IF(S20&gt;=70,"C",IF(S20&gt;=55,"D",IF(R20&gt;=90,"A",IF(R20&gt;=80,"B",IF(R20&gt;=70,"C",IF(R20&gt;=55,"D")))))))))))))))))))))</f>
        <v>0</v>
      </c>
      <c r="R20" s="37">
        <f>Graduation!U23</f>
        <v>0</v>
      </c>
      <c r="S20" s="37">
        <f>Graduation!V23</f>
        <v>0</v>
      </c>
      <c r="T20" s="37">
        <f>Graduation!W23</f>
        <v>0</v>
      </c>
      <c r="U20" s="37">
        <f>Graduation!X23</f>
        <v>0</v>
      </c>
      <c r="V20" s="37">
        <f t="shared" ref="V20" si="19">W20*16</f>
        <v>0</v>
      </c>
      <c r="W20" s="37">
        <f>Graduation!Y23</f>
        <v>0</v>
      </c>
      <c r="X20" s="30">
        <f>Graduation!Z23</f>
        <v>19</v>
      </c>
      <c r="Y20" s="36" t="b">
        <f t="shared" ref="Y20" si="20">IF(AC20&gt;=90,"A",IF(AC20&gt;=80,"B",IF(AC20&gt;=70,"C",IF(AC20&gt;=55,"D",IF(AC20&gt;55,"ناکام",IF(AC20&gt;=90,"A",IF(AC20&gt;=80,"B",IF(AC20&gt;=70,"C",IF(AC20&gt;=55,"D",IF(AB20&gt;=90,"A",IF(AB20&gt;=80,"B",IF(AB20&gt;=70,"C",IF(AB20&gt;=55,"D",IF(AA20&gt;=90,"A",IF(AA20&gt;=80,"B",IF(AA20&gt;=70,"C",IF(AA20&gt;=55,"D",IF(Z20&gt;=90,"A",IF(Z20&gt;=80,"B",IF(Z20&gt;=70,"C",IF(Z20&gt;=55,"D")))))))))))))))))))))</f>
        <v>0</v>
      </c>
      <c r="Z20" s="37">
        <f>Graduation!AC23</f>
        <v>0</v>
      </c>
      <c r="AA20" s="37">
        <f>Graduation!AD23</f>
        <v>0</v>
      </c>
      <c r="AB20" s="37">
        <f>Graduation!AE23</f>
        <v>0</v>
      </c>
      <c r="AC20" s="37">
        <f>Graduation!AF23</f>
        <v>0</v>
      </c>
      <c r="AD20" s="37">
        <f t="shared" ref="AD20" si="21">AE20*16</f>
        <v>0</v>
      </c>
      <c r="AE20" s="37">
        <f>Graduation!AG23</f>
        <v>0</v>
      </c>
      <c r="AF20" s="30">
        <f>Graduation!AH23</f>
        <v>9</v>
      </c>
    </row>
    <row r="21" spans="1:32" s="28" customFormat="1" ht="15" hidden="1" customHeight="1" x14ac:dyDescent="0.6">
      <c r="A21" s="36" t="b">
        <f t="shared" ref="A21" si="22">IF(E21&gt;=90,"A",IF(E21&gt;=80,"B",IF(E21&gt;=70,"C",IF(E21&gt;=55,"D",IF(E21&gt;55,"ناکام",IF(E21&gt;=90,"A",IF(E21&gt;=80,"B",IF(E21&gt;=70,"C",IF(E21&gt;=55,"D",IF(D21&gt;=90,"A",IF(D21&gt;=80,"B",IF(D21&gt;=70,"C",IF(D21&gt;=55,"D",IF(C21&gt;=90,"A",IF(C21&gt;=80,"B",IF(C21&gt;=70,"C",IF(C21&gt;=55,"D",IF(B21&gt;=90,"A",IF(B21&gt;=80,"B",IF(B21&gt;=70,"C",IF(B21&gt;=55,"D")))))))))))))))))))))</f>
        <v>0</v>
      </c>
      <c r="B21" s="37">
        <f>Graduation!C24</f>
        <v>0</v>
      </c>
      <c r="C21" s="37">
        <f>Graduation!D24</f>
        <v>0</v>
      </c>
      <c r="D21" s="37">
        <f>Graduation!E24</f>
        <v>0</v>
      </c>
      <c r="E21" s="37">
        <f>Graduation!F24</f>
        <v>0</v>
      </c>
      <c r="F21" s="37">
        <f t="shared" ref="F21" si="23">G21*16</f>
        <v>0</v>
      </c>
      <c r="G21" s="37">
        <f>Graduation!G24</f>
        <v>0</v>
      </c>
      <c r="H21" s="30">
        <f>Graduation!H24</f>
        <v>40</v>
      </c>
      <c r="I21" s="36" t="b">
        <f t="shared" ref="I21" si="24">IF(M21&gt;=90,"A",IF(M21&gt;=80,"B",IF(M21&gt;=70,"C",IF(M21&gt;=55,"D",IF(M21&gt;55,"ناکام",IF(M21&gt;=90,"A",IF(M21&gt;=80,"B",IF(M21&gt;=70,"C",IF(M21&gt;=55,"D",IF(L21&gt;=90,"A",IF(L21&gt;=80,"B",IF(L21&gt;=70,"C",IF(L21&gt;=55,"D",IF(K21&gt;=90,"A",IF(K21&gt;=80,"B",IF(K21&gt;=70,"C",IF(K21&gt;=55,"D",IF(J21&gt;=90,"A",IF(J21&gt;=80,"B",IF(J21&gt;=70,"C",IF(J21&gt;=55,"D")))))))))))))))))))))</f>
        <v>0</v>
      </c>
      <c r="J21" s="37">
        <f>Graduation!M24</f>
        <v>0</v>
      </c>
      <c r="K21" s="37">
        <f>Graduation!N24</f>
        <v>0</v>
      </c>
      <c r="L21" s="37">
        <f>Graduation!O24</f>
        <v>0</v>
      </c>
      <c r="M21" s="37">
        <f>Graduation!P24</f>
        <v>0</v>
      </c>
      <c r="N21" s="37">
        <f t="shared" ref="N21" si="25">O21*16</f>
        <v>0</v>
      </c>
      <c r="O21" s="37">
        <f>Graduation!Q24</f>
        <v>0</v>
      </c>
      <c r="P21" s="30">
        <f>Graduation!R24</f>
        <v>30</v>
      </c>
      <c r="Q21" s="36" t="b">
        <f t="shared" ref="Q21" si="26">IF(U21&gt;=90,"A",IF(U21&gt;=80,"B",IF(U21&gt;=70,"C",IF(U21&gt;=55,"D",IF(U21&gt;55,"ناکام",IF(U21&gt;=90,"A",IF(U21&gt;=80,"B",IF(U21&gt;=70,"C",IF(U21&gt;=55,"D",IF(T21&gt;=90,"A",IF(T21&gt;=80,"B",IF(T21&gt;=70,"C",IF(T21&gt;=55,"D",IF(S21&gt;=90,"A",IF(S21&gt;=80,"B",IF(S21&gt;=70,"C",IF(S21&gt;=55,"D",IF(R21&gt;=90,"A",IF(R21&gt;=80,"B",IF(R21&gt;=70,"C",IF(R21&gt;=55,"D")))))))))))))))))))))</f>
        <v>0</v>
      </c>
      <c r="R21" s="37">
        <f>Graduation!U24</f>
        <v>0</v>
      </c>
      <c r="S21" s="37">
        <f>Graduation!V24</f>
        <v>0</v>
      </c>
      <c r="T21" s="37">
        <f>Graduation!W24</f>
        <v>0</v>
      </c>
      <c r="U21" s="37">
        <f>Graduation!X24</f>
        <v>0</v>
      </c>
      <c r="V21" s="37">
        <f t="shared" ref="V21" si="27">W21*16</f>
        <v>0</v>
      </c>
      <c r="W21" s="37">
        <f>Graduation!Y24</f>
        <v>0</v>
      </c>
      <c r="X21" s="30">
        <f>Graduation!Z24</f>
        <v>20</v>
      </c>
      <c r="Y21" s="36" t="b">
        <f t="shared" ref="Y21" si="28">IF(AC21&gt;=90,"A",IF(AC21&gt;=80,"B",IF(AC21&gt;=70,"C",IF(AC21&gt;=55,"D",IF(AC21&gt;55,"ناکام",IF(AC21&gt;=90,"A",IF(AC21&gt;=80,"B",IF(AC21&gt;=70,"C",IF(AC21&gt;=55,"D",IF(AB21&gt;=90,"A",IF(AB21&gt;=80,"B",IF(AB21&gt;=70,"C",IF(AB21&gt;=55,"D",IF(AA21&gt;=90,"A",IF(AA21&gt;=80,"B",IF(AA21&gt;=70,"C",IF(AA21&gt;=55,"D",IF(Z21&gt;=90,"A",IF(Z21&gt;=80,"B",IF(Z21&gt;=70,"C",IF(Z21&gt;=55,"D")))))))))))))))))))))</f>
        <v>0</v>
      </c>
      <c r="Z21" s="37">
        <f>Graduation!AC24</f>
        <v>0</v>
      </c>
      <c r="AA21" s="37">
        <f>Graduation!AD24</f>
        <v>0</v>
      </c>
      <c r="AB21" s="37">
        <f>Graduation!AE24</f>
        <v>0</v>
      </c>
      <c r="AC21" s="37">
        <f>Graduation!AF24</f>
        <v>0</v>
      </c>
      <c r="AD21" s="37">
        <f t="shared" ref="AD21" si="29">AE21*16</f>
        <v>0</v>
      </c>
      <c r="AE21" s="37">
        <f>Graduation!AG24</f>
        <v>0</v>
      </c>
      <c r="AF21" s="30">
        <f>Graduation!AH24</f>
        <v>10</v>
      </c>
    </row>
    <row r="22" spans="1:32" s="28" customFormat="1" ht="16.5" customHeight="1" x14ac:dyDescent="0.6">
      <c r="A22" s="211">
        <f>SUM(G12:G21)</f>
        <v>0</v>
      </c>
      <c r="B22" s="212"/>
      <c r="C22" s="212"/>
      <c r="D22" s="212"/>
      <c r="E22" s="213"/>
      <c r="F22" s="205" t="s">
        <v>151</v>
      </c>
      <c r="G22" s="206"/>
      <c r="H22" s="207"/>
      <c r="I22" s="211">
        <f>SUM(O12:O21)</f>
        <v>0</v>
      </c>
      <c r="J22" s="212"/>
      <c r="K22" s="212"/>
      <c r="L22" s="212"/>
      <c r="M22" s="213"/>
      <c r="N22" s="205" t="s">
        <v>151</v>
      </c>
      <c r="O22" s="206"/>
      <c r="P22" s="207"/>
      <c r="Q22" s="211">
        <f>SUM(W12:W21)</f>
        <v>0</v>
      </c>
      <c r="R22" s="212"/>
      <c r="S22" s="212"/>
      <c r="T22" s="212"/>
      <c r="U22" s="213"/>
      <c r="V22" s="205" t="s">
        <v>151</v>
      </c>
      <c r="W22" s="206"/>
      <c r="X22" s="207"/>
      <c r="Y22" s="211">
        <f>SUM(AE12:AE21)</f>
        <v>0</v>
      </c>
      <c r="Z22" s="212"/>
      <c r="AA22" s="212"/>
      <c r="AB22" s="212"/>
      <c r="AC22" s="213"/>
      <c r="AD22" s="205" t="s">
        <v>151</v>
      </c>
      <c r="AE22" s="206"/>
      <c r="AF22" s="207"/>
    </row>
    <row r="23" spans="1:32" s="28" customFormat="1" ht="16.5" customHeight="1" x14ac:dyDescent="0.6">
      <c r="A23" s="217">
        <f>SUM(G12*MAX(B12:E12)+G13*MAX(B13:E13)+G14*MAX(B14:E14)+G15*MAX(B15:E15)+G16*MAX(B16:E16)+G17*MAX(B17:E17)+G18*MAX(B18:E18)+G19*MAX(B19:E19)+G20*MAX(B20:E20)+G21*MAX(B21:E21))</f>
        <v>0</v>
      </c>
      <c r="B23" s="217"/>
      <c r="C23" s="217"/>
      <c r="D23" s="217"/>
      <c r="E23" s="217"/>
      <c r="F23" s="205" t="s">
        <v>127</v>
      </c>
      <c r="G23" s="206"/>
      <c r="H23" s="207"/>
      <c r="I23" s="217">
        <f>SUM(O12*MAX(J12:M12)+O13*MAX(J13:M13)+O14*MAX(J14:M14)+O15*MAX(J15:M15)+O16*MAX(J16:M16)+O17*MAX(J17:M17)+O18*MAX(J18:M18)+O19*MAX(J19:M19)+O20*MAX(J20:M20)+O21*MAX(J21:M21))</f>
        <v>0</v>
      </c>
      <c r="J23" s="217"/>
      <c r="K23" s="217"/>
      <c r="L23" s="217"/>
      <c r="M23" s="217"/>
      <c r="N23" s="205" t="s">
        <v>127</v>
      </c>
      <c r="O23" s="206"/>
      <c r="P23" s="207"/>
      <c r="Q23" s="217">
        <f>SUM(W12*MAX(R12:U12)+W13*MAX(R13:U13)+W14*MAX(R14:U14)+W15*MAX(R15:U15)+W16*MAX(R16:U16)+W17*MAX(R17:U17)+W18*MAX(R18:U18)+W19*MAX(R19:U19)+W20*MAX(R20:U20)+W21*MAX(R21:U21))</f>
        <v>0</v>
      </c>
      <c r="R23" s="217"/>
      <c r="S23" s="217"/>
      <c r="T23" s="217"/>
      <c r="U23" s="217"/>
      <c r="V23" s="205" t="s">
        <v>127</v>
      </c>
      <c r="W23" s="206"/>
      <c r="X23" s="207"/>
      <c r="Y23" s="217">
        <f>SUM(AE12*MAX(Z12:AC12)+AE13*MAX(Z13:AC13)+AE14*MAX(Z14:AC14)+AE15*MAX(Z15:AC15)+AE16*MAX(Z16:AC16)+AE17*MAX(Z17:AC17)+AE18*MAX(Z18:AC18)+AE19*MAX(Z19:AC19)+AE20*MAX(Z20:AC20)+AE21*MAX(Z21:AC21))</f>
        <v>0</v>
      </c>
      <c r="Z23" s="217"/>
      <c r="AA23" s="217"/>
      <c r="AB23" s="217"/>
      <c r="AC23" s="217"/>
      <c r="AD23" s="205" t="s">
        <v>127</v>
      </c>
      <c r="AE23" s="206"/>
      <c r="AF23" s="207"/>
    </row>
    <row r="24" spans="1:32" s="28" customFormat="1" ht="16.5" customHeight="1" x14ac:dyDescent="0.6">
      <c r="A24" s="218" t="e">
        <f>A23/A22</f>
        <v>#DIV/0!</v>
      </c>
      <c r="B24" s="218"/>
      <c r="C24" s="218"/>
      <c r="D24" s="218"/>
      <c r="E24" s="218"/>
      <c r="F24" s="205" t="s">
        <v>128</v>
      </c>
      <c r="G24" s="206"/>
      <c r="H24" s="207"/>
      <c r="I24" s="218" t="e">
        <f>I23/I22</f>
        <v>#DIV/0!</v>
      </c>
      <c r="J24" s="218"/>
      <c r="K24" s="218"/>
      <c r="L24" s="218"/>
      <c r="M24" s="218"/>
      <c r="N24" s="205" t="s">
        <v>128</v>
      </c>
      <c r="O24" s="206"/>
      <c r="P24" s="207"/>
      <c r="Q24" s="218" t="e">
        <f>Q23/Q22</f>
        <v>#DIV/0!</v>
      </c>
      <c r="R24" s="218"/>
      <c r="S24" s="218"/>
      <c r="T24" s="218"/>
      <c r="U24" s="218"/>
      <c r="V24" s="205" t="s">
        <v>128</v>
      </c>
      <c r="W24" s="206"/>
      <c r="X24" s="207"/>
      <c r="Y24" s="218" t="e">
        <f>Y23/Y22</f>
        <v>#DIV/0!</v>
      </c>
      <c r="Z24" s="218"/>
      <c r="AA24" s="218"/>
      <c r="AB24" s="218"/>
      <c r="AC24" s="218"/>
      <c r="AD24" s="205" t="s">
        <v>128</v>
      </c>
      <c r="AE24" s="206"/>
      <c r="AF24" s="207"/>
    </row>
    <row r="25" spans="1:32" s="28" customFormat="1" ht="16.5" customHeight="1" x14ac:dyDescent="0.6">
      <c r="A25" s="205" t="e">
        <f>IF(A24&gt;89,"بريالی",IF(A24&gt;79,"بريالی",IF(A24&gt;69,"بريالی",IF(A24&gt;54,"عدم کرېډيټ"))))</f>
        <v>#DIV/0!</v>
      </c>
      <c r="B25" s="206"/>
      <c r="C25" s="206"/>
      <c r="D25" s="206"/>
      <c r="E25" s="207"/>
      <c r="F25" s="205" t="s">
        <v>129</v>
      </c>
      <c r="G25" s="206"/>
      <c r="H25" s="207"/>
      <c r="I25" s="205" t="e">
        <f>IF(I24&gt;89,"بريالی",IF(I24&gt;79,"بريالی",IF(I24&gt;69,"بريالی",IF(I24&gt;54,"عدم کرېډيټ"))))</f>
        <v>#DIV/0!</v>
      </c>
      <c r="J25" s="206"/>
      <c r="K25" s="206"/>
      <c r="L25" s="206"/>
      <c r="M25" s="207"/>
      <c r="N25" s="205" t="s">
        <v>129</v>
      </c>
      <c r="O25" s="206"/>
      <c r="P25" s="207"/>
      <c r="Q25" s="205" t="e">
        <f>IF(Q24&gt;89,"بريالی",IF(Q24&gt;79,"بريالی",IF(Q24&gt;69,"بريالی",IF(Q24&gt;54,"عدم کرېډيټ"))))</f>
        <v>#DIV/0!</v>
      </c>
      <c r="R25" s="206"/>
      <c r="S25" s="206"/>
      <c r="T25" s="206"/>
      <c r="U25" s="207"/>
      <c r="V25" s="205" t="s">
        <v>129</v>
      </c>
      <c r="W25" s="206"/>
      <c r="X25" s="207"/>
      <c r="Y25" s="205" t="e">
        <f>IF(Y24&gt;89,"بريالی",IF(Y24&gt;79,"بريالی",IF(Y24&gt;69,"بريالی",IF(Y24&gt;54,"عدم کرېډيټ"))))</f>
        <v>#DIV/0!</v>
      </c>
      <c r="Z25" s="206"/>
      <c r="AA25" s="206"/>
      <c r="AB25" s="206"/>
      <c r="AC25" s="207"/>
      <c r="AD25" s="205" t="s">
        <v>129</v>
      </c>
      <c r="AE25" s="206"/>
      <c r="AF25" s="207"/>
    </row>
    <row r="26" spans="1:32" s="28" customFormat="1" ht="18.75" customHeight="1" x14ac:dyDescent="0.6">
      <c r="A26" s="219" t="s">
        <v>167</v>
      </c>
      <c r="B26" s="219"/>
      <c r="C26" s="219"/>
      <c r="D26" s="219"/>
      <c r="E26" s="219"/>
      <c r="F26" s="219"/>
      <c r="G26" s="219"/>
      <c r="H26" s="219"/>
      <c r="I26" s="219" t="s">
        <v>166</v>
      </c>
      <c r="J26" s="219"/>
      <c r="K26" s="219"/>
      <c r="L26" s="219"/>
      <c r="M26" s="219"/>
      <c r="N26" s="219"/>
      <c r="O26" s="219"/>
      <c r="P26" s="219"/>
      <c r="Q26" s="219" t="s">
        <v>165</v>
      </c>
      <c r="R26" s="219"/>
      <c r="S26" s="219"/>
      <c r="T26" s="219"/>
      <c r="U26" s="219"/>
      <c r="V26" s="219"/>
      <c r="W26" s="219"/>
      <c r="X26" s="219"/>
      <c r="Y26" s="219" t="s">
        <v>164</v>
      </c>
      <c r="Z26" s="219"/>
      <c r="AA26" s="219"/>
      <c r="AB26" s="219"/>
      <c r="AC26" s="219"/>
      <c r="AD26" s="219"/>
      <c r="AE26" s="219"/>
      <c r="AF26" s="219"/>
    </row>
    <row r="27" spans="1:32" s="28" customFormat="1" ht="43.5" customHeight="1" x14ac:dyDescent="0.6">
      <c r="A27" s="33" t="s">
        <v>57</v>
      </c>
      <c r="B27" s="34" t="s">
        <v>143</v>
      </c>
      <c r="C27" s="34" t="s">
        <v>144</v>
      </c>
      <c r="D27" s="34" t="s">
        <v>145</v>
      </c>
      <c r="E27" s="34" t="s">
        <v>146</v>
      </c>
      <c r="F27" s="34" t="s">
        <v>147</v>
      </c>
      <c r="G27" s="34" t="s">
        <v>148</v>
      </c>
      <c r="H27" s="35" t="s">
        <v>125</v>
      </c>
      <c r="I27" s="33" t="s">
        <v>57</v>
      </c>
      <c r="J27" s="34" t="s">
        <v>143</v>
      </c>
      <c r="K27" s="34" t="s">
        <v>144</v>
      </c>
      <c r="L27" s="34" t="s">
        <v>145</v>
      </c>
      <c r="M27" s="34" t="s">
        <v>146</v>
      </c>
      <c r="N27" s="34" t="s">
        <v>147</v>
      </c>
      <c r="O27" s="34" t="s">
        <v>148</v>
      </c>
      <c r="P27" s="35" t="s">
        <v>125</v>
      </c>
      <c r="Q27" s="33" t="s">
        <v>57</v>
      </c>
      <c r="R27" s="34" t="s">
        <v>143</v>
      </c>
      <c r="S27" s="34" t="s">
        <v>144</v>
      </c>
      <c r="T27" s="34" t="s">
        <v>145</v>
      </c>
      <c r="U27" s="34" t="s">
        <v>146</v>
      </c>
      <c r="V27" s="34" t="s">
        <v>147</v>
      </c>
      <c r="W27" s="34" t="s">
        <v>148</v>
      </c>
      <c r="X27" s="35" t="s">
        <v>125</v>
      </c>
      <c r="Y27" s="33" t="s">
        <v>57</v>
      </c>
      <c r="Z27" s="34" t="s">
        <v>143</v>
      </c>
      <c r="AA27" s="34" t="s">
        <v>144</v>
      </c>
      <c r="AB27" s="34" t="s">
        <v>145</v>
      </c>
      <c r="AC27" s="34" t="s">
        <v>146</v>
      </c>
      <c r="AD27" s="34" t="s">
        <v>147</v>
      </c>
      <c r="AE27" s="34" t="s">
        <v>148</v>
      </c>
      <c r="AF27" s="35" t="s">
        <v>125</v>
      </c>
    </row>
    <row r="28" spans="1:32" s="28" customFormat="1" ht="15" customHeight="1" x14ac:dyDescent="0.6">
      <c r="A28" s="36" t="b">
        <f>IF(E28&gt;=90,"A",IF(E28&gt;=80,"B",IF(E28&gt;=70,"C",IF(E28&gt;=55,"D",IF(E28&gt;55,"ناکام",IF(E28&gt;=90,"A",IF(E28&gt;=80,"B",IF(E28&gt;=70,"C",IF(E28&gt;=55,"D",IF(D28&gt;=90,"A",IF(D28&gt;=80,"B",IF(D28&gt;=70,"C",IF(D28&gt;=55,"D",IF(C28&gt;=90,"A",IF(C28&gt;=80,"B",IF(C28&gt;=70,"C",IF(C28&gt;=55,"D",IF(B28&gt;=90,"A",IF(B28&gt;=80,"B",IF(B28&gt;=70,"C",IF(B28&gt;=55,"D")))))))))))))))))))))</f>
        <v>0</v>
      </c>
      <c r="B28" s="37">
        <f>Graduation!C31</f>
        <v>0</v>
      </c>
      <c r="C28" s="37">
        <f>Graduation!D31</f>
        <v>0</v>
      </c>
      <c r="D28" s="37">
        <f>Graduation!E31</f>
        <v>0</v>
      </c>
      <c r="E28" s="37">
        <f>Graduation!F31</f>
        <v>0</v>
      </c>
      <c r="F28" s="37">
        <f>G28*16</f>
        <v>0</v>
      </c>
      <c r="G28" s="37">
        <f>Graduation!G31</f>
        <v>0</v>
      </c>
      <c r="H28" s="30">
        <f>Graduation!H31</f>
        <v>71</v>
      </c>
      <c r="I28" s="36" t="b">
        <f>IF(M28&gt;=90,"A",IF(M28&gt;=80,"B",IF(M28&gt;=70,"C",IF(M28&gt;=55,"D",IF(M28&gt;55,"ناکام",IF(M28&gt;=90,"A",IF(M28&gt;=80,"B",IF(M28&gt;=70,"C",IF(M28&gt;=55,"D",IF(L28&gt;=90,"A",IF(L28&gt;=80,"B",IF(L28&gt;=70,"C",IF(L28&gt;=55,"D",IF(K28&gt;=90,"A",IF(K28&gt;=80,"B",IF(K28&gt;=70,"C",IF(K28&gt;=55,"D",IF(J28&gt;=90,"A",IF(J28&gt;=80,"B",IF(J28&gt;=70,"C",IF(J28&gt;=55,"D")))))))))))))))))))))</f>
        <v>0</v>
      </c>
      <c r="J28" s="37">
        <f>Graduation!M31</f>
        <v>0</v>
      </c>
      <c r="K28" s="37">
        <f>Graduation!N31</f>
        <v>0</v>
      </c>
      <c r="L28" s="37">
        <f>Graduation!O31</f>
        <v>0</v>
      </c>
      <c r="M28" s="37">
        <f>Graduation!P31</f>
        <v>0</v>
      </c>
      <c r="N28" s="37">
        <f>O28*16</f>
        <v>0</v>
      </c>
      <c r="O28" s="37">
        <f>Graduation!Q31</f>
        <v>0</v>
      </c>
      <c r="P28" s="30">
        <f>Graduation!R31</f>
        <v>61</v>
      </c>
      <c r="Q28" s="36" t="b">
        <f>IF(U28&gt;=90,"A",IF(U28&gt;=80,"B",IF(U28&gt;=70,"C",IF(U28&gt;=55,"D",IF(U28&gt;55,"ناکام",IF(U28&gt;=90,"A",IF(U28&gt;=80,"B",IF(U28&gt;=70,"C",IF(U28&gt;=55,"D",IF(T28&gt;=90,"A",IF(T28&gt;=80,"B",IF(T28&gt;=70,"C",IF(T28&gt;=55,"D",IF(S28&gt;=90,"A",IF(S28&gt;=80,"B",IF(S28&gt;=70,"C",IF(S28&gt;=55,"D",IF(R28&gt;=90,"A",IF(R28&gt;=80,"B",IF(R28&gt;=70,"C",IF(R28&gt;=55,"D")))))))))))))))))))))</f>
        <v>0</v>
      </c>
      <c r="R28" s="37">
        <f>Graduation!U31</f>
        <v>0</v>
      </c>
      <c r="S28" s="37">
        <f>Graduation!V31</f>
        <v>0</v>
      </c>
      <c r="T28" s="37">
        <f>Graduation!W31</f>
        <v>0</v>
      </c>
      <c r="U28" s="37">
        <f>Graduation!X31</f>
        <v>0</v>
      </c>
      <c r="V28" s="37">
        <f>W28*16</f>
        <v>0</v>
      </c>
      <c r="W28" s="37">
        <f>Graduation!Y31</f>
        <v>0</v>
      </c>
      <c r="X28" s="30">
        <f>Graduation!Z31</f>
        <v>51</v>
      </c>
      <c r="Y28" s="36" t="b">
        <f>IF(AC28&gt;=90,"A",IF(AC28&gt;=80,"B",IF(AC28&gt;=70,"C",IF(AC28&gt;=55,"D",IF(AC28&gt;55,"ناکام",IF(AC28&gt;=90,"A",IF(AC28&gt;=80,"B",IF(AC28&gt;=70,"C",IF(AC28&gt;=55,"D",IF(AB28&gt;=90,"A",IF(AB28&gt;=80,"B",IF(AB28&gt;=70,"C",IF(AB28&gt;=55,"D",IF(AA28&gt;=90,"A",IF(AA28&gt;=80,"B",IF(AA28&gt;=70,"C",IF(AA28&gt;=55,"D",IF(Z28&gt;=90,"A",IF(Z28&gt;=80,"B",IF(Z28&gt;=70,"C",IF(Z28&gt;=55,"D")))))))))))))))))))))</f>
        <v>0</v>
      </c>
      <c r="Z28" s="37">
        <f>Graduation!AC31</f>
        <v>0</v>
      </c>
      <c r="AA28" s="37">
        <f>Graduation!AD31</f>
        <v>0</v>
      </c>
      <c r="AB28" s="37">
        <f>Graduation!AE31</f>
        <v>0</v>
      </c>
      <c r="AC28" s="37">
        <f>Graduation!AF31</f>
        <v>0</v>
      </c>
      <c r="AD28" s="37">
        <f>AE28*16</f>
        <v>0</v>
      </c>
      <c r="AE28" s="37">
        <f>Graduation!AG31</f>
        <v>0</v>
      </c>
      <c r="AF28" s="30">
        <f>Graduation!AH31</f>
        <v>41</v>
      </c>
    </row>
    <row r="29" spans="1:32" s="28" customFormat="1" ht="15" customHeight="1" x14ac:dyDescent="0.6">
      <c r="A29" s="36" t="b">
        <f t="shared" ref="A29:A34" si="30">IF(E29&gt;=90,"A",IF(E29&gt;=80,"B",IF(E29&gt;=70,"C",IF(E29&gt;=55,"D",IF(E29&gt;55,"ناکام",IF(E29&gt;=90,"A",IF(E29&gt;=80,"B",IF(E29&gt;=70,"C",IF(E29&gt;=55,"D",IF(D29&gt;=90,"A",IF(D29&gt;=80,"B",IF(D29&gt;=70,"C",IF(D29&gt;=55,"D",IF(C29&gt;=90,"A",IF(C29&gt;=80,"B",IF(C29&gt;=70,"C",IF(C29&gt;=55,"D",IF(B29&gt;=90,"A",IF(B29&gt;=80,"B",IF(B29&gt;=70,"C",IF(B29&gt;=55,"D")))))))))))))))))))))</f>
        <v>0</v>
      </c>
      <c r="B29" s="37">
        <f>Graduation!C32</f>
        <v>0</v>
      </c>
      <c r="C29" s="37">
        <f>Graduation!D32</f>
        <v>0</v>
      </c>
      <c r="D29" s="37">
        <f>Graduation!E32</f>
        <v>0</v>
      </c>
      <c r="E29" s="37">
        <f>Graduation!F32</f>
        <v>0</v>
      </c>
      <c r="F29" s="37">
        <f t="shared" ref="F29:F34" si="31">G29*16</f>
        <v>0</v>
      </c>
      <c r="G29" s="37">
        <f>Graduation!G32</f>
        <v>0</v>
      </c>
      <c r="H29" s="30">
        <f>Graduation!H32</f>
        <v>72</v>
      </c>
      <c r="I29" s="36" t="b">
        <f t="shared" ref="I29:I34" si="32">IF(M29&gt;=90,"A",IF(M29&gt;=80,"B",IF(M29&gt;=70,"C",IF(M29&gt;=55,"D",IF(M29&gt;55,"ناکام",IF(M29&gt;=90,"A",IF(M29&gt;=80,"B",IF(M29&gt;=70,"C",IF(M29&gt;=55,"D",IF(L29&gt;=90,"A",IF(L29&gt;=80,"B",IF(L29&gt;=70,"C",IF(L29&gt;=55,"D",IF(K29&gt;=90,"A",IF(K29&gt;=80,"B",IF(K29&gt;=70,"C",IF(K29&gt;=55,"D",IF(J29&gt;=90,"A",IF(J29&gt;=80,"B",IF(J29&gt;=70,"C",IF(J29&gt;=55,"D")))))))))))))))))))))</f>
        <v>0</v>
      </c>
      <c r="J29" s="37">
        <f>Graduation!M32</f>
        <v>0</v>
      </c>
      <c r="K29" s="37">
        <f>Graduation!N32</f>
        <v>0</v>
      </c>
      <c r="L29" s="37">
        <f>Graduation!O32</f>
        <v>0</v>
      </c>
      <c r="M29" s="37">
        <f>Graduation!P32</f>
        <v>0</v>
      </c>
      <c r="N29" s="37">
        <f t="shared" ref="N29:N34" si="33">O29*16</f>
        <v>0</v>
      </c>
      <c r="O29" s="37">
        <f>Graduation!Q32</f>
        <v>0</v>
      </c>
      <c r="P29" s="30">
        <f>Graduation!R32</f>
        <v>62</v>
      </c>
      <c r="Q29" s="36" t="b">
        <f t="shared" ref="Q29:Q35" si="34">IF(U29&gt;=90,"A",IF(U29&gt;=80,"B",IF(U29&gt;=70,"C",IF(U29&gt;=55,"D",IF(U29&gt;55,"ناکام",IF(U29&gt;=90,"A",IF(U29&gt;=80,"B",IF(U29&gt;=70,"C",IF(U29&gt;=55,"D",IF(T29&gt;=90,"A",IF(T29&gt;=80,"B",IF(T29&gt;=70,"C",IF(T29&gt;=55,"D",IF(S29&gt;=90,"A",IF(S29&gt;=80,"B",IF(S29&gt;=70,"C",IF(S29&gt;=55,"D",IF(R29&gt;=90,"A",IF(R29&gt;=80,"B",IF(R29&gt;=70,"C",IF(R29&gt;=55,"D")))))))))))))))))))))</f>
        <v>0</v>
      </c>
      <c r="R29" s="37">
        <f>Graduation!U32</f>
        <v>0</v>
      </c>
      <c r="S29" s="37">
        <f>Graduation!V32</f>
        <v>0</v>
      </c>
      <c r="T29" s="37">
        <f>Graduation!W32</f>
        <v>0</v>
      </c>
      <c r="U29" s="37">
        <f>Graduation!X32</f>
        <v>0</v>
      </c>
      <c r="V29" s="37">
        <f t="shared" ref="V29:V35" si="35">W29*16</f>
        <v>0</v>
      </c>
      <c r="W29" s="37">
        <f>Graduation!Y32</f>
        <v>0</v>
      </c>
      <c r="X29" s="30">
        <f>Graduation!Z32</f>
        <v>52</v>
      </c>
      <c r="Y29" s="36"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37">
        <f>Graduation!AC32</f>
        <v>0</v>
      </c>
      <c r="AA29" s="37">
        <f>Graduation!AD32</f>
        <v>0</v>
      </c>
      <c r="AB29" s="37">
        <f>Graduation!AE32</f>
        <v>0</v>
      </c>
      <c r="AC29" s="37">
        <f>Graduation!AF32</f>
        <v>0</v>
      </c>
      <c r="AD29" s="37">
        <f t="shared" ref="AD29:AD35" si="37">AE29*16</f>
        <v>0</v>
      </c>
      <c r="AE29" s="37">
        <f>Graduation!AG32</f>
        <v>0</v>
      </c>
      <c r="AF29" s="30">
        <f>Graduation!AH32</f>
        <v>42</v>
      </c>
    </row>
    <row r="30" spans="1:32" s="28" customFormat="1" ht="15" customHeight="1" x14ac:dyDescent="0.6">
      <c r="A30" s="36" t="b">
        <f t="shared" si="30"/>
        <v>0</v>
      </c>
      <c r="B30" s="37">
        <f>Graduation!C33</f>
        <v>0</v>
      </c>
      <c r="C30" s="37">
        <f>Graduation!D33</f>
        <v>0</v>
      </c>
      <c r="D30" s="37">
        <f>Graduation!E33</f>
        <v>0</v>
      </c>
      <c r="E30" s="37">
        <f>Graduation!F33</f>
        <v>0</v>
      </c>
      <c r="F30" s="37">
        <f t="shared" si="31"/>
        <v>0</v>
      </c>
      <c r="G30" s="37">
        <f>Graduation!G33</f>
        <v>0</v>
      </c>
      <c r="H30" s="30">
        <f>Graduation!H33</f>
        <v>73</v>
      </c>
      <c r="I30" s="36" t="b">
        <f t="shared" si="32"/>
        <v>0</v>
      </c>
      <c r="J30" s="37">
        <f>Graduation!M33</f>
        <v>0</v>
      </c>
      <c r="K30" s="37">
        <f>Graduation!N33</f>
        <v>0</v>
      </c>
      <c r="L30" s="37">
        <f>Graduation!O33</f>
        <v>0</v>
      </c>
      <c r="M30" s="37">
        <f>Graduation!P33</f>
        <v>0</v>
      </c>
      <c r="N30" s="37">
        <f t="shared" si="33"/>
        <v>0</v>
      </c>
      <c r="O30" s="37">
        <f>Graduation!Q33</f>
        <v>0</v>
      </c>
      <c r="P30" s="30">
        <f>Graduation!R33</f>
        <v>63</v>
      </c>
      <c r="Q30" s="36" t="b">
        <f t="shared" si="34"/>
        <v>0</v>
      </c>
      <c r="R30" s="37">
        <f>Graduation!U33</f>
        <v>0</v>
      </c>
      <c r="S30" s="37">
        <f>Graduation!V33</f>
        <v>0</v>
      </c>
      <c r="T30" s="37">
        <f>Graduation!W33</f>
        <v>0</v>
      </c>
      <c r="U30" s="37">
        <f>Graduation!X33</f>
        <v>0</v>
      </c>
      <c r="V30" s="37">
        <f t="shared" si="35"/>
        <v>0</v>
      </c>
      <c r="W30" s="37">
        <f>Graduation!Y33</f>
        <v>0</v>
      </c>
      <c r="X30" s="30">
        <f>Graduation!Z33</f>
        <v>53</v>
      </c>
      <c r="Y30" s="36" t="b">
        <f t="shared" si="36"/>
        <v>0</v>
      </c>
      <c r="Z30" s="37">
        <f>Graduation!AC33</f>
        <v>0</v>
      </c>
      <c r="AA30" s="37">
        <f>Graduation!AD33</f>
        <v>0</v>
      </c>
      <c r="AB30" s="37">
        <f>Graduation!AE33</f>
        <v>0</v>
      </c>
      <c r="AC30" s="37">
        <f>Graduation!AF33</f>
        <v>0</v>
      </c>
      <c r="AD30" s="37">
        <f t="shared" si="37"/>
        <v>0</v>
      </c>
      <c r="AE30" s="37">
        <f>Graduation!AG33</f>
        <v>0</v>
      </c>
      <c r="AF30" s="30">
        <f>Graduation!AH33</f>
        <v>43</v>
      </c>
    </row>
    <row r="31" spans="1:32" s="28" customFormat="1" ht="15" customHeight="1" x14ac:dyDescent="0.6">
      <c r="A31" s="36" t="b">
        <f t="shared" si="30"/>
        <v>0</v>
      </c>
      <c r="B31" s="37">
        <f>Graduation!C34</f>
        <v>0</v>
      </c>
      <c r="C31" s="37">
        <f>Graduation!D34</f>
        <v>0</v>
      </c>
      <c r="D31" s="37">
        <f>Graduation!E34</f>
        <v>0</v>
      </c>
      <c r="E31" s="37">
        <f>Graduation!F34</f>
        <v>0</v>
      </c>
      <c r="F31" s="37">
        <f t="shared" si="31"/>
        <v>0</v>
      </c>
      <c r="G31" s="37">
        <f>Graduation!G34</f>
        <v>0</v>
      </c>
      <c r="H31" s="30">
        <f>Graduation!H34</f>
        <v>74</v>
      </c>
      <c r="I31" s="36" t="b">
        <f t="shared" si="32"/>
        <v>0</v>
      </c>
      <c r="J31" s="37">
        <f>Graduation!M34</f>
        <v>0</v>
      </c>
      <c r="K31" s="37">
        <f>Graduation!N34</f>
        <v>0</v>
      </c>
      <c r="L31" s="37">
        <f>Graduation!O34</f>
        <v>0</v>
      </c>
      <c r="M31" s="37">
        <f>Graduation!P34</f>
        <v>0</v>
      </c>
      <c r="N31" s="37">
        <f t="shared" si="33"/>
        <v>0</v>
      </c>
      <c r="O31" s="37">
        <f>Graduation!Q34</f>
        <v>0</v>
      </c>
      <c r="P31" s="30">
        <f>Graduation!R34</f>
        <v>64</v>
      </c>
      <c r="Q31" s="36" t="b">
        <f t="shared" si="34"/>
        <v>0</v>
      </c>
      <c r="R31" s="37">
        <f>Graduation!U34</f>
        <v>0</v>
      </c>
      <c r="S31" s="37">
        <f>Graduation!V34</f>
        <v>0</v>
      </c>
      <c r="T31" s="37">
        <f>Graduation!W34</f>
        <v>0</v>
      </c>
      <c r="U31" s="37">
        <f>Graduation!X34</f>
        <v>0</v>
      </c>
      <c r="V31" s="37">
        <f t="shared" si="35"/>
        <v>0</v>
      </c>
      <c r="W31" s="37">
        <f>Graduation!Y34</f>
        <v>0</v>
      </c>
      <c r="X31" s="30">
        <f>Graduation!Z34</f>
        <v>54</v>
      </c>
      <c r="Y31" s="36" t="b">
        <f t="shared" si="36"/>
        <v>0</v>
      </c>
      <c r="Z31" s="37">
        <f>Graduation!AC34</f>
        <v>0</v>
      </c>
      <c r="AA31" s="37">
        <f>Graduation!AD34</f>
        <v>0</v>
      </c>
      <c r="AB31" s="37">
        <f>Graduation!AE34</f>
        <v>0</v>
      </c>
      <c r="AC31" s="37">
        <f>Graduation!AF34</f>
        <v>0</v>
      </c>
      <c r="AD31" s="37">
        <f t="shared" si="37"/>
        <v>0</v>
      </c>
      <c r="AE31" s="37">
        <f>Graduation!AG34</f>
        <v>0</v>
      </c>
      <c r="AF31" s="30">
        <f>Graduation!AH34</f>
        <v>44</v>
      </c>
    </row>
    <row r="32" spans="1:32" s="28" customFormat="1" ht="15" customHeight="1" x14ac:dyDescent="0.6">
      <c r="A32" s="36" t="b">
        <f t="shared" si="30"/>
        <v>0</v>
      </c>
      <c r="B32" s="37">
        <f>Graduation!C35</f>
        <v>0</v>
      </c>
      <c r="C32" s="37">
        <f>Graduation!D35</f>
        <v>0</v>
      </c>
      <c r="D32" s="37">
        <f>Graduation!E35</f>
        <v>0</v>
      </c>
      <c r="E32" s="37">
        <f>Graduation!F35</f>
        <v>0</v>
      </c>
      <c r="F32" s="37">
        <f t="shared" si="31"/>
        <v>0</v>
      </c>
      <c r="G32" s="37">
        <f>Graduation!G35</f>
        <v>0</v>
      </c>
      <c r="H32" s="30">
        <f>Graduation!H35</f>
        <v>75</v>
      </c>
      <c r="I32" s="36" t="b">
        <f t="shared" si="32"/>
        <v>0</v>
      </c>
      <c r="J32" s="37">
        <f>Graduation!M35</f>
        <v>0</v>
      </c>
      <c r="K32" s="37">
        <f>Graduation!N35</f>
        <v>0</v>
      </c>
      <c r="L32" s="37">
        <f>Graduation!O35</f>
        <v>0</v>
      </c>
      <c r="M32" s="37">
        <f>Graduation!P35</f>
        <v>0</v>
      </c>
      <c r="N32" s="37">
        <f t="shared" si="33"/>
        <v>0</v>
      </c>
      <c r="O32" s="37">
        <f>Graduation!Q35</f>
        <v>0</v>
      </c>
      <c r="P32" s="30">
        <f>Graduation!R35</f>
        <v>65</v>
      </c>
      <c r="Q32" s="36" t="b">
        <f t="shared" si="34"/>
        <v>0</v>
      </c>
      <c r="R32" s="37">
        <f>Graduation!U35</f>
        <v>0</v>
      </c>
      <c r="S32" s="37">
        <f>Graduation!V35</f>
        <v>0</v>
      </c>
      <c r="T32" s="37">
        <f>Graduation!W35</f>
        <v>0</v>
      </c>
      <c r="U32" s="37">
        <f>Graduation!X35</f>
        <v>0</v>
      </c>
      <c r="V32" s="37">
        <f t="shared" si="35"/>
        <v>0</v>
      </c>
      <c r="W32" s="37">
        <f>Graduation!Y35</f>
        <v>0</v>
      </c>
      <c r="X32" s="30">
        <f>Graduation!Z35</f>
        <v>55</v>
      </c>
      <c r="Y32" s="36" t="b">
        <f t="shared" si="36"/>
        <v>0</v>
      </c>
      <c r="Z32" s="37">
        <f>Graduation!AC35</f>
        <v>0</v>
      </c>
      <c r="AA32" s="37">
        <f>Graduation!AD35</f>
        <v>0</v>
      </c>
      <c r="AB32" s="37">
        <f>Graduation!AE35</f>
        <v>0</v>
      </c>
      <c r="AC32" s="37">
        <f>Graduation!AF35</f>
        <v>0</v>
      </c>
      <c r="AD32" s="37">
        <f t="shared" si="37"/>
        <v>0</v>
      </c>
      <c r="AE32" s="37">
        <f>Graduation!AG35</f>
        <v>0</v>
      </c>
      <c r="AF32" s="30">
        <f>Graduation!AH35</f>
        <v>45</v>
      </c>
    </row>
    <row r="33" spans="1:32" s="28" customFormat="1" ht="15" customHeight="1" x14ac:dyDescent="0.6">
      <c r="A33" s="36" t="b">
        <f t="shared" si="30"/>
        <v>0</v>
      </c>
      <c r="B33" s="37">
        <f>Graduation!C36</f>
        <v>0</v>
      </c>
      <c r="C33" s="37">
        <f>Graduation!D36</f>
        <v>0</v>
      </c>
      <c r="D33" s="37">
        <f>Graduation!E36</f>
        <v>0</v>
      </c>
      <c r="E33" s="37">
        <f>Graduation!F36</f>
        <v>0</v>
      </c>
      <c r="F33" s="37">
        <f t="shared" si="31"/>
        <v>0</v>
      </c>
      <c r="G33" s="37">
        <f>Graduation!G36</f>
        <v>0</v>
      </c>
      <c r="H33" s="30">
        <f>Graduation!H36</f>
        <v>76</v>
      </c>
      <c r="I33" s="36" t="b">
        <f t="shared" si="32"/>
        <v>0</v>
      </c>
      <c r="J33" s="37">
        <f>Graduation!M36</f>
        <v>0</v>
      </c>
      <c r="K33" s="37">
        <f>Graduation!N36</f>
        <v>0</v>
      </c>
      <c r="L33" s="37">
        <f>Graduation!O36</f>
        <v>0</v>
      </c>
      <c r="M33" s="37">
        <f>Graduation!P36</f>
        <v>0</v>
      </c>
      <c r="N33" s="37">
        <f t="shared" si="33"/>
        <v>0</v>
      </c>
      <c r="O33" s="37">
        <f>Graduation!Q36</f>
        <v>0</v>
      </c>
      <c r="P33" s="30">
        <f>Graduation!R36</f>
        <v>66</v>
      </c>
      <c r="Q33" s="36" t="b">
        <f t="shared" si="34"/>
        <v>0</v>
      </c>
      <c r="R33" s="37">
        <f>Graduation!U36</f>
        <v>0</v>
      </c>
      <c r="S33" s="37">
        <f>Graduation!V36</f>
        <v>0</v>
      </c>
      <c r="T33" s="37">
        <f>Graduation!W36</f>
        <v>0</v>
      </c>
      <c r="U33" s="37">
        <f>Graduation!X36</f>
        <v>0</v>
      </c>
      <c r="V33" s="37">
        <f t="shared" si="35"/>
        <v>0</v>
      </c>
      <c r="W33" s="37">
        <f>Graduation!Y36</f>
        <v>0</v>
      </c>
      <c r="X33" s="30">
        <f>Graduation!Z36</f>
        <v>56</v>
      </c>
      <c r="Y33" s="36" t="b">
        <f t="shared" si="36"/>
        <v>0</v>
      </c>
      <c r="Z33" s="37">
        <f>Graduation!AC36</f>
        <v>0</v>
      </c>
      <c r="AA33" s="37">
        <f>Graduation!AD36</f>
        <v>0</v>
      </c>
      <c r="AB33" s="37">
        <f>Graduation!AE36</f>
        <v>0</v>
      </c>
      <c r="AC33" s="37">
        <f>Graduation!AF36</f>
        <v>0</v>
      </c>
      <c r="AD33" s="37">
        <f t="shared" si="37"/>
        <v>0</v>
      </c>
      <c r="AE33" s="37">
        <f>Graduation!AG36</f>
        <v>0</v>
      </c>
      <c r="AF33" s="30">
        <f>Graduation!AH36</f>
        <v>46</v>
      </c>
    </row>
    <row r="34" spans="1:32" s="28" customFormat="1" ht="15" hidden="1" customHeight="1" x14ac:dyDescent="0.6">
      <c r="A34" s="36" t="b">
        <f t="shared" si="30"/>
        <v>0</v>
      </c>
      <c r="B34" s="37">
        <f>Graduation!C37</f>
        <v>0</v>
      </c>
      <c r="C34" s="37">
        <f>Graduation!D37</f>
        <v>0</v>
      </c>
      <c r="D34" s="37">
        <f>Graduation!E37</f>
        <v>0</v>
      </c>
      <c r="E34" s="37">
        <f>Graduation!F37</f>
        <v>0</v>
      </c>
      <c r="F34" s="37">
        <f t="shared" si="31"/>
        <v>0</v>
      </c>
      <c r="G34" s="37">
        <f>Graduation!G37</f>
        <v>0</v>
      </c>
      <c r="H34" s="30">
        <f>Graduation!H37</f>
        <v>77</v>
      </c>
      <c r="I34" s="36" t="b">
        <f t="shared" si="32"/>
        <v>0</v>
      </c>
      <c r="J34" s="37">
        <f>Graduation!M37</f>
        <v>0</v>
      </c>
      <c r="K34" s="37">
        <f>Graduation!N37</f>
        <v>0</v>
      </c>
      <c r="L34" s="37">
        <f>Graduation!O37</f>
        <v>0</v>
      </c>
      <c r="M34" s="37">
        <f>Graduation!P37</f>
        <v>0</v>
      </c>
      <c r="N34" s="37">
        <f t="shared" si="33"/>
        <v>0</v>
      </c>
      <c r="O34" s="37">
        <f>Graduation!Q37</f>
        <v>0</v>
      </c>
      <c r="P34" s="30">
        <f>Graduation!R37</f>
        <v>67</v>
      </c>
      <c r="Q34" s="36" t="b">
        <f t="shared" si="34"/>
        <v>0</v>
      </c>
      <c r="R34" s="37">
        <f>Graduation!U37</f>
        <v>0</v>
      </c>
      <c r="S34" s="37">
        <f>Graduation!V37</f>
        <v>0</v>
      </c>
      <c r="T34" s="37">
        <f>Graduation!W37</f>
        <v>0</v>
      </c>
      <c r="U34" s="37">
        <f>Graduation!X37</f>
        <v>0</v>
      </c>
      <c r="V34" s="37">
        <f t="shared" si="35"/>
        <v>0</v>
      </c>
      <c r="W34" s="37">
        <f>Graduation!Y37</f>
        <v>0</v>
      </c>
      <c r="X34" s="30">
        <f>Graduation!Z37</f>
        <v>57</v>
      </c>
      <c r="Y34" s="36" t="b">
        <f t="shared" si="36"/>
        <v>0</v>
      </c>
      <c r="Z34" s="37">
        <f>Graduation!AC37</f>
        <v>0</v>
      </c>
      <c r="AA34" s="37">
        <f>Graduation!AD37</f>
        <v>0</v>
      </c>
      <c r="AB34" s="37">
        <f>Graduation!AE37</f>
        <v>0</v>
      </c>
      <c r="AC34" s="37">
        <f>Graduation!AF37</f>
        <v>0</v>
      </c>
      <c r="AD34" s="37">
        <f t="shared" si="37"/>
        <v>0</v>
      </c>
      <c r="AE34" s="37">
        <f>Graduation!AG37</f>
        <v>0</v>
      </c>
      <c r="AF34" s="30">
        <f>Graduation!AH37</f>
        <v>47</v>
      </c>
    </row>
    <row r="35" spans="1:32" s="28" customFormat="1" ht="15" hidden="1" customHeight="1" x14ac:dyDescent="0.6">
      <c r="A35" s="36" t="b">
        <f t="shared" ref="A35" si="38">IF(E35&gt;=90,"A",IF(E35&gt;=80,"B",IF(E35&gt;=70,"C",IF(E35&gt;=55,"D",IF(E35&gt;55,"ناکام",IF(E35&gt;=90,"A",IF(E35&gt;=80,"B",IF(E35&gt;=70,"C",IF(E35&gt;=55,"D",IF(D35&gt;=90,"A",IF(D35&gt;=80,"B",IF(D35&gt;=70,"C",IF(D35&gt;=55,"D",IF(C35&gt;=90,"A",IF(C35&gt;=80,"B",IF(C35&gt;=70,"C",IF(C35&gt;=55,"D",IF(B35&gt;=90,"A",IF(B35&gt;=80,"B",IF(B35&gt;=70,"C",IF(B35&gt;=55,"D")))))))))))))))))))))</f>
        <v>0</v>
      </c>
      <c r="B35" s="37">
        <f>Graduation!C38</f>
        <v>0</v>
      </c>
      <c r="C35" s="37">
        <f>Graduation!D38</f>
        <v>0</v>
      </c>
      <c r="D35" s="37">
        <f>Graduation!E38</f>
        <v>0</v>
      </c>
      <c r="E35" s="37">
        <f>Graduation!F38</f>
        <v>0</v>
      </c>
      <c r="F35" s="37">
        <f t="shared" ref="F35" si="39">G35*16</f>
        <v>0</v>
      </c>
      <c r="G35" s="37">
        <f>Graduation!G38</f>
        <v>0</v>
      </c>
      <c r="H35" s="30">
        <f>Graduation!H38</f>
        <v>78</v>
      </c>
      <c r="I35" s="36" t="b">
        <f t="shared" ref="I35" si="40">IF(M35&gt;=90,"A",IF(M35&gt;=80,"B",IF(M35&gt;=70,"C",IF(M35&gt;=55,"D",IF(M35&gt;55,"ناکام",IF(M35&gt;=90,"A",IF(M35&gt;=80,"B",IF(M35&gt;=70,"C",IF(M35&gt;=55,"D",IF(L35&gt;=90,"A",IF(L35&gt;=80,"B",IF(L35&gt;=70,"C",IF(L35&gt;=55,"D",IF(K35&gt;=90,"A",IF(K35&gt;=80,"B",IF(K35&gt;=70,"C",IF(K35&gt;=55,"D",IF(J35&gt;=90,"A",IF(J35&gt;=80,"B",IF(J35&gt;=70,"C",IF(J35&gt;=55,"D")))))))))))))))))))))</f>
        <v>0</v>
      </c>
      <c r="J35" s="37">
        <f>Graduation!M38</f>
        <v>0</v>
      </c>
      <c r="K35" s="37">
        <f>Graduation!N38</f>
        <v>0</v>
      </c>
      <c r="L35" s="37">
        <f>Graduation!O38</f>
        <v>0</v>
      </c>
      <c r="M35" s="37">
        <f>Graduation!P38</f>
        <v>0</v>
      </c>
      <c r="N35" s="37">
        <f t="shared" ref="N35" si="41">O35*16</f>
        <v>0</v>
      </c>
      <c r="O35" s="37">
        <f>Graduation!Q38</f>
        <v>0</v>
      </c>
      <c r="P35" s="30">
        <f>Graduation!R38</f>
        <v>68</v>
      </c>
      <c r="Q35" s="36" t="b">
        <f t="shared" si="34"/>
        <v>0</v>
      </c>
      <c r="R35" s="37">
        <f>Graduation!U38</f>
        <v>0</v>
      </c>
      <c r="S35" s="37">
        <f>Graduation!V38</f>
        <v>0</v>
      </c>
      <c r="T35" s="37">
        <f>Graduation!W38</f>
        <v>0</v>
      </c>
      <c r="U35" s="37">
        <f>Graduation!X38</f>
        <v>0</v>
      </c>
      <c r="V35" s="37">
        <f t="shared" si="35"/>
        <v>0</v>
      </c>
      <c r="W35" s="37">
        <f>Graduation!Y38</f>
        <v>0</v>
      </c>
      <c r="X35" s="30">
        <f>Graduation!Z38</f>
        <v>58</v>
      </c>
      <c r="Y35" s="36" t="b">
        <f t="shared" si="36"/>
        <v>0</v>
      </c>
      <c r="Z35" s="37">
        <f>Graduation!AC38</f>
        <v>0</v>
      </c>
      <c r="AA35" s="37">
        <f>Graduation!AD38</f>
        <v>0</v>
      </c>
      <c r="AB35" s="37">
        <f>Graduation!AE38</f>
        <v>0</v>
      </c>
      <c r="AC35" s="37">
        <f>Graduation!AF38</f>
        <v>0</v>
      </c>
      <c r="AD35" s="37">
        <f t="shared" si="37"/>
        <v>0</v>
      </c>
      <c r="AE35" s="37">
        <f>Graduation!AG38</f>
        <v>0</v>
      </c>
      <c r="AF35" s="30">
        <f>Graduation!AH38</f>
        <v>48</v>
      </c>
    </row>
    <row r="36" spans="1:32" s="28" customFormat="1" ht="15" hidden="1" customHeight="1" x14ac:dyDescent="0.6">
      <c r="A36" s="36" t="b">
        <f t="shared" ref="A36" si="42">IF(E36&gt;=90,"A",IF(E36&gt;=80,"B",IF(E36&gt;=70,"C",IF(E36&gt;=55,"D",IF(E36&gt;55,"ناکام",IF(E36&gt;=90,"A",IF(E36&gt;=80,"B",IF(E36&gt;=70,"C",IF(E36&gt;=55,"D",IF(D36&gt;=90,"A",IF(D36&gt;=80,"B",IF(D36&gt;=70,"C",IF(D36&gt;=55,"D",IF(C36&gt;=90,"A",IF(C36&gt;=80,"B",IF(C36&gt;=70,"C",IF(C36&gt;=55,"D",IF(B36&gt;=90,"A",IF(B36&gt;=80,"B",IF(B36&gt;=70,"C",IF(B36&gt;=55,"D")))))))))))))))))))))</f>
        <v>0</v>
      </c>
      <c r="B36" s="37">
        <f>Graduation!C39</f>
        <v>0</v>
      </c>
      <c r="C36" s="37">
        <f>Graduation!D39</f>
        <v>0</v>
      </c>
      <c r="D36" s="37">
        <f>Graduation!E39</f>
        <v>0</v>
      </c>
      <c r="E36" s="37">
        <f>Graduation!F39</f>
        <v>0</v>
      </c>
      <c r="F36" s="37">
        <f t="shared" ref="F36" si="43">G36*16</f>
        <v>0</v>
      </c>
      <c r="G36" s="37">
        <f>Graduation!G39</f>
        <v>0</v>
      </c>
      <c r="H36" s="30">
        <f>Graduation!H39</f>
        <v>79</v>
      </c>
      <c r="I36" s="36" t="b">
        <f t="shared" ref="I36" si="44">IF(M36&gt;=90,"A",IF(M36&gt;=80,"B",IF(M36&gt;=70,"C",IF(M36&gt;=55,"D",IF(M36&gt;55,"ناکام",IF(M36&gt;=90,"A",IF(M36&gt;=80,"B",IF(M36&gt;=70,"C",IF(M36&gt;=55,"D",IF(L36&gt;=90,"A",IF(L36&gt;=80,"B",IF(L36&gt;=70,"C",IF(L36&gt;=55,"D",IF(K36&gt;=90,"A",IF(K36&gt;=80,"B",IF(K36&gt;=70,"C",IF(K36&gt;=55,"D",IF(J36&gt;=90,"A",IF(J36&gt;=80,"B",IF(J36&gt;=70,"C",IF(J36&gt;=55,"D")))))))))))))))))))))</f>
        <v>0</v>
      </c>
      <c r="J36" s="37">
        <f>Graduation!M39</f>
        <v>0</v>
      </c>
      <c r="K36" s="37">
        <f>Graduation!N39</f>
        <v>0</v>
      </c>
      <c r="L36" s="37">
        <f>Graduation!O39</f>
        <v>0</v>
      </c>
      <c r="M36" s="37">
        <f>Graduation!P39</f>
        <v>0</v>
      </c>
      <c r="N36" s="37">
        <f t="shared" ref="N36" si="45">O36*16</f>
        <v>0</v>
      </c>
      <c r="O36" s="37">
        <f>Graduation!Q39</f>
        <v>0</v>
      </c>
      <c r="P36" s="30">
        <f>Graduation!R39</f>
        <v>69</v>
      </c>
      <c r="Q36" s="36" t="b">
        <f t="shared" ref="Q36" si="46">IF(U36&gt;=90,"A",IF(U36&gt;=80,"B",IF(U36&gt;=70,"C",IF(U36&gt;=55,"D",IF(U36&gt;55,"ناکام",IF(U36&gt;=90,"A",IF(U36&gt;=80,"B",IF(U36&gt;=70,"C",IF(U36&gt;=55,"D",IF(T36&gt;=90,"A",IF(T36&gt;=80,"B",IF(T36&gt;=70,"C",IF(T36&gt;=55,"D",IF(S36&gt;=90,"A",IF(S36&gt;=80,"B",IF(S36&gt;=70,"C",IF(S36&gt;=55,"D",IF(R36&gt;=90,"A",IF(R36&gt;=80,"B",IF(R36&gt;=70,"C",IF(R36&gt;=55,"D")))))))))))))))))))))</f>
        <v>0</v>
      </c>
      <c r="R36" s="37">
        <f>Graduation!U39</f>
        <v>0</v>
      </c>
      <c r="S36" s="37">
        <f>Graduation!V39</f>
        <v>0</v>
      </c>
      <c r="T36" s="37">
        <f>Graduation!W39</f>
        <v>0</v>
      </c>
      <c r="U36" s="37">
        <f>Graduation!X39</f>
        <v>0</v>
      </c>
      <c r="V36" s="37">
        <f t="shared" ref="V36" si="47">W36*16</f>
        <v>0</v>
      </c>
      <c r="W36" s="37">
        <f>Graduation!Y39</f>
        <v>0</v>
      </c>
      <c r="X36" s="30">
        <f>Graduation!Z39</f>
        <v>59</v>
      </c>
      <c r="Y36" s="36" t="b">
        <f t="shared" ref="Y36" si="48">IF(AC36&gt;=90,"A",IF(AC36&gt;=80,"B",IF(AC36&gt;=70,"C",IF(AC36&gt;=55,"D",IF(AC36&gt;55,"ناکام",IF(AC36&gt;=90,"A",IF(AC36&gt;=80,"B",IF(AC36&gt;=70,"C",IF(AC36&gt;=55,"D",IF(AB36&gt;=90,"A",IF(AB36&gt;=80,"B",IF(AB36&gt;=70,"C",IF(AB36&gt;=55,"D",IF(AA36&gt;=90,"A",IF(AA36&gt;=80,"B",IF(AA36&gt;=70,"C",IF(AA36&gt;=55,"D",IF(Z36&gt;=90,"A",IF(Z36&gt;=80,"B",IF(Z36&gt;=70,"C",IF(Z36&gt;=55,"D")))))))))))))))))))))</f>
        <v>0</v>
      </c>
      <c r="Z36" s="37">
        <f>Graduation!AC39</f>
        <v>0</v>
      </c>
      <c r="AA36" s="37">
        <f>Graduation!AD39</f>
        <v>0</v>
      </c>
      <c r="AB36" s="37">
        <f>Graduation!AE39</f>
        <v>0</v>
      </c>
      <c r="AC36" s="37">
        <f>Graduation!AF39</f>
        <v>0</v>
      </c>
      <c r="AD36" s="37">
        <f t="shared" ref="AD36" si="49">AE36*16</f>
        <v>0</v>
      </c>
      <c r="AE36" s="37">
        <f>Graduation!AG39</f>
        <v>0</v>
      </c>
      <c r="AF36" s="30">
        <f>Graduation!AH39</f>
        <v>49</v>
      </c>
    </row>
    <row r="37" spans="1:32" s="28" customFormat="1" ht="15" hidden="1" customHeight="1" x14ac:dyDescent="0.6">
      <c r="A37" s="36" t="b">
        <f t="shared" ref="A37" si="50">IF(E37&gt;=90,"A",IF(E37&gt;=80,"B",IF(E37&gt;=70,"C",IF(E37&gt;=55,"D",IF(E37&gt;55,"ناکام",IF(E37&gt;=90,"A",IF(E37&gt;=80,"B",IF(E37&gt;=70,"C",IF(E37&gt;=55,"D",IF(D37&gt;=90,"A",IF(D37&gt;=80,"B",IF(D37&gt;=70,"C",IF(D37&gt;=55,"D",IF(C37&gt;=90,"A",IF(C37&gt;=80,"B",IF(C37&gt;=70,"C",IF(C37&gt;=55,"D",IF(B37&gt;=90,"A",IF(B37&gt;=80,"B",IF(B37&gt;=70,"C",IF(B37&gt;=55,"D")))))))))))))))))))))</f>
        <v>0</v>
      </c>
      <c r="B37" s="37">
        <f>Graduation!C40</f>
        <v>0</v>
      </c>
      <c r="C37" s="37">
        <f>Graduation!D40</f>
        <v>0</v>
      </c>
      <c r="D37" s="37">
        <f>Graduation!E40</f>
        <v>0</v>
      </c>
      <c r="E37" s="37">
        <f>Graduation!F40</f>
        <v>0</v>
      </c>
      <c r="F37" s="37">
        <f t="shared" ref="F37" si="51">G37*16</f>
        <v>0</v>
      </c>
      <c r="G37" s="37">
        <f>Graduation!G40</f>
        <v>0</v>
      </c>
      <c r="H37" s="30">
        <f>Graduation!H40</f>
        <v>80</v>
      </c>
      <c r="I37" s="36" t="b">
        <f t="shared" ref="I37" si="52">IF(M37&gt;=90,"A",IF(M37&gt;=80,"B",IF(M37&gt;=70,"C",IF(M37&gt;=55,"D",IF(M37&gt;55,"ناکام",IF(M37&gt;=90,"A",IF(M37&gt;=80,"B",IF(M37&gt;=70,"C",IF(M37&gt;=55,"D",IF(L37&gt;=90,"A",IF(L37&gt;=80,"B",IF(L37&gt;=70,"C",IF(L37&gt;=55,"D",IF(K37&gt;=90,"A",IF(K37&gt;=80,"B",IF(K37&gt;=70,"C",IF(K37&gt;=55,"D",IF(J37&gt;=90,"A",IF(J37&gt;=80,"B",IF(J37&gt;=70,"C",IF(J37&gt;=55,"D")))))))))))))))))))))</f>
        <v>0</v>
      </c>
      <c r="J37" s="37">
        <f>Graduation!M40</f>
        <v>0</v>
      </c>
      <c r="K37" s="37">
        <f>Graduation!N40</f>
        <v>0</v>
      </c>
      <c r="L37" s="37">
        <f>Graduation!O40</f>
        <v>0</v>
      </c>
      <c r="M37" s="37">
        <f>Graduation!P40</f>
        <v>0</v>
      </c>
      <c r="N37" s="37">
        <f t="shared" ref="N37" si="53">O37*16</f>
        <v>0</v>
      </c>
      <c r="O37" s="37">
        <f>Graduation!Q40</f>
        <v>0</v>
      </c>
      <c r="P37" s="30">
        <f>Graduation!R40</f>
        <v>70</v>
      </c>
      <c r="Q37" s="36" t="b">
        <f t="shared" ref="Q37" si="54">IF(U37&gt;=90,"A",IF(U37&gt;=80,"B",IF(U37&gt;=70,"C",IF(U37&gt;=55,"D",IF(U37&gt;55,"ناکام",IF(U37&gt;=90,"A",IF(U37&gt;=80,"B",IF(U37&gt;=70,"C",IF(U37&gt;=55,"D",IF(T37&gt;=90,"A",IF(T37&gt;=80,"B",IF(T37&gt;=70,"C",IF(T37&gt;=55,"D",IF(S37&gt;=90,"A",IF(S37&gt;=80,"B",IF(S37&gt;=70,"C",IF(S37&gt;=55,"D",IF(R37&gt;=90,"A",IF(R37&gt;=80,"B",IF(R37&gt;=70,"C",IF(R37&gt;=55,"D")))))))))))))))))))))</f>
        <v>0</v>
      </c>
      <c r="R37" s="37">
        <f>Graduation!U40</f>
        <v>0</v>
      </c>
      <c r="S37" s="37">
        <f>Graduation!V40</f>
        <v>0</v>
      </c>
      <c r="T37" s="37">
        <f>Graduation!W40</f>
        <v>0</v>
      </c>
      <c r="U37" s="37">
        <f>Graduation!X40</f>
        <v>0</v>
      </c>
      <c r="V37" s="37">
        <f t="shared" ref="V37" si="55">W37*16</f>
        <v>0</v>
      </c>
      <c r="W37" s="37">
        <f>Graduation!Y40</f>
        <v>0</v>
      </c>
      <c r="X37" s="30">
        <f>Graduation!Z40</f>
        <v>60</v>
      </c>
      <c r="Y37" s="36" t="b">
        <f t="shared" ref="Y37" si="56">IF(AC37&gt;=90,"A",IF(AC37&gt;=80,"B",IF(AC37&gt;=70,"C",IF(AC37&gt;=55,"D",IF(AC37&gt;55,"ناکام",IF(AC37&gt;=90,"A",IF(AC37&gt;=80,"B",IF(AC37&gt;=70,"C",IF(AC37&gt;=55,"D",IF(AB37&gt;=90,"A",IF(AB37&gt;=80,"B",IF(AB37&gt;=70,"C",IF(AB37&gt;=55,"D",IF(AA37&gt;=90,"A",IF(AA37&gt;=80,"B",IF(AA37&gt;=70,"C",IF(AA37&gt;=55,"D",IF(Z37&gt;=90,"A",IF(Z37&gt;=80,"B",IF(Z37&gt;=70,"C",IF(Z37&gt;=55,"D")))))))))))))))))))))</f>
        <v>0</v>
      </c>
      <c r="Z37" s="37">
        <f>Graduation!AC40</f>
        <v>0</v>
      </c>
      <c r="AA37" s="37">
        <f>Graduation!AD40</f>
        <v>0</v>
      </c>
      <c r="AB37" s="37">
        <f>Graduation!AE40</f>
        <v>0</v>
      </c>
      <c r="AC37" s="37">
        <f>Graduation!AF40</f>
        <v>0</v>
      </c>
      <c r="AD37" s="37">
        <f t="shared" ref="AD37" si="57">AE37*16</f>
        <v>0</v>
      </c>
      <c r="AE37" s="37">
        <f>Graduation!AG40</f>
        <v>0</v>
      </c>
      <c r="AF37" s="30">
        <f>Graduation!AH40</f>
        <v>50</v>
      </c>
    </row>
    <row r="38" spans="1:32" s="28" customFormat="1" ht="16.5" customHeight="1" x14ac:dyDescent="0.6">
      <c r="A38" s="211">
        <f>SUM(G28:G37)</f>
        <v>0</v>
      </c>
      <c r="B38" s="212"/>
      <c r="C38" s="212"/>
      <c r="D38" s="212"/>
      <c r="E38" s="213"/>
      <c r="F38" s="205" t="s">
        <v>151</v>
      </c>
      <c r="G38" s="206"/>
      <c r="H38" s="207"/>
      <c r="I38" s="211">
        <f>SUM(O28:O37)</f>
        <v>0</v>
      </c>
      <c r="J38" s="212"/>
      <c r="K38" s="212"/>
      <c r="L38" s="212"/>
      <c r="M38" s="213"/>
      <c r="N38" s="205" t="s">
        <v>151</v>
      </c>
      <c r="O38" s="206"/>
      <c r="P38" s="207"/>
      <c r="Q38" s="211">
        <f>SUM(W28:W37)</f>
        <v>0</v>
      </c>
      <c r="R38" s="212"/>
      <c r="S38" s="212"/>
      <c r="T38" s="212"/>
      <c r="U38" s="213"/>
      <c r="V38" s="205" t="s">
        <v>151</v>
      </c>
      <c r="W38" s="206"/>
      <c r="X38" s="207"/>
      <c r="Y38" s="211">
        <f>SUM(AE28:AE37)</f>
        <v>0</v>
      </c>
      <c r="Z38" s="212"/>
      <c r="AA38" s="212"/>
      <c r="AB38" s="212"/>
      <c r="AC38" s="213"/>
      <c r="AD38" s="205" t="s">
        <v>151</v>
      </c>
      <c r="AE38" s="206"/>
      <c r="AF38" s="207"/>
    </row>
    <row r="39" spans="1:32" s="28" customFormat="1" ht="16.5" customHeight="1" x14ac:dyDescent="0.6">
      <c r="A39" s="217">
        <f>SUM(G28*MAX(B28:E28)+G29*MAX(B29:E29)+G30*MAX(B30:E30)+G31*MAX(B31:E31)+G32*MAX(B32:E32)+G33*MAX(B33:E33)+G34*MAX(B34:E34)+G35*MAX(B35:E35)+G36*MAX(B36:E36)+G37*MAX(B37:E37))</f>
        <v>0</v>
      </c>
      <c r="B39" s="217"/>
      <c r="C39" s="217"/>
      <c r="D39" s="217"/>
      <c r="E39" s="217"/>
      <c r="F39" s="205" t="s">
        <v>127</v>
      </c>
      <c r="G39" s="206"/>
      <c r="H39" s="207"/>
      <c r="I39" s="217">
        <f>SUM(O28*MAX(J28:M28)+O29*MAX(J29:M29)+O30*MAX(J30:M30)+O31*MAX(J31:M31)+O32*MAX(J32:M32)+O33*MAX(J33:M33)+O34*MAX(J34:M34)+O35*MAX(J35:M35)+O36*MAX(J36:M36)+O37*MAX(J37:M37))</f>
        <v>0</v>
      </c>
      <c r="J39" s="217"/>
      <c r="K39" s="217"/>
      <c r="L39" s="217"/>
      <c r="M39" s="217"/>
      <c r="N39" s="205" t="s">
        <v>127</v>
      </c>
      <c r="O39" s="206"/>
      <c r="P39" s="207"/>
      <c r="Q39" s="217">
        <f>SUM(W28*MAX(R28:U28)+W29*MAX(R29:U29)+W30*MAX(R30:U30)+W31*MAX(R31:U31)+W32*MAX(R32:U32)+W33*MAX(R33:U33)+W34*MAX(R34:U34)+W35*MAX(R35:U35)+W36*MAX(R36:U36)+W37*MAX(R37:U37))</f>
        <v>0</v>
      </c>
      <c r="R39" s="217"/>
      <c r="S39" s="217"/>
      <c r="T39" s="217"/>
      <c r="U39" s="217"/>
      <c r="V39" s="205" t="s">
        <v>127</v>
      </c>
      <c r="W39" s="206"/>
      <c r="X39" s="207"/>
      <c r="Y39" s="217">
        <f>SUM(AE28*MAX(Z28:AC28)+AE29*MAX(Z29:AC29)+AE30*MAX(Z30:AC30)+AE31*MAX(Z31:AC31)+AE32*MAX(Z32:AC32)+AE33*MAX(Z33:AC33)+AE34*MAX(Z34:AC34)+AE35*MAX(Z35:AC35)+AE36*MAX(Z36:AC36)+AE37*MAX(Z37:AC37))</f>
        <v>0</v>
      </c>
      <c r="Z39" s="217"/>
      <c r="AA39" s="217"/>
      <c r="AB39" s="217"/>
      <c r="AC39" s="217"/>
      <c r="AD39" s="205" t="s">
        <v>127</v>
      </c>
      <c r="AE39" s="206"/>
      <c r="AF39" s="207"/>
    </row>
    <row r="40" spans="1:32" s="28" customFormat="1" ht="16.5" customHeight="1" x14ac:dyDescent="0.6">
      <c r="A40" s="218" t="e">
        <f>A39/A38</f>
        <v>#DIV/0!</v>
      </c>
      <c r="B40" s="218"/>
      <c r="C40" s="218"/>
      <c r="D40" s="218"/>
      <c r="E40" s="218"/>
      <c r="F40" s="205" t="s">
        <v>128</v>
      </c>
      <c r="G40" s="206"/>
      <c r="H40" s="207"/>
      <c r="I40" s="218" t="e">
        <f>I39/I38</f>
        <v>#DIV/0!</v>
      </c>
      <c r="J40" s="218"/>
      <c r="K40" s="218"/>
      <c r="L40" s="218"/>
      <c r="M40" s="218"/>
      <c r="N40" s="205" t="s">
        <v>128</v>
      </c>
      <c r="O40" s="206"/>
      <c r="P40" s="207"/>
      <c r="Q40" s="218" t="e">
        <f>Q39/Q38</f>
        <v>#DIV/0!</v>
      </c>
      <c r="R40" s="218"/>
      <c r="S40" s="218"/>
      <c r="T40" s="218"/>
      <c r="U40" s="218"/>
      <c r="V40" s="205" t="s">
        <v>128</v>
      </c>
      <c r="W40" s="206"/>
      <c r="X40" s="207"/>
      <c r="Y40" s="218" t="e">
        <f>Y39/Y38</f>
        <v>#DIV/0!</v>
      </c>
      <c r="Z40" s="218"/>
      <c r="AA40" s="218"/>
      <c r="AB40" s="218"/>
      <c r="AC40" s="218"/>
      <c r="AD40" s="205" t="s">
        <v>128</v>
      </c>
      <c r="AE40" s="206"/>
      <c r="AF40" s="207"/>
    </row>
    <row r="41" spans="1:32" s="28" customFormat="1" ht="16.5" customHeight="1" x14ac:dyDescent="0.6">
      <c r="A41" s="214" t="e">
        <f>IF(A40&gt;89,"بريالی",IF(A40&gt;79,"بريالی",IF(A40&gt;69,"بريالی",IF(A40&gt;54,"عدم کرېډيټ"))))</f>
        <v>#DIV/0!</v>
      </c>
      <c r="B41" s="215"/>
      <c r="C41" s="215"/>
      <c r="D41" s="215"/>
      <c r="E41" s="216"/>
      <c r="F41" s="214" t="s">
        <v>129</v>
      </c>
      <c r="G41" s="215"/>
      <c r="H41" s="216"/>
      <c r="I41" s="214" t="e">
        <f>IF(I40&gt;89,"بريالی",IF(I40&gt;79,"بريالی",IF(I40&gt;69,"بريالی",IF(I40&gt;54,"عدم کرېډيټ"))))</f>
        <v>#DIV/0!</v>
      </c>
      <c r="J41" s="215"/>
      <c r="K41" s="215"/>
      <c r="L41" s="215"/>
      <c r="M41" s="216"/>
      <c r="N41" s="214" t="s">
        <v>129</v>
      </c>
      <c r="O41" s="215"/>
      <c r="P41" s="216"/>
      <c r="Q41" s="214" t="e">
        <f>IF(Q40&gt;89,"بريالی",IF(Q40&gt;79,"بريالی",IF(Q40&gt;69,"بريالی",IF(Q40&gt;54,"عدم کرېډيټ"))))</f>
        <v>#DIV/0!</v>
      </c>
      <c r="R41" s="215"/>
      <c r="S41" s="215"/>
      <c r="T41" s="215"/>
      <c r="U41" s="216"/>
      <c r="V41" s="214" t="s">
        <v>129</v>
      </c>
      <c r="W41" s="215"/>
      <c r="X41" s="216"/>
      <c r="Y41" s="214" t="e">
        <f>IF(Y40&gt;89,"بريالی",IF(Y40&gt;79,"بريالی",IF(Y40&gt;69,"بريالی",IF(Y40&gt;54,"عدم کرېډيټ"))))</f>
        <v>#DIV/0!</v>
      </c>
      <c r="Z41" s="215"/>
      <c r="AA41" s="215"/>
      <c r="AB41" s="215"/>
      <c r="AC41" s="216"/>
      <c r="AD41" s="214" t="s">
        <v>129</v>
      </c>
      <c r="AE41" s="215"/>
      <c r="AF41" s="216"/>
    </row>
    <row r="42" spans="1:32" s="28" customFormat="1" ht="21" customHeight="1" x14ac:dyDescent="0.6">
      <c r="A42" s="230" t="e">
        <f>Graduation!A45</f>
        <v>#DIV/0!</v>
      </c>
      <c r="B42" s="231"/>
      <c r="C42" s="231"/>
      <c r="D42" s="231"/>
      <c r="E42" s="231"/>
      <c r="F42" s="231"/>
      <c r="G42" s="231"/>
      <c r="H42" s="232"/>
      <c r="I42" s="233" t="s">
        <v>142</v>
      </c>
      <c r="J42" s="234"/>
      <c r="K42" s="234"/>
      <c r="L42" s="234"/>
      <c r="M42" s="234"/>
      <c r="N42" s="234"/>
      <c r="O42" s="234"/>
      <c r="P42" s="235"/>
      <c r="Q42" s="236">
        <f>Graduation!S45</f>
        <v>0</v>
      </c>
      <c r="R42" s="237"/>
      <c r="S42" s="237"/>
      <c r="T42" s="237"/>
      <c r="U42" s="237"/>
      <c r="V42" s="237" t="s">
        <v>151</v>
      </c>
      <c r="W42" s="237"/>
      <c r="X42" s="237"/>
      <c r="Y42" s="236">
        <f>Graduation!AA45</f>
        <v>0</v>
      </c>
      <c r="Z42" s="237"/>
      <c r="AA42" s="237"/>
      <c r="AB42" s="237"/>
      <c r="AC42" s="237"/>
      <c r="AD42" s="236" t="s">
        <v>127</v>
      </c>
      <c r="AE42" s="236"/>
      <c r="AF42" s="236"/>
    </row>
    <row r="43" spans="1:32" s="28" customFormat="1" ht="19.2" x14ac:dyDescent="0.6">
      <c r="A43" s="226" t="s">
        <v>208</v>
      </c>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c r="AF43" s="226"/>
    </row>
    <row r="44" spans="1:32" s="28" customFormat="1" x14ac:dyDescent="0.6">
      <c r="A44" s="227" t="s">
        <v>184</v>
      </c>
      <c r="B44" s="227"/>
      <c r="C44" s="227"/>
      <c r="D44" s="227"/>
      <c r="E44" s="227"/>
      <c r="F44" s="227"/>
      <c r="G44" s="227"/>
      <c r="H44" s="227"/>
      <c r="I44" s="227" t="s">
        <v>134</v>
      </c>
      <c r="J44" s="227"/>
      <c r="K44" s="227"/>
      <c r="L44" s="227"/>
      <c r="M44" s="227"/>
      <c r="N44" s="227"/>
      <c r="O44" s="227"/>
      <c r="P44" s="227"/>
      <c r="Q44" s="227" t="s">
        <v>149</v>
      </c>
      <c r="R44" s="227"/>
      <c r="S44" s="227"/>
      <c r="T44" s="227"/>
      <c r="U44" s="227"/>
      <c r="V44" s="227"/>
      <c r="W44" s="227"/>
      <c r="X44" s="227"/>
      <c r="Y44" s="227" t="s">
        <v>136</v>
      </c>
      <c r="Z44" s="227"/>
      <c r="AA44" s="227"/>
      <c r="AB44" s="227"/>
      <c r="AC44" s="227"/>
      <c r="AD44" s="227"/>
      <c r="AE44" s="227"/>
      <c r="AF44" s="227"/>
    </row>
    <row r="45" spans="1:32" s="28" customFormat="1" x14ac:dyDescent="0.6">
      <c r="A45" s="227"/>
      <c r="B45" s="227"/>
      <c r="C45" s="227"/>
      <c r="D45" s="227"/>
      <c r="E45" s="227"/>
      <c r="F45" s="227"/>
      <c r="G45" s="227"/>
      <c r="H45" s="227"/>
      <c r="I45" s="227" t="s">
        <v>137</v>
      </c>
      <c r="J45" s="227"/>
      <c r="K45" s="227"/>
      <c r="L45" s="227"/>
      <c r="M45" s="227"/>
      <c r="N45" s="227"/>
      <c r="O45" s="227"/>
      <c r="P45" s="227"/>
      <c r="Q45" s="227" t="s">
        <v>209</v>
      </c>
      <c r="R45" s="227"/>
      <c r="S45" s="227"/>
      <c r="T45" s="227"/>
      <c r="U45" s="227"/>
      <c r="V45" s="227"/>
      <c r="W45" s="227"/>
      <c r="X45" s="227"/>
      <c r="Y45" s="227" t="s">
        <v>210</v>
      </c>
      <c r="Z45" s="227"/>
      <c r="AA45" s="227"/>
      <c r="AB45" s="227"/>
      <c r="AC45" s="227"/>
      <c r="AD45" s="227"/>
      <c r="AE45" s="227"/>
      <c r="AF45" s="227"/>
    </row>
    <row r="46" spans="1:32" s="28" customFormat="1" ht="19.8" x14ac:dyDescent="0.6">
      <c r="A46" s="228" t="s">
        <v>211</v>
      </c>
      <c r="B46" s="228"/>
      <c r="C46" s="228"/>
      <c r="D46" s="228"/>
      <c r="E46" s="228"/>
      <c r="F46" s="228"/>
      <c r="G46" s="228"/>
      <c r="H46" s="228"/>
      <c r="I46" s="228" t="s">
        <v>211</v>
      </c>
      <c r="J46" s="228"/>
      <c r="K46" s="228"/>
      <c r="L46" s="228"/>
      <c r="M46" s="228"/>
      <c r="N46" s="228"/>
      <c r="O46" s="228"/>
      <c r="P46" s="228"/>
      <c r="Q46" s="228" t="s">
        <v>211</v>
      </c>
      <c r="R46" s="228"/>
      <c r="S46" s="228"/>
      <c r="T46" s="228"/>
      <c r="U46" s="228"/>
      <c r="V46" s="228"/>
      <c r="W46" s="228"/>
      <c r="X46" s="228"/>
      <c r="Y46" s="228" t="s">
        <v>211</v>
      </c>
      <c r="Z46" s="228"/>
      <c r="AA46" s="228"/>
      <c r="AB46" s="228"/>
      <c r="AC46" s="228"/>
      <c r="AD46" s="228"/>
      <c r="AE46" s="228"/>
      <c r="AF46" s="228"/>
    </row>
    <row r="47" spans="1:32" s="28" customFormat="1" ht="19.8" x14ac:dyDescent="0.6">
      <c r="A47" s="229" t="s">
        <v>187</v>
      </c>
      <c r="B47" s="229"/>
      <c r="C47" s="229"/>
      <c r="D47" s="229"/>
      <c r="E47" s="229"/>
      <c r="F47" s="229"/>
      <c r="G47" s="229"/>
      <c r="H47" s="229"/>
      <c r="I47" s="229" t="s">
        <v>187</v>
      </c>
      <c r="J47" s="229"/>
      <c r="K47" s="229"/>
      <c r="L47" s="229"/>
      <c r="M47" s="229"/>
      <c r="N47" s="229"/>
      <c r="O47" s="229"/>
      <c r="P47" s="229"/>
      <c r="Q47" s="229" t="s">
        <v>187</v>
      </c>
      <c r="R47" s="229"/>
      <c r="S47" s="229"/>
      <c r="T47" s="229"/>
      <c r="U47" s="229"/>
      <c r="V47" s="229"/>
      <c r="W47" s="229"/>
      <c r="X47" s="229"/>
      <c r="Y47" s="229" t="s">
        <v>187</v>
      </c>
      <c r="Z47" s="229"/>
      <c r="AA47" s="229"/>
      <c r="AB47" s="229"/>
      <c r="AC47" s="229"/>
      <c r="AD47" s="229"/>
      <c r="AE47" s="229"/>
      <c r="AF47" s="229"/>
    </row>
  </sheetData>
  <mergeCells count="126">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47:H47"/>
    <mergeCell ref="I47:P47"/>
    <mergeCell ref="A26:H26"/>
    <mergeCell ref="A25:E25"/>
    <mergeCell ref="I25:M25"/>
    <mergeCell ref="F40:H40"/>
    <mergeCell ref="N25:P25"/>
    <mergeCell ref="A24:E24"/>
    <mergeCell ref="I24:M24"/>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Y4:AD4"/>
    <mergeCell ref="AE4:AF4"/>
    <mergeCell ref="I4:M5"/>
    <mergeCell ref="F4:H5"/>
    <mergeCell ref="N22:P22"/>
    <mergeCell ref="AD22:AF22"/>
    <mergeCell ref="Y7:AD7"/>
    <mergeCell ref="AE7:AF7"/>
    <mergeCell ref="F8:H8"/>
    <mergeCell ref="I8:M8"/>
    <mergeCell ref="Y8:AD8"/>
    <mergeCell ref="AE8:AF8"/>
    <mergeCell ref="F9:H9"/>
    <mergeCell ref="I9:O9"/>
    <mergeCell ref="Y9:AE9"/>
    <mergeCell ref="F1:H1"/>
    <mergeCell ref="I1:M1"/>
    <mergeCell ref="Y1:AD1"/>
    <mergeCell ref="AE1:AF1"/>
    <mergeCell ref="F2:H2"/>
    <mergeCell ref="I2:M2"/>
    <mergeCell ref="Y2:AD2"/>
    <mergeCell ref="AE2:AF2"/>
    <mergeCell ref="F3:H3"/>
    <mergeCell ref="I3:M3"/>
    <mergeCell ref="Y3:AD3"/>
    <mergeCell ref="AE3:AF3"/>
    <mergeCell ref="Y5:AD5"/>
    <mergeCell ref="AE5:AF5"/>
    <mergeCell ref="Y6:AD6"/>
    <mergeCell ref="AE6:AF6"/>
    <mergeCell ref="I6:M7"/>
    <mergeCell ref="F6:H7"/>
    <mergeCell ref="A10:H10"/>
    <mergeCell ref="I10:P10"/>
    <mergeCell ref="Q10:X10"/>
    <mergeCell ref="Y10:AF10"/>
  </mergeCells>
  <conditionalFormatting sqref="E12:E21">
    <cfRule type="cellIs" dxfId="7" priority="19" operator="lessThan">
      <formula>55</formula>
    </cfRule>
  </conditionalFormatting>
  <conditionalFormatting sqref="E28:E37">
    <cfRule type="cellIs" dxfId="6" priority="7" operator="lessThan">
      <formula>55</formula>
    </cfRule>
  </conditionalFormatting>
  <conditionalFormatting sqref="M12:M21">
    <cfRule type="cellIs" dxfId="5" priority="17" operator="lessThan">
      <formula>55</formula>
    </cfRule>
  </conditionalFormatting>
  <conditionalFormatting sqref="M28:M37">
    <cfRule type="cellIs" dxfId="4" priority="5" operator="lessThan">
      <formula>55</formula>
    </cfRule>
  </conditionalFormatting>
  <conditionalFormatting sqref="U12:U21">
    <cfRule type="cellIs" dxfId="3" priority="11" operator="lessThan">
      <formula>55</formula>
    </cfRule>
  </conditionalFormatting>
  <conditionalFormatting sqref="U28:U37">
    <cfRule type="cellIs" dxfId="2" priority="3" operator="lessThan">
      <formula>55</formula>
    </cfRule>
  </conditionalFormatting>
  <conditionalFormatting sqref="AC12:AC21">
    <cfRule type="cellIs" dxfId="1" priority="9" operator="lessThan">
      <formula>55</formula>
    </cfRule>
  </conditionalFormatting>
  <conditionalFormatting sqref="AC28:AC37">
    <cfRule type="cellIs" dxfId="0" priority="1"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Mohammad Nabi Hotak</cp:lastModifiedBy>
  <cp:lastPrinted>2023-04-30T11:18:29Z</cp:lastPrinted>
  <dcterms:created xsi:type="dcterms:W3CDTF">2023-03-01T04:51:25Z</dcterms:created>
  <dcterms:modified xsi:type="dcterms:W3CDTF">2023-10-03T07:06:30Z</dcterms:modified>
</cp:coreProperties>
</file>