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USER\Desktop\DATA SCIENCE AI_ LUX\week 1\LUX ASSIGNMENT1\"/>
    </mc:Choice>
  </mc:AlternateContent>
  <xr:revisionPtr revIDLastSave="0" documentId="13_ncr:1_{B7C0093F-4D0D-4642-BA97-AA14B113328D}" xr6:coauthVersionLast="47" xr6:coauthVersionMax="47" xr10:uidLastSave="{00000000-0000-0000-0000-000000000000}"/>
  <bookViews>
    <workbookView xWindow="-110" yWindow="-110" windowWidth="19420" windowHeight="10300" firstSheet="2" activeTab="3" xr2:uid="{C8164011-F7D0-4E8C-A304-95A5AB8B616A}"/>
  </bookViews>
  <sheets>
    <sheet name="Discount category by review" sheetId="2" r:id="rId1"/>
    <sheet name="Discount Category VS Rating" sheetId="3" r:id="rId2"/>
    <sheet name="top 10 products H Reviews" sheetId="7" r:id="rId3"/>
    <sheet name="DASHBOARD" sheetId="10" r:id="rId4"/>
    <sheet name="Top 10 products_H discounts" sheetId="8" r:id="rId5"/>
    <sheet name="Top 10 products H rating" sheetId="9" r:id="rId6"/>
    <sheet name="Excel_jumia" sheetId="1" r:id="rId7"/>
  </sheets>
  <definedNames>
    <definedName name="Slicer_Disc_percentage_category">#N/A</definedName>
    <definedName name="Slicer_Product">#N/A</definedName>
    <definedName name="Slicer_Product_Rating_category">#N/A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 i="1" l="1"/>
  <c r="L6" i="1"/>
  <c r="L64" i="1"/>
  <c r="L44" i="1"/>
  <c r="F18" i="1"/>
  <c r="F94" i="1"/>
  <c r="F91" i="1"/>
  <c r="L5" i="1"/>
  <c r="L4" i="1"/>
  <c r="L3" i="1"/>
  <c r="L2" i="1"/>
  <c r="F106" i="1"/>
  <c r="F108" i="1"/>
  <c r="F110" i="1"/>
  <c r="F107" i="1"/>
  <c r="F109" i="1"/>
  <c r="F101" i="1"/>
  <c r="F100" i="1"/>
  <c r="F102" i="1"/>
  <c r="F104" i="1"/>
  <c r="F103" i="1"/>
  <c r="F99" i="1"/>
  <c r="F98" i="1"/>
  <c r="F96" i="1"/>
  <c r="F92" i="1"/>
  <c r="F93" i="1"/>
  <c r="F95" i="1"/>
  <c r="F97" i="1"/>
  <c r="F88" i="1"/>
  <c r="F87" i="1"/>
  <c r="F89" i="1"/>
  <c r="F86" i="1"/>
  <c r="F90" i="1"/>
  <c r="F85" i="1"/>
  <c r="F84" i="1"/>
  <c r="F81" i="1"/>
  <c r="F83" i="1"/>
  <c r="F82" i="1"/>
  <c r="F79" i="1"/>
  <c r="F80" i="1"/>
  <c r="F78" i="1"/>
  <c r="F77" i="1"/>
  <c r="F60" i="1"/>
  <c r="F46" i="1"/>
  <c r="F38" i="1"/>
  <c r="F43" i="1"/>
  <c r="F20" i="1"/>
  <c r="F19" i="1"/>
  <c r="F17" i="1"/>
  <c r="F16" i="1"/>
  <c r="F15" i="1"/>
  <c r="F14" i="1"/>
  <c r="F13" i="1"/>
  <c r="F12" i="1"/>
  <c r="F10" i="1"/>
  <c r="F11" i="1"/>
  <c r="F9" i="1"/>
  <c r="F8" i="1"/>
  <c r="F7" i="1"/>
  <c r="F6" i="1"/>
  <c r="F5" i="1"/>
  <c r="F4" i="1"/>
  <c r="F3" i="1"/>
  <c r="F2" i="1"/>
  <c r="F23" i="1"/>
  <c r="F21" i="1"/>
  <c r="F22" i="1"/>
  <c r="F48" i="1"/>
  <c r="F56" i="1"/>
  <c r="F49" i="1"/>
  <c r="F72" i="1"/>
  <c r="F27" i="1"/>
  <c r="F40" i="1"/>
  <c r="F36" i="1"/>
  <c r="F34" i="1"/>
  <c r="F52" i="1"/>
  <c r="F53" i="1"/>
  <c r="F71" i="1"/>
  <c r="F66" i="1"/>
  <c r="F70" i="1"/>
  <c r="F42" i="1"/>
  <c r="F50" i="1"/>
  <c r="F37" i="1"/>
  <c r="F33" i="1"/>
  <c r="F26" i="1"/>
  <c r="F35" i="1"/>
  <c r="F44" i="1"/>
  <c r="F67" i="1"/>
  <c r="F59" i="1"/>
  <c r="F30" i="1"/>
  <c r="F74" i="1"/>
  <c r="F57" i="1"/>
  <c r="F54" i="1"/>
  <c r="F64" i="1"/>
  <c r="F58" i="1"/>
  <c r="F47" i="1"/>
  <c r="F29" i="1"/>
  <c r="F24" i="1"/>
  <c r="F65" i="1"/>
  <c r="F31" i="1"/>
  <c r="F25" i="1"/>
  <c r="F63" i="1"/>
  <c r="F73" i="1"/>
  <c r="F55" i="1"/>
  <c r="F61" i="1"/>
  <c r="F45" i="1"/>
  <c r="F32" i="1"/>
  <c r="F28" i="1"/>
  <c r="F76" i="1"/>
  <c r="F68" i="1"/>
  <c r="F41" i="1"/>
  <c r="F39" i="1"/>
  <c r="F69" i="1"/>
  <c r="F75" i="1"/>
  <c r="F51" i="1"/>
  <c r="F62" i="1"/>
  <c r="F105" i="1"/>
  <c r="I105" i="1"/>
  <c r="I106" i="1"/>
  <c r="I108" i="1"/>
  <c r="I110" i="1"/>
  <c r="I107" i="1"/>
  <c r="I109" i="1"/>
  <c r="I101" i="1"/>
  <c r="I100" i="1"/>
  <c r="I102" i="1"/>
  <c r="I104" i="1"/>
  <c r="I103" i="1"/>
  <c r="I99" i="1"/>
  <c r="I98" i="1"/>
  <c r="I96" i="1"/>
  <c r="I92" i="1"/>
  <c r="I93" i="1"/>
  <c r="I95" i="1"/>
  <c r="I91" i="1"/>
  <c r="I94" i="1"/>
  <c r="I97" i="1"/>
  <c r="I88" i="1"/>
  <c r="I87" i="1"/>
  <c r="I89" i="1"/>
  <c r="I86" i="1"/>
  <c r="I90" i="1"/>
  <c r="I85" i="1"/>
  <c r="I84" i="1"/>
  <c r="I81" i="1"/>
  <c r="I83" i="1"/>
  <c r="I82" i="1"/>
  <c r="I79" i="1"/>
  <c r="I80" i="1"/>
  <c r="I78" i="1"/>
  <c r="I77" i="1"/>
  <c r="I60" i="1"/>
  <c r="I46" i="1"/>
  <c r="I38" i="1"/>
  <c r="I43" i="1"/>
  <c r="I20" i="1"/>
  <c r="I19" i="1"/>
  <c r="I18" i="1"/>
  <c r="I17" i="1"/>
  <c r="I16" i="1"/>
  <c r="I15" i="1"/>
  <c r="I14" i="1"/>
  <c r="I13" i="1"/>
  <c r="I12" i="1"/>
  <c r="I10" i="1"/>
  <c r="I11" i="1"/>
  <c r="I9" i="1"/>
  <c r="I8" i="1"/>
  <c r="I7" i="1"/>
  <c r="I6" i="1"/>
  <c r="I5" i="1"/>
  <c r="I4" i="1"/>
  <c r="I3" i="1"/>
  <c r="I2" i="1"/>
  <c r="I23" i="1"/>
  <c r="I21" i="1"/>
  <c r="I22" i="1"/>
  <c r="I48" i="1"/>
  <c r="I56" i="1"/>
  <c r="I49" i="1"/>
  <c r="I72" i="1"/>
  <c r="I27" i="1"/>
  <c r="I40" i="1"/>
  <c r="I36" i="1"/>
  <c r="I34" i="1"/>
  <c r="I52" i="1"/>
  <c r="I53" i="1"/>
  <c r="I71" i="1"/>
  <c r="I66" i="1"/>
  <c r="I70" i="1"/>
  <c r="I42" i="1"/>
  <c r="I50" i="1"/>
  <c r="I37" i="1"/>
  <c r="I33" i="1"/>
  <c r="I26" i="1"/>
  <c r="I35" i="1"/>
  <c r="I44" i="1"/>
  <c r="I67" i="1"/>
  <c r="I59" i="1"/>
  <c r="I30" i="1"/>
  <c r="I74" i="1"/>
  <c r="I57" i="1"/>
  <c r="I54" i="1"/>
  <c r="I64" i="1"/>
  <c r="I58" i="1"/>
  <c r="I47" i="1"/>
  <c r="I29" i="1"/>
  <c r="I24" i="1"/>
  <c r="I65" i="1"/>
  <c r="I31" i="1"/>
  <c r="I25" i="1"/>
  <c r="I63" i="1"/>
  <c r="I73" i="1"/>
  <c r="I55" i="1"/>
  <c r="I61" i="1"/>
  <c r="I45" i="1"/>
  <c r="I32" i="1"/>
  <c r="I28" i="1"/>
  <c r="I76" i="1"/>
  <c r="I68" i="1"/>
  <c r="I41" i="1"/>
  <c r="I39" i="1"/>
  <c r="I69" i="1"/>
  <c r="I75" i="1"/>
  <c r="I51" i="1"/>
  <c r="I62" i="1"/>
  <c r="D106" i="1"/>
  <c r="D108" i="1"/>
  <c r="D110" i="1"/>
  <c r="D107" i="1"/>
  <c r="D109" i="1"/>
  <c r="D101" i="1"/>
  <c r="D100" i="1"/>
  <c r="D102" i="1"/>
  <c r="D104" i="1"/>
  <c r="D103" i="1"/>
  <c r="D99" i="1"/>
  <c r="D98" i="1"/>
  <c r="D96" i="1"/>
  <c r="D92" i="1"/>
  <c r="D93" i="1"/>
  <c r="D95" i="1"/>
  <c r="D91" i="1"/>
  <c r="D94" i="1"/>
  <c r="D97" i="1"/>
  <c r="D88" i="1"/>
  <c r="D87" i="1"/>
  <c r="D89" i="1"/>
  <c r="D86" i="1"/>
  <c r="D90" i="1"/>
  <c r="D85" i="1"/>
  <c r="D84" i="1"/>
  <c r="D81" i="1"/>
  <c r="D83" i="1"/>
  <c r="D82" i="1"/>
  <c r="D79" i="1"/>
  <c r="D80" i="1"/>
  <c r="D78" i="1"/>
  <c r="D77" i="1"/>
  <c r="D60" i="1"/>
  <c r="D46" i="1"/>
  <c r="D38" i="1"/>
  <c r="D43" i="1"/>
  <c r="D20" i="1"/>
  <c r="D19" i="1"/>
  <c r="D18" i="1"/>
  <c r="D17" i="1"/>
  <c r="D16" i="1"/>
  <c r="D15" i="1"/>
  <c r="D14" i="1"/>
  <c r="D13" i="1"/>
  <c r="D12" i="1"/>
  <c r="D10" i="1"/>
  <c r="D11" i="1"/>
  <c r="D9" i="1"/>
  <c r="D8" i="1"/>
  <c r="D7" i="1"/>
  <c r="D6" i="1"/>
  <c r="D5" i="1"/>
  <c r="D4" i="1"/>
  <c r="D3" i="1"/>
  <c r="D2" i="1"/>
  <c r="D23" i="1"/>
  <c r="D21" i="1"/>
  <c r="D22" i="1"/>
  <c r="D48" i="1"/>
  <c r="D56" i="1"/>
  <c r="D49" i="1"/>
  <c r="D72" i="1"/>
  <c r="D27" i="1"/>
  <c r="D40" i="1"/>
  <c r="D36" i="1"/>
  <c r="D34" i="1"/>
  <c r="D52" i="1"/>
  <c r="D53" i="1"/>
  <c r="D71" i="1"/>
  <c r="D66" i="1"/>
  <c r="D70" i="1"/>
  <c r="D42" i="1"/>
  <c r="D50" i="1"/>
  <c r="D37" i="1"/>
  <c r="D33" i="1"/>
  <c r="D26" i="1"/>
  <c r="D35" i="1"/>
  <c r="D44" i="1"/>
  <c r="D67" i="1"/>
  <c r="D59" i="1"/>
  <c r="D30" i="1"/>
  <c r="D74" i="1"/>
  <c r="D57" i="1"/>
  <c r="D54" i="1"/>
  <c r="D64" i="1"/>
  <c r="D58" i="1"/>
  <c r="D47" i="1"/>
  <c r="D29" i="1"/>
  <c r="D24" i="1"/>
  <c r="D65" i="1"/>
  <c r="D31" i="1"/>
  <c r="D25" i="1"/>
  <c r="D63" i="1"/>
  <c r="D73" i="1"/>
  <c r="D55" i="1"/>
  <c r="D61" i="1"/>
  <c r="D45" i="1"/>
  <c r="D32" i="1"/>
  <c r="D28" i="1"/>
  <c r="D76" i="1"/>
  <c r="D68" i="1"/>
  <c r="D41" i="1"/>
  <c r="D39" i="1"/>
  <c r="D69" i="1"/>
  <c r="D75" i="1"/>
  <c r="D51" i="1"/>
  <c r="D62" i="1"/>
  <c r="D105" i="1"/>
  <c r="L24" i="1" l="1"/>
  <c r="L16" i="1"/>
  <c r="L17" i="1"/>
  <c r="L18" i="1"/>
  <c r="L21" i="1"/>
  <c r="L22" i="1"/>
  <c r="L23" i="1"/>
</calcChain>
</file>

<file path=xl/sharedStrings.xml><?xml version="1.0" encoding="utf-8"?>
<sst xmlns="http://schemas.openxmlformats.org/spreadsheetml/2006/main" count="236" uniqueCount="153">
  <si>
    <t>Product</t>
  </si>
  <si>
    <t>Current price</t>
  </si>
  <si>
    <t>old price</t>
  </si>
  <si>
    <t>Review</t>
  </si>
  <si>
    <t>115  Piece Set Of Multifunctional Precision Screwdrivers</t>
  </si>
  <si>
    <t>Metal Decorative Hooks Key Hangers Entryway Wall Hooks Towel Hooks - Home</t>
  </si>
  <si>
    <t>Portable Mini Cordless Car Vacuum Cleaner - Blue</t>
  </si>
  <si>
    <t>Weighing Scale Digital Bathroom Body Fat Scale USB-Black</t>
  </si>
  <si>
    <t>Portable Home Small Air Humidifier 3-Speed Fan - Green</t>
  </si>
  <si>
    <t>220V 60W Electric Soldering Iron Kits With Tools, Tips, And Multimeter</t>
  </si>
  <si>
    <t>137 Pieces Cake Decorating Tool Set Baking Supplies</t>
  </si>
  <si>
    <t>Desk Foldable Fan Adjustable Fan Strong Wind 3 Gear Usb</t>
  </si>
  <si>
    <t>LASA FOLDING TABLE SERVING STAND</t>
  </si>
  <si>
    <t>13 In 1 Home Repair Tools Box Kit Set</t>
  </si>
  <si>
    <t>Genebre 115 In 1 Screwdriver Repairing Tool Set For IPhone Cellphone Hand Tool</t>
  </si>
  <si>
    <t>100 Pcs Crochet Hook Tool Set Knitting Hook Set With Box</t>
  </si>
  <si>
    <t>40cm Gold DIY Acrylic Wall Sticker Clock</t>
  </si>
  <si>
    <t>LASA Digital Thermometer And Hydrometer</t>
  </si>
  <si>
    <t>Multifunction Laser Level With Adjustment Tripod</t>
  </si>
  <si>
    <t>Anti-Skid Absorbent Insulation Coaster  For Home Office</t>
  </si>
  <si>
    <t>Peacock  Throw Pillow Cushion Case For Home Car</t>
  </si>
  <si>
    <t>LASA Aluminum Folding Truck Hand Cart - 68kg Max</t>
  </si>
  <si>
    <t>LED Wall Digital Alarm Clock Study Home 12 / 24H Clock Calendar</t>
  </si>
  <si>
    <t>3D Waterproof EVA Plastic Shower Curtain 1.8*2Mtrs</t>
  </si>
  <si>
    <t>3PCS Single Head Knitting Crochet Sweater Needle Set</t>
  </si>
  <si>
    <t>4pcs Bathroom/Kitchen Towel Rack,Roll Paper Holder,Towel Bars,Hook</t>
  </si>
  <si>
    <t>LED Romantic Spaceship Starry Sky Projector,Children's Bedroom Night Light-Blue</t>
  </si>
  <si>
    <t>Foldable Overbed Table/Desk</t>
  </si>
  <si>
    <t>LASA 3 Tier Bamboo Shoe Bench Storage Shelf</t>
  </si>
  <si>
    <t>Electronic Digital Display Vernier Caliper</t>
  </si>
  <si>
    <t>Portable Wardrobe Nonwoven With 3 Hanging Rods And 6 Storage Shelves</t>
  </si>
  <si>
    <t>12 Litre Black Insulated Lunch Box</t>
  </si>
  <si>
    <t>52 Pieces Cake Decorating Tool Set Gift Kit Baking Supplies</t>
  </si>
  <si>
    <t>Exfoliate And Exfoliate Face Towel - Black</t>
  </si>
  <si>
    <t>12 Litre Insulated Lunch Box Grey</t>
  </si>
  <si>
    <t>LED Eye Protection  Desk Lamp , Study, Reading, USB Fan - Double Pen Holder</t>
  </si>
  <si>
    <t>53Pcs/Set Yarn Knitting Crochet Hooks With Bag - Fortune Cat</t>
  </si>
  <si>
    <t>53 Pieces/Set Yarn Knitting Crochet Hooks With Bag - Pansies</t>
  </si>
  <si>
    <t>DIY File Folder, Office Drawer File Holder, Pen Holder, Desktop Storage Rack</t>
  </si>
  <si>
    <t>Classic Black Cat Cotton Hemp Pillow Case For Home Car</t>
  </si>
  <si>
    <t>Punch-free Great Load Bearing Bathroom Storage Rack Wall Shelf-White</t>
  </si>
  <si>
    <t>1/2/3 Seater Elastic Sofa Cover,Living Room/Home Decor Chair Cover-Grey</t>
  </si>
  <si>
    <t>LASA Stainless Steel Double Wall Mount Soap Dispenser - 500ml</t>
  </si>
  <si>
    <t>4M Float Switch Water Level Controller -Water Tank</t>
  </si>
  <si>
    <t>Modern Sofa Throw Pillow Cover-45x45cm-Blue&amp;Red</t>
  </si>
  <si>
    <t>Balloon Insert, Birthday Party Balloon Set, PU Leather</t>
  </si>
  <si>
    <t>Shower Cap Wide Elastic Band Cover Reusable Bashroom Cap</t>
  </si>
  <si>
    <t>Christmas Elk Fence Yard Lawn Decorations Cute For Holidays</t>
  </si>
  <si>
    <t>60W Hot Melt Glue Sprayer - Efficient And Stable Glue Dispensing</t>
  </si>
  <si>
    <t>Car Phone Charging Stand</t>
  </si>
  <si>
    <t>2pcs Solar Street Light Flood Light Outdoor</t>
  </si>
  <si>
    <t>Creative Owl Shape Keychain Black</t>
  </si>
  <si>
    <t>Brush &amp; Paintbrush Cleaning Tool Pink</t>
  </si>
  <si>
    <t>Pen Grips For Kids Pen Grip Posture Correction Tool For Kids</t>
  </si>
  <si>
    <t>Pilates Cloth Bag Waterproof Durable High Capacity Purple</t>
  </si>
  <si>
    <t>Multi-purpose Rice Drainage Basket And Fruit And Vegetable Drainage Sieve</t>
  </si>
  <si>
    <t>Cute Christmas Fence Garden Decorations For Holiday Home</t>
  </si>
  <si>
    <t>Simple Metal Dog Art Sculpture Decoration For Home Office</t>
  </si>
  <si>
    <t>Christmas Fence Garden Decorations Outdoor For Holiday Home</t>
  </si>
  <si>
    <t>Angle Measuring Tool Full Metal Multi Angle Measuring Tool</t>
  </si>
  <si>
    <t>12V 19500rpm Handheld Electric Angle Grinder Tool - UK - Yellow/Black</t>
  </si>
  <si>
    <t>5 Pieces/set Of Stainless Steel Induction Cooker Pots</t>
  </si>
  <si>
    <t>Mythco 120COB Solar Wall Ligt With Motion Sensor And Remote Control 3 Modes</t>
  </si>
  <si>
    <t>5-PCS Stainless Steel Cooking Pot Set With Steamed Slices</t>
  </si>
  <si>
    <t>120W Cordless Vacuum Cleaners Handheld Electric Vacuum Cleaner</t>
  </si>
  <si>
    <t>Intelligent  LED Body Sensor Wireless Lighting Night Light USB</t>
  </si>
  <si>
    <t>VIC Wireless Vacuum Cleaner Dual Use For Home And Car 120W High Power Powerful</t>
  </si>
  <si>
    <t>Artificial Potted Flowers Room Decorative Flowers (2 Pieces)</t>
  </si>
  <si>
    <t>380ML USB Rechargeable Portable Small Blenders And Juicers</t>
  </si>
  <si>
    <t>32PCS Portable Cordless Drill Set With Cyclic Battery Drive -26 Variable Speed</t>
  </si>
  <si>
    <t>Agapeon Toothbrush Holder And Toothpaste Dispenser</t>
  </si>
  <si>
    <t>Large Lazy Inflatable Sofa Chairs PVC Lounger Seat Bag</t>
  </si>
  <si>
    <t>Watercolour Gold Foil Textured Print Pillow Cover</t>
  </si>
  <si>
    <t>Wrought Iron Bathroom Shelf Wall Mounted Free Punch Toilet Rack</t>
  </si>
  <si>
    <t>7-piece Set Of Storage Bags, Travel Storage Bags, Shoe Bags</t>
  </si>
  <si>
    <t>Electric LED UV Mosquito Killer Lamp, Outdoor/Indoor Fly Killer Trap Light -USB</t>
  </si>
  <si>
    <t>2PCS/LOT Solar LED Outdoor Intelligent Light Controlled Wall Lamp</t>
  </si>
  <si>
    <t>3PCS Rotary Scraper Thermomix For Kitchen</t>
  </si>
  <si>
    <t>Cushion Silicone Butt Cushion Summer Ice Cushion Honeycomb Gel Cushion</t>
  </si>
  <si>
    <t>7PCS Silicone Thumb Knife Finger Protector Vegetable Harvesting Knife</t>
  </si>
  <si>
    <t>Memory Foam Neck Pillow Cover, With Pillow Core - 50*30cm</t>
  </si>
  <si>
    <t>Bedroom Simple Floor Hanging Clothes Rack Single Pole Hat Rack - White</t>
  </si>
  <si>
    <t>5m Waterproof Spherical LED String Lights Outdoor Ball Chain Lights Party Lighting Decoration Adjustable</t>
  </si>
  <si>
    <t>2 Pairs Cowhide Split Leather Work Gloves.32â„‰ Or Above Welding Gloves</t>
  </si>
  <si>
    <t>Household Pineapple Peeler Peeler</t>
  </si>
  <si>
    <t>Office Chair Lumbar Back Support Spine Posture Correction Pillow Car Cushion</t>
  </si>
  <si>
    <t>Cartoon Car Decoration Cute Individuality For Car Home Desk</t>
  </si>
  <si>
    <t>Outdoor Portable Water Bottle With Medicine Box - 600ML - Black</t>
  </si>
  <si>
    <t>Wall-Mounted Toothbrush Toothpaste Holder With Multiple Slots</t>
  </si>
  <si>
    <t>Multifunctional Hanging Storage Box Storage Bag (4 Layers)</t>
  </si>
  <si>
    <t>Wall Clock With Hidden Safe Box</t>
  </si>
  <si>
    <t>Portable Wine Table With Folding Round Table</t>
  </si>
  <si>
    <t>Sewing Machine Needle Threader Stitch Insertion Tool Automatic Quick Sewing</t>
  </si>
  <si>
    <t>6 Layers Steel Pipe Assembling Dustproof Storage Shoe Cabinet</t>
  </si>
  <si>
    <t>2PCS Ice Silk Square Cushion Cover Pillowcases - 65x65cm</t>
  </si>
  <si>
    <t>Wall Mount Automatic Toothpaste Dispenser Toothbrush Holder Toothpaste Squeezer</t>
  </si>
  <si>
    <t>Portable Soap Dispenser Kitchen Detergent Press Box Kitchen Tools</t>
  </si>
  <si>
    <t>4 Piece Coloured Stainless Steel Kitchenware Set</t>
  </si>
  <si>
    <t>Metal Wall Clock Silver Dial Crystal Jewelry Round Home Decoration Wall Clock</t>
  </si>
  <si>
    <t>Baby Early Education Shape And Color Cognitive Training Toys</t>
  </si>
  <si>
    <t>8in1 Screwdriver With LED Light</t>
  </si>
  <si>
    <t>Konka Healty Electric Kettle, 24-hour Heat Preservation,1.5L,800W, White</t>
  </si>
  <si>
    <t>9pcs Gas Mask, For Painting, Dust, Formaldehyde Grinding, Polishing</t>
  </si>
  <si>
    <t>24 Grid Wall-mounted Sundries Organiser Fabric Closet Bag Storage Rack</t>
  </si>
  <si>
    <t>1PC Refrigerator Food Seal Pocket Fridge Bags</t>
  </si>
  <si>
    <t>LED Solar Street Light-fake Camera</t>
  </si>
  <si>
    <t>Cartoon Embroidered Mini Towel Bear Cotton Wash Cloth Hand 4pcs</t>
  </si>
  <si>
    <t>Shower Nozzle Cleaning Unclogging Needle Mini Crevice Small Hole Cleaning Brush</t>
  </si>
  <si>
    <t>Thickening Multipurpose Non Stick Easy To Clean Heat Resistant Spoon Pad</t>
  </si>
  <si>
    <t>6 In 1 Bottle Can Opener Multifunctional Easy Opener</t>
  </si>
  <si>
    <t>Wall-mounted Sticker Punch-free Plug Fixer</t>
  </si>
  <si>
    <t>Black Simple Water Cup Wine Coaster Anti Slip Absorbent</t>
  </si>
  <si>
    <t>MultiFunctional Storage Rack Multi-layer Booelf</t>
  </si>
  <si>
    <t>Rating</t>
  </si>
  <si>
    <t>Absolute discount amount</t>
  </si>
  <si>
    <t>Product_Rating_category</t>
  </si>
  <si>
    <t>Discount_percentage</t>
  </si>
  <si>
    <t>Disc_percentage_category</t>
  </si>
  <si>
    <t>Average current price</t>
  </si>
  <si>
    <t>Average old price</t>
  </si>
  <si>
    <t>Average discount percentage</t>
  </si>
  <si>
    <t>Average Product Rating</t>
  </si>
  <si>
    <t>Descriptives</t>
  </si>
  <si>
    <t>Most expensive product</t>
  </si>
  <si>
    <t>Least expensive product</t>
  </si>
  <si>
    <t>Low Discount</t>
  </si>
  <si>
    <t>Medium Discount</t>
  </si>
  <si>
    <t>High Discount</t>
  </si>
  <si>
    <t>Poor Rating</t>
  </si>
  <si>
    <t>Average Rating</t>
  </si>
  <si>
    <t>Good Rating</t>
  </si>
  <si>
    <t>Excellent Rating</t>
  </si>
  <si>
    <t>Average</t>
  </si>
  <si>
    <t>Rating product category</t>
  </si>
  <si>
    <t>Discount percentage product category</t>
  </si>
  <si>
    <t>Correlation</t>
  </si>
  <si>
    <t>paul. Kamau</t>
  </si>
  <si>
    <t>Top 5 Products</t>
  </si>
  <si>
    <t xml:space="preserve">The top 5 products with the highest ratings </t>
  </si>
  <si>
    <t>The top 5 products with the lowest ratings.</t>
  </si>
  <si>
    <t>Top 10 products with the highest discounts</t>
  </si>
  <si>
    <t>Discount Amount</t>
  </si>
  <si>
    <t>Top 10 products with the most reviews.</t>
  </si>
  <si>
    <t>No of reviews</t>
  </si>
  <si>
    <t>Row Labels</t>
  </si>
  <si>
    <t>Grand Total</t>
  </si>
  <si>
    <t>Sum of Review</t>
  </si>
  <si>
    <t>Average of Review</t>
  </si>
  <si>
    <t>Average of Rating</t>
  </si>
  <si>
    <t>Total number of products</t>
  </si>
  <si>
    <t>Total Reviews</t>
  </si>
  <si>
    <t>Sum of Absolute discount amount</t>
  </si>
  <si>
    <t>Sum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</si>
</sst>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4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2" fontId="0" fillId="0" borderId="0" xfId="0" applyNumberFormat="1"/>
    <xf numFmtId="1" fontId="0" fillId="0" borderId="0" xfId="0" applyNumberFormat="1"/>
    <xf numFmtId="164" fontId="0" fillId="0" borderId="0" xfId="0" applyNumberFormat="1"/>
    <xf numFmtId="9" fontId="0" fillId="0" borderId="0" xfId="1" applyFont="1"/>
    <xf numFmtId="9" fontId="0" fillId="0" borderId="0" xfId="0" applyNumberFormat="1"/>
    <xf numFmtId="0" fontId="16" fillId="0" borderId="0" xfId="0" applyFont="1"/>
    <xf numFmtId="165" fontId="0" fillId="0" borderId="0" xfId="1" applyNumberFormat="1" applyFont="1"/>
    <xf numFmtId="0" fontId="18" fillId="0" borderId="0" xfId="0" applyFont="1" applyAlignment="1">
      <alignment vertical="center"/>
    </xf>
    <xf numFmtId="0" fontId="18" fillId="0" borderId="0" xfId="0" applyFont="1"/>
    <xf numFmtId="0" fontId="0" fillId="0" borderId="0" xfId="0" pivotButton="1"/>
    <xf numFmtId="0" fontId="0" fillId="0" borderId="0" xfId="0" applyAlignment="1">
      <alignment horizontal="left"/>
    </xf>
    <xf numFmtId="0" fontId="16" fillId="33" borderId="0" xfId="0" applyFont="1" applyFill="1"/>
    <xf numFmtId="0" fontId="0" fillId="35" borderId="0" xfId="0" applyFill="1"/>
    <xf numFmtId="0" fontId="19" fillId="35" borderId="0" xfId="0" applyFont="1" applyFill="1"/>
    <xf numFmtId="0" fontId="0" fillId="34" borderId="0" xfId="0" applyFill="1"/>
    <xf numFmtId="0" fontId="19" fillId="34" borderId="0" xfId="0" applyFont="1"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8">
    <dxf>
      <numFmt numFmtId="0" formatCode="General"/>
    </dxf>
    <dxf>
      <numFmt numFmtId="164" formatCode="0.0"/>
    </dxf>
    <dxf>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Keffas.xlsx]Discount category by review!PivotTable1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Discount Category Vs average no of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'Discount category by review'!$B$3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category by review'!$A$4:$A$7</c:f>
              <c:strCache>
                <c:ptCount val="3"/>
                <c:pt idx="0">
                  <c:v>High Discount</c:v>
                </c:pt>
                <c:pt idx="1">
                  <c:v>Low Discount</c:v>
                </c:pt>
                <c:pt idx="2">
                  <c:v>Medium Discount</c:v>
                </c:pt>
              </c:strCache>
            </c:strRef>
          </c:cat>
          <c:val>
            <c:numRef>
              <c:f>'Discount category by review'!$B$4:$B$7</c:f>
              <c:numCache>
                <c:formatCode>0</c:formatCode>
                <c:ptCount val="3"/>
                <c:pt idx="0">
                  <c:v>11.559322033898304</c:v>
                </c:pt>
                <c:pt idx="1">
                  <c:v>11.444444444444445</c:v>
                </c:pt>
                <c:pt idx="2">
                  <c:v>14.34375</c:v>
                </c:pt>
              </c:numCache>
            </c:numRef>
          </c:val>
          <c:extLst>
            <c:ext xmlns:c16="http://schemas.microsoft.com/office/drawing/2014/chart" uri="{C3380CC4-5D6E-409C-BE32-E72D297353CC}">
              <c16:uniqueId val="{00000000-8E0F-45F6-86B6-610963E2CF18}"/>
            </c:ext>
          </c:extLst>
        </c:ser>
        <c:dLbls>
          <c:dLblPos val="outEnd"/>
          <c:showLegendKey val="0"/>
          <c:showVal val="1"/>
          <c:showCatName val="0"/>
          <c:showSerName val="0"/>
          <c:showPercent val="0"/>
          <c:showBubbleSize val="0"/>
        </c:dLbls>
        <c:gapWidth val="182"/>
        <c:axId val="1846516672"/>
        <c:axId val="1846500352"/>
      </c:barChart>
      <c:catAx>
        <c:axId val="1846516672"/>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00352"/>
        <c:crosses val="autoZero"/>
        <c:auto val="1"/>
        <c:lblAlgn val="ctr"/>
        <c:lblOffset val="100"/>
        <c:noMultiLvlLbl val="0"/>
      </c:catAx>
      <c:valAx>
        <c:axId val="184650035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1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Keffas.xlsx]Discount Category VS Rating!PivotTable2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 Category vs Rating Average</a:t>
            </a:r>
          </a:p>
        </c:rich>
      </c:tx>
      <c:layout>
        <c:manualLayout>
          <c:xMode val="edge"/>
          <c:yMode val="edge"/>
          <c:x val="0.2226526684164479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'Discount Category VS Rating'!$B$3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23-4B45-9F33-A1EC2D9E7B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23-4B45-9F33-A1EC2D9E7B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23-4B45-9F33-A1EC2D9E7B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 Category VS Rating'!$A$4:$A$7</c:f>
              <c:strCache>
                <c:ptCount val="3"/>
                <c:pt idx="0">
                  <c:v>High Discount</c:v>
                </c:pt>
                <c:pt idx="1">
                  <c:v>Low Discount</c:v>
                </c:pt>
                <c:pt idx="2">
                  <c:v>Medium Discount</c:v>
                </c:pt>
              </c:strCache>
            </c:strRef>
          </c:cat>
          <c:val>
            <c:numRef>
              <c:f>'Discount Category VS Rating'!$B$4:$B$7</c:f>
              <c:numCache>
                <c:formatCode>0.0</c:formatCode>
                <c:ptCount val="3"/>
                <c:pt idx="0">
                  <c:v>3.7050847457627123</c:v>
                </c:pt>
                <c:pt idx="1">
                  <c:v>3.7833333333333323</c:v>
                </c:pt>
                <c:pt idx="2">
                  <c:v>4.1437499999999989</c:v>
                </c:pt>
              </c:numCache>
            </c:numRef>
          </c:val>
          <c:extLst>
            <c:ext xmlns:c16="http://schemas.microsoft.com/office/drawing/2014/chart" uri="{C3380CC4-5D6E-409C-BE32-E72D297353CC}">
              <c16:uniqueId val="{00000000-8475-48BA-8307-101981A0758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Keffas.xlsx]top 10 products H Reviews!PivotTable6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 with the most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products H Reviews'!$B$3</c:f>
              <c:strCache>
                <c:ptCount val="1"/>
                <c:pt idx="0">
                  <c:v>Total</c:v>
                </c:pt>
              </c:strCache>
            </c:strRef>
          </c:tx>
          <c:spPr>
            <a:solidFill>
              <a:schemeClr val="accent1"/>
            </a:solidFill>
            <a:ln>
              <a:noFill/>
            </a:ln>
            <a:effectLst/>
          </c:spPr>
          <c:invertIfNegative val="0"/>
          <c:cat>
            <c:strRef>
              <c:f>'top 10 products H Reviews'!$A$4:$A$14</c:f>
              <c:strCache>
                <c:ptCount val="10"/>
                <c:pt idx="0">
                  <c:v>120W Cordless Vacuum Cleaners Handheld Electric Vacuum Cleaner</c:v>
                </c:pt>
                <c:pt idx="1">
                  <c:v>137 Pieces Cake Decorating Tool Set Baking Supplies</c:v>
                </c:pt>
                <c:pt idx="2">
                  <c:v>Electronic Digital Display Vernier Caliper</c:v>
                </c:pt>
                <c:pt idx="3">
                  <c:v>3D Waterproof EVA Plastic Shower Curtain 1.8*2Mtrs</c:v>
                </c:pt>
                <c:pt idx="4">
                  <c:v>100 Pcs Crochet Hook Tool Set Knitting Hook Set With Box</c:v>
                </c:pt>
                <c:pt idx="5">
                  <c:v>Punch-free Great Load Bearing Bathroom Storage Rack Wall Shelf-White</c:v>
                </c:pt>
                <c:pt idx="6">
                  <c:v>53 Pieces/Set Yarn Knitting Crochet Hooks With Bag - Pansies</c:v>
                </c:pt>
                <c:pt idx="7">
                  <c:v>Portable Mini Cordless Car Vacuum Cleaner - Blue</c:v>
                </c:pt>
                <c:pt idx="8">
                  <c:v>53Pcs/Set Yarn Knitting Crochet Hooks With Bag - Fortune Cat</c:v>
                </c:pt>
                <c:pt idx="9">
                  <c:v>52 Pieces Cake Decorating Tool Set Gift Kit Baking Supplies</c:v>
                </c:pt>
              </c:strCache>
            </c:strRef>
          </c:cat>
          <c:val>
            <c:numRef>
              <c:f>'top 10 products H Reviews'!$B$4:$B$14</c:f>
              <c:numCache>
                <c:formatCode>0</c:formatCode>
                <c:ptCount val="10"/>
                <c:pt idx="0">
                  <c:v>69</c:v>
                </c:pt>
                <c:pt idx="1">
                  <c:v>55</c:v>
                </c:pt>
                <c:pt idx="2">
                  <c:v>49</c:v>
                </c:pt>
                <c:pt idx="3">
                  <c:v>44</c:v>
                </c:pt>
                <c:pt idx="4">
                  <c:v>39</c:v>
                </c:pt>
                <c:pt idx="5">
                  <c:v>36</c:v>
                </c:pt>
                <c:pt idx="6">
                  <c:v>32</c:v>
                </c:pt>
                <c:pt idx="7">
                  <c:v>24</c:v>
                </c:pt>
                <c:pt idx="8">
                  <c:v>20</c:v>
                </c:pt>
                <c:pt idx="9">
                  <c:v>20</c:v>
                </c:pt>
              </c:numCache>
            </c:numRef>
          </c:val>
          <c:extLst>
            <c:ext xmlns:c16="http://schemas.microsoft.com/office/drawing/2014/chart" uri="{C3380CC4-5D6E-409C-BE32-E72D297353CC}">
              <c16:uniqueId val="{00000000-D132-4DAC-A8A0-D2D0CFDFF8E8}"/>
            </c:ext>
          </c:extLst>
        </c:ser>
        <c:dLbls>
          <c:showLegendKey val="0"/>
          <c:showVal val="0"/>
          <c:showCatName val="0"/>
          <c:showSerName val="0"/>
          <c:showPercent val="0"/>
          <c:showBubbleSize val="0"/>
        </c:dLbls>
        <c:gapWidth val="219"/>
        <c:overlap val="-27"/>
        <c:axId val="1283263840"/>
        <c:axId val="1283264320"/>
      </c:barChart>
      <c:catAx>
        <c:axId val="128326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64320"/>
        <c:crosses val="autoZero"/>
        <c:auto val="1"/>
        <c:lblAlgn val="ctr"/>
        <c:lblOffset val="100"/>
        <c:noMultiLvlLbl val="0"/>
      </c:catAx>
      <c:valAx>
        <c:axId val="128326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6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Keffas.xlsx]Discount category by review!PivotTable1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Discount Category Vs average no of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'Discount category by review'!$B$3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category by review'!$A$4:$A$7</c:f>
              <c:strCache>
                <c:ptCount val="3"/>
                <c:pt idx="0">
                  <c:v>High Discount</c:v>
                </c:pt>
                <c:pt idx="1">
                  <c:v>Low Discount</c:v>
                </c:pt>
                <c:pt idx="2">
                  <c:v>Medium Discount</c:v>
                </c:pt>
              </c:strCache>
            </c:strRef>
          </c:cat>
          <c:val>
            <c:numRef>
              <c:f>'Discount category by review'!$B$4:$B$7</c:f>
              <c:numCache>
                <c:formatCode>0</c:formatCode>
                <c:ptCount val="3"/>
                <c:pt idx="0">
                  <c:v>11.559322033898304</c:v>
                </c:pt>
                <c:pt idx="1">
                  <c:v>11.444444444444445</c:v>
                </c:pt>
                <c:pt idx="2">
                  <c:v>14.34375</c:v>
                </c:pt>
              </c:numCache>
            </c:numRef>
          </c:val>
          <c:extLst>
            <c:ext xmlns:c16="http://schemas.microsoft.com/office/drawing/2014/chart" uri="{C3380CC4-5D6E-409C-BE32-E72D297353CC}">
              <c16:uniqueId val="{00000000-F6FB-445F-B766-9369DB0632A7}"/>
            </c:ext>
          </c:extLst>
        </c:ser>
        <c:dLbls>
          <c:dLblPos val="outEnd"/>
          <c:showLegendKey val="0"/>
          <c:showVal val="1"/>
          <c:showCatName val="0"/>
          <c:showSerName val="0"/>
          <c:showPercent val="0"/>
          <c:showBubbleSize val="0"/>
        </c:dLbls>
        <c:gapWidth val="182"/>
        <c:axId val="1846516672"/>
        <c:axId val="1846500352"/>
      </c:barChart>
      <c:catAx>
        <c:axId val="1846516672"/>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00352"/>
        <c:crosses val="autoZero"/>
        <c:auto val="1"/>
        <c:lblAlgn val="ctr"/>
        <c:lblOffset val="100"/>
        <c:noMultiLvlLbl val="0"/>
      </c:catAx>
      <c:valAx>
        <c:axId val="184650035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1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Keffas.xlsx]Top 10 products_H discounts!PivotTable1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Top 10 products with the highest discounts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products_H discounts'!$B$3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products_H discounts'!$A$4:$A$14</c:f>
              <c:strCache>
                <c:ptCount val="10"/>
                <c:pt idx="0">
                  <c:v>4pcs Bathroom/Kitchen Towel Rack,Roll Paper Holder,Towel Bars,Hook</c:v>
                </c:pt>
                <c:pt idx="1">
                  <c:v>Electric LED UV Mosquito Killer Lamp, Outdoor/Indoor Fly Killer Trap Light -USB</c:v>
                </c:pt>
                <c:pt idx="2">
                  <c:v>LASA FOLDING TABLE SERVING STAND</c:v>
                </c:pt>
                <c:pt idx="3">
                  <c:v>LED Eye Protection  Desk Lamp , Study, Reading, USB Fan - Double Pen Holder</c:v>
                </c:pt>
                <c:pt idx="4">
                  <c:v>LASA Stainless Steel Double Wall Mount Soap Dispenser - 500ml</c:v>
                </c:pt>
                <c:pt idx="5">
                  <c:v>MultiFunctional Storage Rack Multi-layer Booelf</c:v>
                </c:pt>
                <c:pt idx="6">
                  <c:v>LASA Aluminum Folding Truck Hand Cart - 68kg Max</c:v>
                </c:pt>
                <c:pt idx="7">
                  <c:v>32PCS Portable Cordless Drill Set With Cyclic Battery Drive -26 Variable Speed</c:v>
                </c:pt>
                <c:pt idx="8">
                  <c:v>LASA 3 Tier Bamboo Shoe Bench Storage Shelf</c:v>
                </c:pt>
                <c:pt idx="9">
                  <c:v>5-PCS Stainless Steel Cooking Pot Set With Steamed Slices</c:v>
                </c:pt>
              </c:strCache>
            </c:strRef>
          </c:cat>
          <c:val>
            <c:numRef>
              <c:f>'Top 10 products_H discounts'!$B$4:$B$14</c:f>
              <c:numCache>
                <c:formatCode>0.00</c:formatCode>
                <c:ptCount val="10"/>
                <c:pt idx="0">
                  <c:v>1360</c:v>
                </c:pt>
                <c:pt idx="1">
                  <c:v>1418</c:v>
                </c:pt>
                <c:pt idx="2">
                  <c:v>1526</c:v>
                </c:pt>
                <c:pt idx="3">
                  <c:v>1670</c:v>
                </c:pt>
                <c:pt idx="4">
                  <c:v>1721</c:v>
                </c:pt>
                <c:pt idx="5">
                  <c:v>1880</c:v>
                </c:pt>
                <c:pt idx="6">
                  <c:v>1946</c:v>
                </c:pt>
                <c:pt idx="7">
                  <c:v>2393</c:v>
                </c:pt>
                <c:pt idx="8">
                  <c:v>2452</c:v>
                </c:pt>
                <c:pt idx="9">
                  <c:v>2585</c:v>
                </c:pt>
              </c:numCache>
            </c:numRef>
          </c:val>
          <c:extLst>
            <c:ext xmlns:c16="http://schemas.microsoft.com/office/drawing/2014/chart" uri="{C3380CC4-5D6E-409C-BE32-E72D297353CC}">
              <c16:uniqueId val="{00000000-27EA-4C73-B6FA-BAC8CD059665}"/>
            </c:ext>
          </c:extLst>
        </c:ser>
        <c:dLbls>
          <c:dLblPos val="outEnd"/>
          <c:showLegendKey val="0"/>
          <c:showVal val="1"/>
          <c:showCatName val="0"/>
          <c:showSerName val="0"/>
          <c:showPercent val="0"/>
          <c:showBubbleSize val="0"/>
        </c:dLbls>
        <c:gapWidth val="182"/>
        <c:axId val="1283285440"/>
        <c:axId val="1283286880"/>
      </c:barChart>
      <c:catAx>
        <c:axId val="1283285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86880"/>
        <c:crosses val="autoZero"/>
        <c:auto val="1"/>
        <c:lblAlgn val="ctr"/>
        <c:lblOffset val="100"/>
        <c:noMultiLvlLbl val="0"/>
      </c:catAx>
      <c:valAx>
        <c:axId val="12832868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8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Keffas.xlsx]Discount Category VS Rating!PivotTable2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 Category vs Rating Average</a:t>
            </a:r>
          </a:p>
        </c:rich>
      </c:tx>
      <c:layout>
        <c:manualLayout>
          <c:xMode val="edge"/>
          <c:yMode val="edge"/>
          <c:x val="0.2226526684164479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'Discount Category VS Rating'!$B$3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12-42E7-B8A1-67FDE04C63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12-42E7-B8A1-67FDE04C63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12-42E7-B8A1-67FDE04C63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 Category VS Rating'!$A$4:$A$7</c:f>
              <c:strCache>
                <c:ptCount val="3"/>
                <c:pt idx="0">
                  <c:v>High Discount</c:v>
                </c:pt>
                <c:pt idx="1">
                  <c:v>Low Discount</c:v>
                </c:pt>
                <c:pt idx="2">
                  <c:v>Medium Discount</c:v>
                </c:pt>
              </c:strCache>
            </c:strRef>
          </c:cat>
          <c:val>
            <c:numRef>
              <c:f>'Discount Category VS Rating'!$B$4:$B$7</c:f>
              <c:numCache>
                <c:formatCode>0.0</c:formatCode>
                <c:ptCount val="3"/>
                <c:pt idx="0">
                  <c:v>3.7050847457627123</c:v>
                </c:pt>
                <c:pt idx="1">
                  <c:v>3.7833333333333323</c:v>
                </c:pt>
                <c:pt idx="2">
                  <c:v>4.1437499999999989</c:v>
                </c:pt>
              </c:numCache>
            </c:numRef>
          </c:val>
          <c:extLst>
            <c:ext xmlns:c16="http://schemas.microsoft.com/office/drawing/2014/chart" uri="{C3380CC4-5D6E-409C-BE32-E72D297353CC}">
              <c16:uniqueId val="{00000006-8912-42E7-B8A1-67FDE04C63F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Keffas.xlsx]top 10 products H Reviews!PivotTable6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 with the most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products H Reviews'!$B$3</c:f>
              <c:strCache>
                <c:ptCount val="1"/>
                <c:pt idx="0">
                  <c:v>Total</c:v>
                </c:pt>
              </c:strCache>
            </c:strRef>
          </c:tx>
          <c:spPr>
            <a:solidFill>
              <a:schemeClr val="accent1"/>
            </a:solidFill>
            <a:ln>
              <a:noFill/>
            </a:ln>
            <a:effectLst/>
          </c:spPr>
          <c:invertIfNegative val="0"/>
          <c:cat>
            <c:strRef>
              <c:f>'top 10 products H Reviews'!$A$4:$A$14</c:f>
              <c:strCache>
                <c:ptCount val="10"/>
                <c:pt idx="0">
                  <c:v>120W Cordless Vacuum Cleaners Handheld Electric Vacuum Cleaner</c:v>
                </c:pt>
                <c:pt idx="1">
                  <c:v>137 Pieces Cake Decorating Tool Set Baking Supplies</c:v>
                </c:pt>
                <c:pt idx="2">
                  <c:v>Electronic Digital Display Vernier Caliper</c:v>
                </c:pt>
                <c:pt idx="3">
                  <c:v>3D Waterproof EVA Plastic Shower Curtain 1.8*2Mtrs</c:v>
                </c:pt>
                <c:pt idx="4">
                  <c:v>100 Pcs Crochet Hook Tool Set Knitting Hook Set With Box</c:v>
                </c:pt>
                <c:pt idx="5">
                  <c:v>Punch-free Great Load Bearing Bathroom Storage Rack Wall Shelf-White</c:v>
                </c:pt>
                <c:pt idx="6">
                  <c:v>53 Pieces/Set Yarn Knitting Crochet Hooks With Bag - Pansies</c:v>
                </c:pt>
                <c:pt idx="7">
                  <c:v>Portable Mini Cordless Car Vacuum Cleaner - Blue</c:v>
                </c:pt>
                <c:pt idx="8">
                  <c:v>53Pcs/Set Yarn Knitting Crochet Hooks With Bag - Fortune Cat</c:v>
                </c:pt>
                <c:pt idx="9">
                  <c:v>52 Pieces Cake Decorating Tool Set Gift Kit Baking Supplies</c:v>
                </c:pt>
              </c:strCache>
            </c:strRef>
          </c:cat>
          <c:val>
            <c:numRef>
              <c:f>'top 10 products H Reviews'!$B$4:$B$14</c:f>
              <c:numCache>
                <c:formatCode>0</c:formatCode>
                <c:ptCount val="10"/>
                <c:pt idx="0">
                  <c:v>69</c:v>
                </c:pt>
                <c:pt idx="1">
                  <c:v>55</c:v>
                </c:pt>
                <c:pt idx="2">
                  <c:v>49</c:v>
                </c:pt>
                <c:pt idx="3">
                  <c:v>44</c:v>
                </c:pt>
                <c:pt idx="4">
                  <c:v>39</c:v>
                </c:pt>
                <c:pt idx="5">
                  <c:v>36</c:v>
                </c:pt>
                <c:pt idx="6">
                  <c:v>32</c:v>
                </c:pt>
                <c:pt idx="7">
                  <c:v>24</c:v>
                </c:pt>
                <c:pt idx="8">
                  <c:v>20</c:v>
                </c:pt>
                <c:pt idx="9">
                  <c:v>20</c:v>
                </c:pt>
              </c:numCache>
            </c:numRef>
          </c:val>
          <c:extLst>
            <c:ext xmlns:c16="http://schemas.microsoft.com/office/drawing/2014/chart" uri="{C3380CC4-5D6E-409C-BE32-E72D297353CC}">
              <c16:uniqueId val="{00000000-C68C-4C5F-841E-EBF3812D858F}"/>
            </c:ext>
          </c:extLst>
        </c:ser>
        <c:dLbls>
          <c:showLegendKey val="0"/>
          <c:showVal val="0"/>
          <c:showCatName val="0"/>
          <c:showSerName val="0"/>
          <c:showPercent val="0"/>
          <c:showBubbleSize val="0"/>
        </c:dLbls>
        <c:gapWidth val="219"/>
        <c:overlap val="-27"/>
        <c:axId val="1283263840"/>
        <c:axId val="1283264320"/>
      </c:barChart>
      <c:catAx>
        <c:axId val="128326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64320"/>
        <c:crosses val="autoZero"/>
        <c:auto val="1"/>
        <c:lblAlgn val="ctr"/>
        <c:lblOffset val="100"/>
        <c:noMultiLvlLbl val="0"/>
      </c:catAx>
      <c:valAx>
        <c:axId val="128326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6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Keffas.xlsx]Top 10 products H rating!PivotTable2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The top 10 products with the highest ratings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products H rating'!$B$3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 H rating'!$A$4:$A$14</c:f>
              <c:strCache>
                <c:ptCount val="10"/>
                <c:pt idx="0">
                  <c:v>40cm Gold DIY Acrylic Wall Sticker Clock</c:v>
                </c:pt>
                <c:pt idx="1">
                  <c:v>Portable Home Small Air Humidifier 3-Speed Fan - Green</c:v>
                </c:pt>
                <c:pt idx="2">
                  <c:v>LASA FOLDING TABLE SERVING STAND</c:v>
                </c:pt>
                <c:pt idx="3">
                  <c:v>DIY File Folder, Office Drawer File Holder, Pen Holder, Desktop Storage Rack</c:v>
                </c:pt>
                <c:pt idx="4">
                  <c:v>LASA Aluminum Folding Truck Hand Cart - 68kg Max</c:v>
                </c:pt>
                <c:pt idx="5">
                  <c:v>Bedroom Simple Floor Hanging Clothes Rack Single Pole Hat Rack - White</c:v>
                </c:pt>
                <c:pt idx="6">
                  <c:v>Konka Healty Electric Kettle, 24-hour Heat Preservation,1.5L,800W, White</c:v>
                </c:pt>
                <c:pt idx="7">
                  <c:v>Peacock  Throw Pillow Cushion Case For Home Car</c:v>
                </c:pt>
                <c:pt idx="8">
                  <c:v>Anti-Skid Absorbent Insulation Coaster  For Home Office</c:v>
                </c:pt>
                <c:pt idx="9">
                  <c:v>Classic Black Cat Cotton Hemp Pillow Case For Home Car</c:v>
                </c:pt>
              </c:strCache>
            </c:strRef>
          </c:cat>
          <c:val>
            <c:numRef>
              <c:f>'Top 10 products H rating'!$B$4:$B$14</c:f>
              <c:numCache>
                <c:formatCode>0.0</c:formatCode>
                <c:ptCount val="10"/>
                <c:pt idx="0">
                  <c:v>4.8</c:v>
                </c:pt>
                <c:pt idx="1">
                  <c:v>4.8</c:v>
                </c:pt>
                <c:pt idx="2">
                  <c:v>4.8</c:v>
                </c:pt>
                <c:pt idx="3">
                  <c:v>5</c:v>
                </c:pt>
                <c:pt idx="4">
                  <c:v>5</c:v>
                </c:pt>
                <c:pt idx="5">
                  <c:v>5</c:v>
                </c:pt>
                <c:pt idx="6">
                  <c:v>5</c:v>
                </c:pt>
                <c:pt idx="7">
                  <c:v>5</c:v>
                </c:pt>
                <c:pt idx="8">
                  <c:v>5</c:v>
                </c:pt>
                <c:pt idx="9">
                  <c:v>5</c:v>
                </c:pt>
              </c:numCache>
            </c:numRef>
          </c:val>
          <c:extLst>
            <c:ext xmlns:c16="http://schemas.microsoft.com/office/drawing/2014/chart" uri="{C3380CC4-5D6E-409C-BE32-E72D297353CC}">
              <c16:uniqueId val="{00000000-D6C7-4461-97DF-A0D2600B54E3}"/>
            </c:ext>
          </c:extLst>
        </c:ser>
        <c:dLbls>
          <c:dLblPos val="outEnd"/>
          <c:showLegendKey val="0"/>
          <c:showVal val="1"/>
          <c:showCatName val="0"/>
          <c:showSerName val="0"/>
          <c:showPercent val="0"/>
          <c:showBubbleSize val="0"/>
        </c:dLbls>
        <c:gapWidth val="182"/>
        <c:axId val="1254337920"/>
        <c:axId val="1254339360"/>
      </c:barChart>
      <c:catAx>
        <c:axId val="1254337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39360"/>
        <c:crosses val="autoZero"/>
        <c:auto val="1"/>
        <c:lblAlgn val="ctr"/>
        <c:lblOffset val="100"/>
        <c:noMultiLvlLbl val="0"/>
      </c:catAx>
      <c:valAx>
        <c:axId val="125433936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3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solidFill>
                  <a:schemeClr val="accent2"/>
                </a:solidFill>
                <a:effectLst/>
              </a:rPr>
              <a:t>Discount Percentage vs. Number of Reviews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15220122484689413"/>
          <c:y val="7.870370370370370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Excel_jumia!$G$1</c:f>
              <c:strCache>
                <c:ptCount val="1"/>
                <c:pt idx="0">
                  <c:v>Review</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Excel_jumia!$E$2:$E$110</c:f>
              <c:numCache>
                <c:formatCode>0%</c:formatCode>
                <c:ptCount val="109"/>
                <c:pt idx="0">
                  <c:v>0.49</c:v>
                </c:pt>
                <c:pt idx="1">
                  <c:v>0.24</c:v>
                </c:pt>
                <c:pt idx="2">
                  <c:v>0.35</c:v>
                </c:pt>
                <c:pt idx="3">
                  <c:v>0.49</c:v>
                </c:pt>
                <c:pt idx="4">
                  <c:v>0.34</c:v>
                </c:pt>
                <c:pt idx="5">
                  <c:v>0.41</c:v>
                </c:pt>
                <c:pt idx="6">
                  <c:v>0.27</c:v>
                </c:pt>
                <c:pt idx="7">
                  <c:v>0.25</c:v>
                </c:pt>
                <c:pt idx="8">
                  <c:v>0.3</c:v>
                </c:pt>
                <c:pt idx="9">
                  <c:v>0.27</c:v>
                </c:pt>
                <c:pt idx="10">
                  <c:v>0.45</c:v>
                </c:pt>
                <c:pt idx="11">
                  <c:v>0.22</c:v>
                </c:pt>
                <c:pt idx="12">
                  <c:v>0.52</c:v>
                </c:pt>
                <c:pt idx="13">
                  <c:v>0.09</c:v>
                </c:pt>
                <c:pt idx="14">
                  <c:v>0.23</c:v>
                </c:pt>
                <c:pt idx="15">
                  <c:v>0.47</c:v>
                </c:pt>
                <c:pt idx="16">
                  <c:v>0.55000000000000004</c:v>
                </c:pt>
                <c:pt idx="17">
                  <c:v>0.32</c:v>
                </c:pt>
                <c:pt idx="18">
                  <c:v>0.53</c:v>
                </c:pt>
                <c:pt idx="19">
                  <c:v>0.46</c:v>
                </c:pt>
                <c:pt idx="20">
                  <c:v>0.38</c:v>
                </c:pt>
                <c:pt idx="21">
                  <c:v>0.42</c:v>
                </c:pt>
                <c:pt idx="22">
                  <c:v>0.48</c:v>
                </c:pt>
                <c:pt idx="23">
                  <c:v>0.5</c:v>
                </c:pt>
                <c:pt idx="24">
                  <c:v>0.27</c:v>
                </c:pt>
                <c:pt idx="25">
                  <c:v>0.5</c:v>
                </c:pt>
                <c:pt idx="26">
                  <c:v>0.41</c:v>
                </c:pt>
                <c:pt idx="27">
                  <c:v>0.5</c:v>
                </c:pt>
                <c:pt idx="28">
                  <c:v>0.36</c:v>
                </c:pt>
                <c:pt idx="29">
                  <c:v>0.47</c:v>
                </c:pt>
                <c:pt idx="30">
                  <c:v>0.42</c:v>
                </c:pt>
                <c:pt idx="31">
                  <c:v>0.49</c:v>
                </c:pt>
                <c:pt idx="32">
                  <c:v>0.38</c:v>
                </c:pt>
                <c:pt idx="33">
                  <c:v>0.47</c:v>
                </c:pt>
                <c:pt idx="34">
                  <c:v>0.49</c:v>
                </c:pt>
                <c:pt idx="35">
                  <c:v>0.48</c:v>
                </c:pt>
                <c:pt idx="36">
                  <c:v>0.18</c:v>
                </c:pt>
                <c:pt idx="37">
                  <c:v>0.34</c:v>
                </c:pt>
                <c:pt idx="38">
                  <c:v>0.33</c:v>
                </c:pt>
                <c:pt idx="39">
                  <c:v>0.34</c:v>
                </c:pt>
                <c:pt idx="40">
                  <c:v>0.41</c:v>
                </c:pt>
                <c:pt idx="41">
                  <c:v>0.34</c:v>
                </c:pt>
                <c:pt idx="42">
                  <c:v>0.43</c:v>
                </c:pt>
                <c:pt idx="43">
                  <c:v>0.49</c:v>
                </c:pt>
                <c:pt idx="44">
                  <c:v>0.47</c:v>
                </c:pt>
                <c:pt idx="45">
                  <c:v>0.43</c:v>
                </c:pt>
                <c:pt idx="46">
                  <c:v>0.49</c:v>
                </c:pt>
                <c:pt idx="47">
                  <c:v>0.42</c:v>
                </c:pt>
                <c:pt idx="48">
                  <c:v>0.45</c:v>
                </c:pt>
                <c:pt idx="49">
                  <c:v>0.64</c:v>
                </c:pt>
                <c:pt idx="50">
                  <c:v>0.61</c:v>
                </c:pt>
                <c:pt idx="51">
                  <c:v>0.5</c:v>
                </c:pt>
                <c:pt idx="52">
                  <c:v>0.49</c:v>
                </c:pt>
                <c:pt idx="53">
                  <c:v>0.49</c:v>
                </c:pt>
                <c:pt idx="54">
                  <c:v>0.5</c:v>
                </c:pt>
                <c:pt idx="55">
                  <c:v>0.14000000000000001</c:v>
                </c:pt>
                <c:pt idx="56">
                  <c:v>0.14000000000000001</c:v>
                </c:pt>
                <c:pt idx="57">
                  <c:v>0.49</c:v>
                </c:pt>
                <c:pt idx="58">
                  <c:v>0.2</c:v>
                </c:pt>
                <c:pt idx="59">
                  <c:v>0.04</c:v>
                </c:pt>
                <c:pt idx="60">
                  <c:v>0.47</c:v>
                </c:pt>
                <c:pt idx="61">
                  <c:v>0.08</c:v>
                </c:pt>
                <c:pt idx="62">
                  <c:v>0.11</c:v>
                </c:pt>
                <c:pt idx="63">
                  <c:v>0.48</c:v>
                </c:pt>
                <c:pt idx="64">
                  <c:v>0.22</c:v>
                </c:pt>
                <c:pt idx="65">
                  <c:v>0.04</c:v>
                </c:pt>
                <c:pt idx="66">
                  <c:v>0.24</c:v>
                </c:pt>
                <c:pt idx="67">
                  <c:v>0.02</c:v>
                </c:pt>
                <c:pt idx="68">
                  <c:v>0.03</c:v>
                </c:pt>
                <c:pt idx="69">
                  <c:v>0.02</c:v>
                </c:pt>
                <c:pt idx="70">
                  <c:v>0.02</c:v>
                </c:pt>
                <c:pt idx="71">
                  <c:v>0.02</c:v>
                </c:pt>
                <c:pt idx="72">
                  <c:v>0.02</c:v>
                </c:pt>
                <c:pt idx="73">
                  <c:v>0.02</c:v>
                </c:pt>
                <c:pt idx="74">
                  <c:v>0.01</c:v>
                </c:pt>
                <c:pt idx="75">
                  <c:v>0.54</c:v>
                </c:pt>
                <c:pt idx="76">
                  <c:v>0.48</c:v>
                </c:pt>
                <c:pt idx="77">
                  <c:v>0.33</c:v>
                </c:pt>
                <c:pt idx="78">
                  <c:v>0.52</c:v>
                </c:pt>
                <c:pt idx="79">
                  <c:v>0.54</c:v>
                </c:pt>
                <c:pt idx="80">
                  <c:v>0.47</c:v>
                </c:pt>
                <c:pt idx="81">
                  <c:v>0.5</c:v>
                </c:pt>
                <c:pt idx="82">
                  <c:v>0.37</c:v>
                </c:pt>
                <c:pt idx="83">
                  <c:v>0.47</c:v>
                </c:pt>
                <c:pt idx="84">
                  <c:v>0.45</c:v>
                </c:pt>
                <c:pt idx="85">
                  <c:v>0.35</c:v>
                </c:pt>
                <c:pt idx="86">
                  <c:v>0.42</c:v>
                </c:pt>
                <c:pt idx="87">
                  <c:v>0.13</c:v>
                </c:pt>
                <c:pt idx="88">
                  <c:v>0.43</c:v>
                </c:pt>
                <c:pt idx="89">
                  <c:v>0.39</c:v>
                </c:pt>
                <c:pt idx="90">
                  <c:v>0.55000000000000004</c:v>
                </c:pt>
                <c:pt idx="91">
                  <c:v>0.45</c:v>
                </c:pt>
                <c:pt idx="92">
                  <c:v>0.28999999999999998</c:v>
                </c:pt>
                <c:pt idx="93">
                  <c:v>0.19</c:v>
                </c:pt>
                <c:pt idx="94">
                  <c:v>0.26</c:v>
                </c:pt>
                <c:pt idx="95">
                  <c:v>0.43</c:v>
                </c:pt>
                <c:pt idx="96">
                  <c:v>0.49</c:v>
                </c:pt>
                <c:pt idx="97">
                  <c:v>0.38</c:v>
                </c:pt>
                <c:pt idx="98">
                  <c:v>0.37</c:v>
                </c:pt>
                <c:pt idx="99">
                  <c:v>0.38</c:v>
                </c:pt>
                <c:pt idx="100">
                  <c:v>0.51</c:v>
                </c:pt>
                <c:pt idx="101">
                  <c:v>0.53</c:v>
                </c:pt>
                <c:pt idx="102">
                  <c:v>0.46</c:v>
                </c:pt>
                <c:pt idx="103">
                  <c:v>0.4</c:v>
                </c:pt>
                <c:pt idx="104">
                  <c:v>0.46</c:v>
                </c:pt>
                <c:pt idx="105">
                  <c:v>0.21</c:v>
                </c:pt>
                <c:pt idx="106">
                  <c:v>0.49</c:v>
                </c:pt>
                <c:pt idx="107">
                  <c:v>0.5</c:v>
                </c:pt>
                <c:pt idx="108">
                  <c:v>0.49</c:v>
                </c:pt>
              </c:numCache>
            </c:numRef>
          </c:xVal>
          <c:yVal>
            <c:numRef>
              <c:f>Excel_jumia!$G$2:$G$110</c:f>
              <c:numCache>
                <c:formatCode>0</c:formatCode>
                <c:ptCount val="109"/>
                <c:pt idx="0">
                  <c:v>69</c:v>
                </c:pt>
                <c:pt idx="1">
                  <c:v>55</c:v>
                </c:pt>
                <c:pt idx="2">
                  <c:v>49</c:v>
                </c:pt>
                <c:pt idx="3">
                  <c:v>44</c:v>
                </c:pt>
                <c:pt idx="4">
                  <c:v>39</c:v>
                </c:pt>
                <c:pt idx="5">
                  <c:v>36</c:v>
                </c:pt>
                <c:pt idx="6">
                  <c:v>32</c:v>
                </c:pt>
                <c:pt idx="7">
                  <c:v>24</c:v>
                </c:pt>
                <c:pt idx="8">
                  <c:v>20</c:v>
                </c:pt>
                <c:pt idx="9">
                  <c:v>20</c:v>
                </c:pt>
                <c:pt idx="10">
                  <c:v>17</c:v>
                </c:pt>
                <c:pt idx="11">
                  <c:v>16</c:v>
                </c:pt>
                <c:pt idx="12">
                  <c:v>15</c:v>
                </c:pt>
                <c:pt idx="13">
                  <c:v>15</c:v>
                </c:pt>
                <c:pt idx="14">
                  <c:v>14</c:v>
                </c:pt>
                <c:pt idx="15">
                  <c:v>14</c:v>
                </c:pt>
                <c:pt idx="16">
                  <c:v>13</c:v>
                </c:pt>
                <c:pt idx="17">
                  <c:v>13</c:v>
                </c:pt>
                <c:pt idx="18">
                  <c:v>13</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10</c:v>
                </c:pt>
                <c:pt idx="76">
                  <c:v>9</c:v>
                </c:pt>
                <c:pt idx="77">
                  <c:v>9</c:v>
                </c:pt>
                <c:pt idx="78">
                  <c:v>9</c:v>
                </c:pt>
                <c:pt idx="79">
                  <c:v>7</c:v>
                </c:pt>
                <c:pt idx="80">
                  <c:v>7</c:v>
                </c:pt>
                <c:pt idx="81">
                  <c:v>7</c:v>
                </c:pt>
                <c:pt idx="82">
                  <c:v>7</c:v>
                </c:pt>
                <c:pt idx="83">
                  <c:v>6</c:v>
                </c:pt>
                <c:pt idx="84">
                  <c:v>6</c:v>
                </c:pt>
                <c:pt idx="85">
                  <c:v>6</c:v>
                </c:pt>
                <c:pt idx="86">
                  <c:v>6</c:v>
                </c:pt>
                <c:pt idx="87">
                  <c:v>6</c:v>
                </c:pt>
                <c:pt idx="88">
                  <c:v>6</c:v>
                </c:pt>
                <c:pt idx="89">
                  <c:v>5</c:v>
                </c:pt>
                <c:pt idx="90">
                  <c:v>5</c:v>
                </c:pt>
                <c:pt idx="91">
                  <c:v>5</c:v>
                </c:pt>
                <c:pt idx="92">
                  <c:v>5</c:v>
                </c:pt>
                <c:pt idx="93">
                  <c:v>5</c:v>
                </c:pt>
                <c:pt idx="94">
                  <c:v>5</c:v>
                </c:pt>
                <c:pt idx="95">
                  <c:v>5</c:v>
                </c:pt>
                <c:pt idx="96">
                  <c:v>3</c:v>
                </c:pt>
                <c:pt idx="97">
                  <c:v>2</c:v>
                </c:pt>
                <c:pt idx="98">
                  <c:v>2</c:v>
                </c:pt>
                <c:pt idx="99">
                  <c:v>2</c:v>
                </c:pt>
                <c:pt idx="100">
                  <c:v>2</c:v>
                </c:pt>
                <c:pt idx="101">
                  <c:v>2</c:v>
                </c:pt>
                <c:pt idx="102">
                  <c:v>2</c:v>
                </c:pt>
                <c:pt idx="103">
                  <c:v>1</c:v>
                </c:pt>
                <c:pt idx="104">
                  <c:v>1</c:v>
                </c:pt>
                <c:pt idx="105">
                  <c:v>1</c:v>
                </c:pt>
                <c:pt idx="106">
                  <c:v>1</c:v>
                </c:pt>
                <c:pt idx="107">
                  <c:v>1</c:v>
                </c:pt>
                <c:pt idx="108">
                  <c:v>1</c:v>
                </c:pt>
              </c:numCache>
            </c:numRef>
          </c:yVal>
          <c:smooth val="0"/>
          <c:extLst>
            <c:ext xmlns:c16="http://schemas.microsoft.com/office/drawing/2014/chart" uri="{C3380CC4-5D6E-409C-BE32-E72D297353CC}">
              <c16:uniqueId val="{00000006-F3B3-4B3D-A02F-E50C485CFF40}"/>
            </c:ext>
          </c:extLst>
        </c:ser>
        <c:dLbls>
          <c:showLegendKey val="0"/>
          <c:showVal val="0"/>
          <c:showCatName val="0"/>
          <c:showSerName val="0"/>
          <c:showPercent val="0"/>
          <c:showBubbleSize val="0"/>
        </c:dLbls>
        <c:axId val="1695435408"/>
        <c:axId val="1695435888"/>
      </c:scatterChart>
      <c:valAx>
        <c:axId val="1695435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 Percentage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35888"/>
        <c:crosses val="autoZero"/>
        <c:crossBetween val="midCat"/>
      </c:valAx>
      <c:valAx>
        <c:axId val="1695435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reviews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35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Rating vs Number of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Excel_jumia!$H$1</c:f>
              <c:strCache>
                <c:ptCount val="1"/>
                <c:pt idx="0">
                  <c:v>Rating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3.5908136482939633E-2"/>
                  <c:y val="4.92315543890347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Excel_jumia!$G$2:$G$110</c:f>
              <c:numCache>
                <c:formatCode>0</c:formatCode>
                <c:ptCount val="109"/>
                <c:pt idx="0">
                  <c:v>69</c:v>
                </c:pt>
                <c:pt idx="1">
                  <c:v>55</c:v>
                </c:pt>
                <c:pt idx="2">
                  <c:v>49</c:v>
                </c:pt>
                <c:pt idx="3">
                  <c:v>44</c:v>
                </c:pt>
                <c:pt idx="4">
                  <c:v>39</c:v>
                </c:pt>
                <c:pt idx="5">
                  <c:v>36</c:v>
                </c:pt>
                <c:pt idx="6">
                  <c:v>32</c:v>
                </c:pt>
                <c:pt idx="7">
                  <c:v>24</c:v>
                </c:pt>
                <c:pt idx="8">
                  <c:v>20</c:v>
                </c:pt>
                <c:pt idx="9">
                  <c:v>20</c:v>
                </c:pt>
                <c:pt idx="10">
                  <c:v>17</c:v>
                </c:pt>
                <c:pt idx="11">
                  <c:v>16</c:v>
                </c:pt>
                <c:pt idx="12">
                  <c:v>15</c:v>
                </c:pt>
                <c:pt idx="13">
                  <c:v>15</c:v>
                </c:pt>
                <c:pt idx="14">
                  <c:v>14</c:v>
                </c:pt>
                <c:pt idx="15">
                  <c:v>14</c:v>
                </c:pt>
                <c:pt idx="16">
                  <c:v>13</c:v>
                </c:pt>
                <c:pt idx="17">
                  <c:v>13</c:v>
                </c:pt>
                <c:pt idx="18">
                  <c:v>13</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10</c:v>
                </c:pt>
                <c:pt idx="76">
                  <c:v>9</c:v>
                </c:pt>
                <c:pt idx="77">
                  <c:v>9</c:v>
                </c:pt>
                <c:pt idx="78">
                  <c:v>9</c:v>
                </c:pt>
                <c:pt idx="79">
                  <c:v>7</c:v>
                </c:pt>
                <c:pt idx="80">
                  <c:v>7</c:v>
                </c:pt>
                <c:pt idx="81">
                  <c:v>7</c:v>
                </c:pt>
                <c:pt idx="82">
                  <c:v>7</c:v>
                </c:pt>
                <c:pt idx="83">
                  <c:v>6</c:v>
                </c:pt>
                <c:pt idx="84">
                  <c:v>6</c:v>
                </c:pt>
                <c:pt idx="85">
                  <c:v>6</c:v>
                </c:pt>
                <c:pt idx="86">
                  <c:v>6</c:v>
                </c:pt>
                <c:pt idx="87">
                  <c:v>6</c:v>
                </c:pt>
                <c:pt idx="88">
                  <c:v>6</c:v>
                </c:pt>
                <c:pt idx="89">
                  <c:v>5</c:v>
                </c:pt>
                <c:pt idx="90">
                  <c:v>5</c:v>
                </c:pt>
                <c:pt idx="91">
                  <c:v>5</c:v>
                </c:pt>
                <c:pt idx="92">
                  <c:v>5</c:v>
                </c:pt>
                <c:pt idx="93">
                  <c:v>5</c:v>
                </c:pt>
                <c:pt idx="94">
                  <c:v>5</c:v>
                </c:pt>
                <c:pt idx="95">
                  <c:v>5</c:v>
                </c:pt>
                <c:pt idx="96">
                  <c:v>3</c:v>
                </c:pt>
                <c:pt idx="97">
                  <c:v>2</c:v>
                </c:pt>
                <c:pt idx="98">
                  <c:v>2</c:v>
                </c:pt>
                <c:pt idx="99">
                  <c:v>2</c:v>
                </c:pt>
                <c:pt idx="100">
                  <c:v>2</c:v>
                </c:pt>
                <c:pt idx="101">
                  <c:v>2</c:v>
                </c:pt>
                <c:pt idx="102">
                  <c:v>2</c:v>
                </c:pt>
                <c:pt idx="103">
                  <c:v>1</c:v>
                </c:pt>
                <c:pt idx="104">
                  <c:v>1</c:v>
                </c:pt>
                <c:pt idx="105">
                  <c:v>1</c:v>
                </c:pt>
                <c:pt idx="106">
                  <c:v>1</c:v>
                </c:pt>
                <c:pt idx="107">
                  <c:v>1</c:v>
                </c:pt>
                <c:pt idx="108">
                  <c:v>1</c:v>
                </c:pt>
              </c:numCache>
            </c:numRef>
          </c:xVal>
          <c:yVal>
            <c:numRef>
              <c:f>Excel_jumia!$H$2:$H$110</c:f>
              <c:numCache>
                <c:formatCode>0.0</c:formatCode>
                <c:ptCount val="109"/>
                <c:pt idx="0">
                  <c:v>2.8</c:v>
                </c:pt>
                <c:pt idx="1">
                  <c:v>4.5999999999999996</c:v>
                </c:pt>
                <c:pt idx="2">
                  <c:v>4.5999999999999996</c:v>
                </c:pt>
                <c:pt idx="3">
                  <c:v>4.5999999999999996</c:v>
                </c:pt>
                <c:pt idx="4">
                  <c:v>4.7</c:v>
                </c:pt>
                <c:pt idx="5">
                  <c:v>4.3</c:v>
                </c:pt>
                <c:pt idx="6">
                  <c:v>4.5</c:v>
                </c:pt>
                <c:pt idx="7">
                  <c:v>4.5999999999999996</c:v>
                </c:pt>
                <c:pt idx="8">
                  <c:v>4.0999999999999996</c:v>
                </c:pt>
                <c:pt idx="9">
                  <c:v>4.7</c:v>
                </c:pt>
                <c:pt idx="10">
                  <c:v>2.6</c:v>
                </c:pt>
                <c:pt idx="11">
                  <c:v>2.9</c:v>
                </c:pt>
                <c:pt idx="12">
                  <c:v>2.7</c:v>
                </c:pt>
                <c:pt idx="13">
                  <c:v>4</c:v>
                </c:pt>
                <c:pt idx="14">
                  <c:v>4.4000000000000004</c:v>
                </c:pt>
                <c:pt idx="15">
                  <c:v>4.0999999999999996</c:v>
                </c:pt>
                <c:pt idx="16">
                  <c:v>2.1</c:v>
                </c:pt>
                <c:pt idx="17">
                  <c:v>3.8</c:v>
                </c:pt>
                <c:pt idx="18">
                  <c:v>3.3</c:v>
                </c:pt>
                <c:pt idx="19">
                  <c:v>3.8</c:v>
                </c:pt>
                <c:pt idx="20">
                  <c:v>3.8</c:v>
                </c:pt>
                <c:pt idx="21">
                  <c:v>3.8</c:v>
                </c:pt>
                <c:pt idx="22">
                  <c:v>3.8</c:v>
                </c:pt>
                <c:pt idx="23">
                  <c:v>3.8</c:v>
                </c:pt>
                <c:pt idx="24">
                  <c:v>3.8</c:v>
                </c:pt>
                <c:pt idx="25">
                  <c:v>3.8</c:v>
                </c:pt>
                <c:pt idx="26">
                  <c:v>3.8</c:v>
                </c:pt>
                <c:pt idx="27">
                  <c:v>3.8</c:v>
                </c:pt>
                <c:pt idx="28">
                  <c:v>3.8</c:v>
                </c:pt>
                <c:pt idx="29">
                  <c:v>3.8</c:v>
                </c:pt>
                <c:pt idx="30">
                  <c:v>3.8</c:v>
                </c:pt>
                <c:pt idx="31">
                  <c:v>3.8</c:v>
                </c:pt>
                <c:pt idx="32">
                  <c:v>3.8</c:v>
                </c:pt>
                <c:pt idx="33">
                  <c:v>3.8</c:v>
                </c:pt>
                <c:pt idx="34">
                  <c:v>3.8</c:v>
                </c:pt>
                <c:pt idx="35">
                  <c:v>3.8</c:v>
                </c:pt>
                <c:pt idx="36">
                  <c:v>3.8</c:v>
                </c:pt>
                <c:pt idx="37">
                  <c:v>3.8</c:v>
                </c:pt>
                <c:pt idx="38">
                  <c:v>3.8</c:v>
                </c:pt>
                <c:pt idx="39">
                  <c:v>3.8</c:v>
                </c:pt>
                <c:pt idx="40">
                  <c:v>3.8</c:v>
                </c:pt>
                <c:pt idx="41">
                  <c:v>4.7</c:v>
                </c:pt>
                <c:pt idx="42">
                  <c:v>3.8</c:v>
                </c:pt>
                <c:pt idx="43">
                  <c:v>3.8</c:v>
                </c:pt>
                <c:pt idx="44">
                  <c:v>4.8</c:v>
                </c:pt>
                <c:pt idx="45">
                  <c:v>3.8</c:v>
                </c:pt>
                <c:pt idx="46">
                  <c:v>3.8</c:v>
                </c:pt>
                <c:pt idx="47">
                  <c:v>3.8</c:v>
                </c:pt>
                <c:pt idx="48">
                  <c:v>3.8</c:v>
                </c:pt>
                <c:pt idx="49">
                  <c:v>3.8</c:v>
                </c:pt>
                <c:pt idx="50">
                  <c:v>3.8</c:v>
                </c:pt>
                <c:pt idx="51">
                  <c:v>3.8</c:v>
                </c:pt>
                <c:pt idx="52">
                  <c:v>3.8</c:v>
                </c:pt>
                <c:pt idx="53">
                  <c:v>3.8</c:v>
                </c:pt>
                <c:pt idx="54">
                  <c:v>3.8</c:v>
                </c:pt>
                <c:pt idx="55">
                  <c:v>3.8</c:v>
                </c:pt>
                <c:pt idx="56">
                  <c:v>3.8</c:v>
                </c:pt>
                <c:pt idx="57">
                  <c:v>3.8</c:v>
                </c:pt>
                <c:pt idx="58">
                  <c:v>4.0999999999999996</c:v>
                </c:pt>
                <c:pt idx="59">
                  <c:v>3.8</c:v>
                </c:pt>
                <c:pt idx="60">
                  <c:v>3.8</c:v>
                </c:pt>
                <c:pt idx="61">
                  <c:v>3.8</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c:v>
                </c:pt>
                <c:pt idx="76">
                  <c:v>4.3</c:v>
                </c:pt>
                <c:pt idx="77">
                  <c:v>4.2</c:v>
                </c:pt>
                <c:pt idx="78">
                  <c:v>4.3</c:v>
                </c:pt>
                <c:pt idx="79">
                  <c:v>4.3</c:v>
                </c:pt>
                <c:pt idx="80">
                  <c:v>2.1</c:v>
                </c:pt>
                <c:pt idx="81">
                  <c:v>2.2999999999999998</c:v>
                </c:pt>
                <c:pt idx="82">
                  <c:v>4.7</c:v>
                </c:pt>
                <c:pt idx="83">
                  <c:v>2.2000000000000002</c:v>
                </c:pt>
                <c:pt idx="84">
                  <c:v>2.2000000000000002</c:v>
                </c:pt>
                <c:pt idx="85">
                  <c:v>4</c:v>
                </c:pt>
                <c:pt idx="86">
                  <c:v>4.5</c:v>
                </c:pt>
                <c:pt idx="87">
                  <c:v>2.5</c:v>
                </c:pt>
                <c:pt idx="88">
                  <c:v>2.2999999999999998</c:v>
                </c:pt>
                <c:pt idx="89">
                  <c:v>3</c:v>
                </c:pt>
                <c:pt idx="90">
                  <c:v>4.8</c:v>
                </c:pt>
                <c:pt idx="91">
                  <c:v>3.8</c:v>
                </c:pt>
                <c:pt idx="92">
                  <c:v>3</c:v>
                </c:pt>
                <c:pt idx="93">
                  <c:v>4.5999999999999996</c:v>
                </c:pt>
                <c:pt idx="94">
                  <c:v>4.8</c:v>
                </c:pt>
                <c:pt idx="95">
                  <c:v>3</c:v>
                </c:pt>
                <c:pt idx="96">
                  <c:v>5</c:v>
                </c:pt>
                <c:pt idx="97">
                  <c:v>4.5</c:v>
                </c:pt>
                <c:pt idx="98">
                  <c:v>4</c:v>
                </c:pt>
                <c:pt idx="99">
                  <c:v>4.5</c:v>
                </c:pt>
                <c:pt idx="100">
                  <c:v>5</c:v>
                </c:pt>
                <c:pt idx="101">
                  <c:v>5</c:v>
                </c:pt>
                <c:pt idx="102">
                  <c:v>5</c:v>
                </c:pt>
                <c:pt idx="103">
                  <c:v>5</c:v>
                </c:pt>
                <c:pt idx="104">
                  <c:v>3</c:v>
                </c:pt>
                <c:pt idx="105">
                  <c:v>5</c:v>
                </c:pt>
                <c:pt idx="106">
                  <c:v>5</c:v>
                </c:pt>
                <c:pt idx="107">
                  <c:v>2</c:v>
                </c:pt>
                <c:pt idx="108">
                  <c:v>4</c:v>
                </c:pt>
              </c:numCache>
            </c:numRef>
          </c:yVal>
          <c:smooth val="0"/>
          <c:extLst>
            <c:ext xmlns:c16="http://schemas.microsoft.com/office/drawing/2014/chart" uri="{C3380CC4-5D6E-409C-BE32-E72D297353CC}">
              <c16:uniqueId val="{00000007-B4E7-47F4-AAE6-638CCFF2F983}"/>
            </c:ext>
          </c:extLst>
        </c:ser>
        <c:dLbls>
          <c:showLegendKey val="0"/>
          <c:showVal val="0"/>
          <c:showCatName val="0"/>
          <c:showSerName val="0"/>
          <c:showPercent val="0"/>
          <c:showBubbleSize val="0"/>
        </c:dLbls>
        <c:axId val="1846517152"/>
        <c:axId val="1846516192"/>
      </c:scatterChart>
      <c:valAx>
        <c:axId val="1846517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Reviews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16192"/>
        <c:crosses val="autoZero"/>
        <c:crossBetween val="midCat"/>
      </c:valAx>
      <c:valAx>
        <c:axId val="184651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17152"/>
        <c:crosses val="autoZero"/>
        <c:crossBetween val="midCat"/>
      </c:valAx>
      <c:spPr>
        <a:noFill/>
        <a:ln>
          <a:solidFill>
            <a:schemeClr val="accent1">
              <a:alpha val="9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Keffas.xlsx]Top 10 products_H discounts!PivotTable1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Top 10 products with the highest discounts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products_H discounts'!$B$3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products_H discounts'!$A$4:$A$14</c:f>
              <c:strCache>
                <c:ptCount val="10"/>
                <c:pt idx="0">
                  <c:v>4pcs Bathroom/Kitchen Towel Rack,Roll Paper Holder,Towel Bars,Hook</c:v>
                </c:pt>
                <c:pt idx="1">
                  <c:v>Electric LED UV Mosquito Killer Lamp, Outdoor/Indoor Fly Killer Trap Light -USB</c:v>
                </c:pt>
                <c:pt idx="2">
                  <c:v>LASA FOLDING TABLE SERVING STAND</c:v>
                </c:pt>
                <c:pt idx="3">
                  <c:v>LED Eye Protection  Desk Lamp , Study, Reading, USB Fan - Double Pen Holder</c:v>
                </c:pt>
                <c:pt idx="4">
                  <c:v>LASA Stainless Steel Double Wall Mount Soap Dispenser - 500ml</c:v>
                </c:pt>
                <c:pt idx="5">
                  <c:v>MultiFunctional Storage Rack Multi-layer Booelf</c:v>
                </c:pt>
                <c:pt idx="6">
                  <c:v>LASA Aluminum Folding Truck Hand Cart - 68kg Max</c:v>
                </c:pt>
                <c:pt idx="7">
                  <c:v>32PCS Portable Cordless Drill Set With Cyclic Battery Drive -26 Variable Speed</c:v>
                </c:pt>
                <c:pt idx="8">
                  <c:v>LASA 3 Tier Bamboo Shoe Bench Storage Shelf</c:v>
                </c:pt>
                <c:pt idx="9">
                  <c:v>5-PCS Stainless Steel Cooking Pot Set With Steamed Slices</c:v>
                </c:pt>
              </c:strCache>
            </c:strRef>
          </c:cat>
          <c:val>
            <c:numRef>
              <c:f>'Top 10 products_H discounts'!$B$4:$B$14</c:f>
              <c:numCache>
                <c:formatCode>0.00</c:formatCode>
                <c:ptCount val="10"/>
                <c:pt idx="0">
                  <c:v>1360</c:v>
                </c:pt>
                <c:pt idx="1">
                  <c:v>1418</c:v>
                </c:pt>
                <c:pt idx="2">
                  <c:v>1526</c:v>
                </c:pt>
                <c:pt idx="3">
                  <c:v>1670</c:v>
                </c:pt>
                <c:pt idx="4">
                  <c:v>1721</c:v>
                </c:pt>
                <c:pt idx="5">
                  <c:v>1880</c:v>
                </c:pt>
                <c:pt idx="6">
                  <c:v>1946</c:v>
                </c:pt>
                <c:pt idx="7">
                  <c:v>2393</c:v>
                </c:pt>
                <c:pt idx="8">
                  <c:v>2452</c:v>
                </c:pt>
                <c:pt idx="9">
                  <c:v>2585</c:v>
                </c:pt>
              </c:numCache>
            </c:numRef>
          </c:val>
          <c:extLst>
            <c:ext xmlns:c16="http://schemas.microsoft.com/office/drawing/2014/chart" uri="{C3380CC4-5D6E-409C-BE32-E72D297353CC}">
              <c16:uniqueId val="{00000000-DF46-4180-AD8A-82AFC6924637}"/>
            </c:ext>
          </c:extLst>
        </c:ser>
        <c:dLbls>
          <c:dLblPos val="outEnd"/>
          <c:showLegendKey val="0"/>
          <c:showVal val="1"/>
          <c:showCatName val="0"/>
          <c:showSerName val="0"/>
          <c:showPercent val="0"/>
          <c:showBubbleSize val="0"/>
        </c:dLbls>
        <c:gapWidth val="182"/>
        <c:axId val="1283285440"/>
        <c:axId val="1283286880"/>
      </c:barChart>
      <c:catAx>
        <c:axId val="1283285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86880"/>
        <c:crosses val="autoZero"/>
        <c:auto val="1"/>
        <c:lblAlgn val="ctr"/>
        <c:lblOffset val="100"/>
        <c:noMultiLvlLbl val="0"/>
      </c:catAx>
      <c:valAx>
        <c:axId val="12832868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8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Dasboard Keffas.xlsx]Top 10 products H rating!PivotTable2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The top 10 products with the highest ratings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products H rating'!$B$3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 H rating'!$A$4:$A$14</c:f>
              <c:strCache>
                <c:ptCount val="10"/>
                <c:pt idx="0">
                  <c:v>40cm Gold DIY Acrylic Wall Sticker Clock</c:v>
                </c:pt>
                <c:pt idx="1">
                  <c:v>Portable Home Small Air Humidifier 3-Speed Fan - Green</c:v>
                </c:pt>
                <c:pt idx="2">
                  <c:v>LASA FOLDING TABLE SERVING STAND</c:v>
                </c:pt>
                <c:pt idx="3">
                  <c:v>DIY File Folder, Office Drawer File Holder, Pen Holder, Desktop Storage Rack</c:v>
                </c:pt>
                <c:pt idx="4">
                  <c:v>LASA Aluminum Folding Truck Hand Cart - 68kg Max</c:v>
                </c:pt>
                <c:pt idx="5">
                  <c:v>Bedroom Simple Floor Hanging Clothes Rack Single Pole Hat Rack - White</c:v>
                </c:pt>
                <c:pt idx="6">
                  <c:v>Konka Healty Electric Kettle, 24-hour Heat Preservation,1.5L,800W, White</c:v>
                </c:pt>
                <c:pt idx="7">
                  <c:v>Peacock  Throw Pillow Cushion Case For Home Car</c:v>
                </c:pt>
                <c:pt idx="8">
                  <c:v>Anti-Skid Absorbent Insulation Coaster  For Home Office</c:v>
                </c:pt>
                <c:pt idx="9">
                  <c:v>Classic Black Cat Cotton Hemp Pillow Case For Home Car</c:v>
                </c:pt>
              </c:strCache>
            </c:strRef>
          </c:cat>
          <c:val>
            <c:numRef>
              <c:f>'Top 10 products H rating'!$B$4:$B$14</c:f>
              <c:numCache>
                <c:formatCode>0.0</c:formatCode>
                <c:ptCount val="10"/>
                <c:pt idx="0">
                  <c:v>4.8</c:v>
                </c:pt>
                <c:pt idx="1">
                  <c:v>4.8</c:v>
                </c:pt>
                <c:pt idx="2">
                  <c:v>4.8</c:v>
                </c:pt>
                <c:pt idx="3">
                  <c:v>5</c:v>
                </c:pt>
                <c:pt idx="4">
                  <c:v>5</c:v>
                </c:pt>
                <c:pt idx="5">
                  <c:v>5</c:v>
                </c:pt>
                <c:pt idx="6">
                  <c:v>5</c:v>
                </c:pt>
                <c:pt idx="7">
                  <c:v>5</c:v>
                </c:pt>
                <c:pt idx="8">
                  <c:v>5</c:v>
                </c:pt>
                <c:pt idx="9">
                  <c:v>5</c:v>
                </c:pt>
              </c:numCache>
            </c:numRef>
          </c:val>
          <c:extLst>
            <c:ext xmlns:c16="http://schemas.microsoft.com/office/drawing/2014/chart" uri="{C3380CC4-5D6E-409C-BE32-E72D297353CC}">
              <c16:uniqueId val="{00000000-8352-46F7-BFA5-54FFB04FBD36}"/>
            </c:ext>
          </c:extLst>
        </c:ser>
        <c:dLbls>
          <c:dLblPos val="outEnd"/>
          <c:showLegendKey val="0"/>
          <c:showVal val="1"/>
          <c:showCatName val="0"/>
          <c:showSerName val="0"/>
          <c:showPercent val="0"/>
          <c:showBubbleSize val="0"/>
        </c:dLbls>
        <c:gapWidth val="182"/>
        <c:axId val="1254337920"/>
        <c:axId val="1254339360"/>
      </c:barChart>
      <c:catAx>
        <c:axId val="1254337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39360"/>
        <c:crosses val="autoZero"/>
        <c:auto val="1"/>
        <c:lblAlgn val="ctr"/>
        <c:lblOffset val="100"/>
        <c:noMultiLvlLbl val="0"/>
      </c:catAx>
      <c:valAx>
        <c:axId val="125433936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3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solidFill>
                  <a:schemeClr val="accent2"/>
                </a:solidFill>
                <a:effectLst/>
              </a:rPr>
              <a:t>Discount Percentage vs. Number of Reviews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Excel_jumia!$G$1</c:f>
              <c:strCache>
                <c:ptCount val="1"/>
                <c:pt idx="0">
                  <c:v>Review</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Excel_jumia!$E$2:$E$110</c:f>
              <c:numCache>
                <c:formatCode>0%</c:formatCode>
                <c:ptCount val="109"/>
                <c:pt idx="0">
                  <c:v>0.49</c:v>
                </c:pt>
                <c:pt idx="1">
                  <c:v>0.24</c:v>
                </c:pt>
                <c:pt idx="2">
                  <c:v>0.35</c:v>
                </c:pt>
                <c:pt idx="3">
                  <c:v>0.49</c:v>
                </c:pt>
                <c:pt idx="4">
                  <c:v>0.34</c:v>
                </c:pt>
                <c:pt idx="5">
                  <c:v>0.41</c:v>
                </c:pt>
                <c:pt idx="6">
                  <c:v>0.27</c:v>
                </c:pt>
                <c:pt idx="7">
                  <c:v>0.25</c:v>
                </c:pt>
                <c:pt idx="8">
                  <c:v>0.3</c:v>
                </c:pt>
                <c:pt idx="9">
                  <c:v>0.27</c:v>
                </c:pt>
                <c:pt idx="10">
                  <c:v>0.45</c:v>
                </c:pt>
                <c:pt idx="11">
                  <c:v>0.22</c:v>
                </c:pt>
                <c:pt idx="12">
                  <c:v>0.52</c:v>
                </c:pt>
                <c:pt idx="13">
                  <c:v>0.09</c:v>
                </c:pt>
                <c:pt idx="14">
                  <c:v>0.23</c:v>
                </c:pt>
                <c:pt idx="15">
                  <c:v>0.47</c:v>
                </c:pt>
                <c:pt idx="16">
                  <c:v>0.55000000000000004</c:v>
                </c:pt>
                <c:pt idx="17">
                  <c:v>0.32</c:v>
                </c:pt>
                <c:pt idx="18">
                  <c:v>0.53</c:v>
                </c:pt>
                <c:pt idx="19">
                  <c:v>0.46</c:v>
                </c:pt>
                <c:pt idx="20">
                  <c:v>0.38</c:v>
                </c:pt>
                <c:pt idx="21">
                  <c:v>0.42</c:v>
                </c:pt>
                <c:pt idx="22">
                  <c:v>0.48</c:v>
                </c:pt>
                <c:pt idx="23">
                  <c:v>0.5</c:v>
                </c:pt>
                <c:pt idx="24">
                  <c:v>0.27</c:v>
                </c:pt>
                <c:pt idx="25">
                  <c:v>0.5</c:v>
                </c:pt>
                <c:pt idx="26">
                  <c:v>0.41</c:v>
                </c:pt>
                <c:pt idx="27">
                  <c:v>0.5</c:v>
                </c:pt>
                <c:pt idx="28">
                  <c:v>0.36</c:v>
                </c:pt>
                <c:pt idx="29">
                  <c:v>0.47</c:v>
                </c:pt>
                <c:pt idx="30">
                  <c:v>0.42</c:v>
                </c:pt>
                <c:pt idx="31">
                  <c:v>0.49</c:v>
                </c:pt>
                <c:pt idx="32">
                  <c:v>0.38</c:v>
                </c:pt>
                <c:pt idx="33">
                  <c:v>0.47</c:v>
                </c:pt>
                <c:pt idx="34">
                  <c:v>0.49</c:v>
                </c:pt>
                <c:pt idx="35">
                  <c:v>0.48</c:v>
                </c:pt>
                <c:pt idx="36">
                  <c:v>0.18</c:v>
                </c:pt>
                <c:pt idx="37">
                  <c:v>0.34</c:v>
                </c:pt>
                <c:pt idx="38">
                  <c:v>0.33</c:v>
                </c:pt>
                <c:pt idx="39">
                  <c:v>0.34</c:v>
                </c:pt>
                <c:pt idx="40">
                  <c:v>0.41</c:v>
                </c:pt>
                <c:pt idx="41">
                  <c:v>0.34</c:v>
                </c:pt>
                <c:pt idx="42">
                  <c:v>0.43</c:v>
                </c:pt>
                <c:pt idx="43">
                  <c:v>0.49</c:v>
                </c:pt>
                <c:pt idx="44">
                  <c:v>0.47</c:v>
                </c:pt>
                <c:pt idx="45">
                  <c:v>0.43</c:v>
                </c:pt>
                <c:pt idx="46">
                  <c:v>0.49</c:v>
                </c:pt>
                <c:pt idx="47">
                  <c:v>0.42</c:v>
                </c:pt>
                <c:pt idx="48">
                  <c:v>0.45</c:v>
                </c:pt>
                <c:pt idx="49">
                  <c:v>0.64</c:v>
                </c:pt>
                <c:pt idx="50">
                  <c:v>0.61</c:v>
                </c:pt>
                <c:pt idx="51">
                  <c:v>0.5</c:v>
                </c:pt>
                <c:pt idx="52">
                  <c:v>0.49</c:v>
                </c:pt>
                <c:pt idx="53">
                  <c:v>0.49</c:v>
                </c:pt>
                <c:pt idx="54">
                  <c:v>0.5</c:v>
                </c:pt>
                <c:pt idx="55">
                  <c:v>0.14000000000000001</c:v>
                </c:pt>
                <c:pt idx="56">
                  <c:v>0.14000000000000001</c:v>
                </c:pt>
                <c:pt idx="57">
                  <c:v>0.49</c:v>
                </c:pt>
                <c:pt idx="58">
                  <c:v>0.2</c:v>
                </c:pt>
                <c:pt idx="59">
                  <c:v>0.04</c:v>
                </c:pt>
                <c:pt idx="60">
                  <c:v>0.47</c:v>
                </c:pt>
                <c:pt idx="61">
                  <c:v>0.08</c:v>
                </c:pt>
                <c:pt idx="62">
                  <c:v>0.11</c:v>
                </c:pt>
                <c:pt idx="63">
                  <c:v>0.48</c:v>
                </c:pt>
                <c:pt idx="64">
                  <c:v>0.22</c:v>
                </c:pt>
                <c:pt idx="65">
                  <c:v>0.04</c:v>
                </c:pt>
                <c:pt idx="66">
                  <c:v>0.24</c:v>
                </c:pt>
                <c:pt idx="67">
                  <c:v>0.02</c:v>
                </c:pt>
                <c:pt idx="68">
                  <c:v>0.03</c:v>
                </c:pt>
                <c:pt idx="69">
                  <c:v>0.02</c:v>
                </c:pt>
                <c:pt idx="70">
                  <c:v>0.02</c:v>
                </c:pt>
                <c:pt idx="71">
                  <c:v>0.02</c:v>
                </c:pt>
                <c:pt idx="72">
                  <c:v>0.02</c:v>
                </c:pt>
                <c:pt idx="73">
                  <c:v>0.02</c:v>
                </c:pt>
                <c:pt idx="74">
                  <c:v>0.01</c:v>
                </c:pt>
                <c:pt idx="75">
                  <c:v>0.54</c:v>
                </c:pt>
                <c:pt idx="76">
                  <c:v>0.48</c:v>
                </c:pt>
                <c:pt idx="77">
                  <c:v>0.33</c:v>
                </c:pt>
                <c:pt idx="78">
                  <c:v>0.52</c:v>
                </c:pt>
                <c:pt idx="79">
                  <c:v>0.54</c:v>
                </c:pt>
                <c:pt idx="80">
                  <c:v>0.47</c:v>
                </c:pt>
                <c:pt idx="81">
                  <c:v>0.5</c:v>
                </c:pt>
                <c:pt idx="82">
                  <c:v>0.37</c:v>
                </c:pt>
                <c:pt idx="83">
                  <c:v>0.47</c:v>
                </c:pt>
                <c:pt idx="84">
                  <c:v>0.45</c:v>
                </c:pt>
                <c:pt idx="85">
                  <c:v>0.35</c:v>
                </c:pt>
                <c:pt idx="86">
                  <c:v>0.42</c:v>
                </c:pt>
                <c:pt idx="87">
                  <c:v>0.13</c:v>
                </c:pt>
                <c:pt idx="88">
                  <c:v>0.43</c:v>
                </c:pt>
                <c:pt idx="89">
                  <c:v>0.39</c:v>
                </c:pt>
                <c:pt idx="90">
                  <c:v>0.55000000000000004</c:v>
                </c:pt>
                <c:pt idx="91">
                  <c:v>0.45</c:v>
                </c:pt>
                <c:pt idx="92">
                  <c:v>0.28999999999999998</c:v>
                </c:pt>
                <c:pt idx="93">
                  <c:v>0.19</c:v>
                </c:pt>
                <c:pt idx="94">
                  <c:v>0.26</c:v>
                </c:pt>
                <c:pt idx="95">
                  <c:v>0.43</c:v>
                </c:pt>
                <c:pt idx="96">
                  <c:v>0.49</c:v>
                </c:pt>
                <c:pt idx="97">
                  <c:v>0.38</c:v>
                </c:pt>
                <c:pt idx="98">
                  <c:v>0.37</c:v>
                </c:pt>
                <c:pt idx="99">
                  <c:v>0.38</c:v>
                </c:pt>
                <c:pt idx="100">
                  <c:v>0.51</c:v>
                </c:pt>
                <c:pt idx="101">
                  <c:v>0.53</c:v>
                </c:pt>
                <c:pt idx="102">
                  <c:v>0.46</c:v>
                </c:pt>
                <c:pt idx="103">
                  <c:v>0.4</c:v>
                </c:pt>
                <c:pt idx="104">
                  <c:v>0.46</c:v>
                </c:pt>
                <c:pt idx="105">
                  <c:v>0.21</c:v>
                </c:pt>
                <c:pt idx="106">
                  <c:v>0.49</c:v>
                </c:pt>
                <c:pt idx="107">
                  <c:v>0.5</c:v>
                </c:pt>
                <c:pt idx="108">
                  <c:v>0.49</c:v>
                </c:pt>
              </c:numCache>
            </c:numRef>
          </c:xVal>
          <c:yVal>
            <c:numRef>
              <c:f>Excel_jumia!$G$2:$G$110</c:f>
              <c:numCache>
                <c:formatCode>0</c:formatCode>
                <c:ptCount val="109"/>
                <c:pt idx="0">
                  <c:v>69</c:v>
                </c:pt>
                <c:pt idx="1">
                  <c:v>55</c:v>
                </c:pt>
                <c:pt idx="2">
                  <c:v>49</c:v>
                </c:pt>
                <c:pt idx="3">
                  <c:v>44</c:v>
                </c:pt>
                <c:pt idx="4">
                  <c:v>39</c:v>
                </c:pt>
                <c:pt idx="5">
                  <c:v>36</c:v>
                </c:pt>
                <c:pt idx="6">
                  <c:v>32</c:v>
                </c:pt>
                <c:pt idx="7">
                  <c:v>24</c:v>
                </c:pt>
                <c:pt idx="8">
                  <c:v>20</c:v>
                </c:pt>
                <c:pt idx="9">
                  <c:v>20</c:v>
                </c:pt>
                <c:pt idx="10">
                  <c:v>17</c:v>
                </c:pt>
                <c:pt idx="11">
                  <c:v>16</c:v>
                </c:pt>
                <c:pt idx="12">
                  <c:v>15</c:v>
                </c:pt>
                <c:pt idx="13">
                  <c:v>15</c:v>
                </c:pt>
                <c:pt idx="14">
                  <c:v>14</c:v>
                </c:pt>
                <c:pt idx="15">
                  <c:v>14</c:v>
                </c:pt>
                <c:pt idx="16">
                  <c:v>13</c:v>
                </c:pt>
                <c:pt idx="17">
                  <c:v>13</c:v>
                </c:pt>
                <c:pt idx="18">
                  <c:v>13</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10</c:v>
                </c:pt>
                <c:pt idx="76">
                  <c:v>9</c:v>
                </c:pt>
                <c:pt idx="77">
                  <c:v>9</c:v>
                </c:pt>
                <c:pt idx="78">
                  <c:v>9</c:v>
                </c:pt>
                <c:pt idx="79">
                  <c:v>7</c:v>
                </c:pt>
                <c:pt idx="80">
                  <c:v>7</c:v>
                </c:pt>
                <c:pt idx="81">
                  <c:v>7</c:v>
                </c:pt>
                <c:pt idx="82">
                  <c:v>7</c:v>
                </c:pt>
                <c:pt idx="83">
                  <c:v>6</c:v>
                </c:pt>
                <c:pt idx="84">
                  <c:v>6</c:v>
                </c:pt>
                <c:pt idx="85">
                  <c:v>6</c:v>
                </c:pt>
                <c:pt idx="86">
                  <c:v>6</c:v>
                </c:pt>
                <c:pt idx="87">
                  <c:v>6</c:v>
                </c:pt>
                <c:pt idx="88">
                  <c:v>6</c:v>
                </c:pt>
                <c:pt idx="89">
                  <c:v>5</c:v>
                </c:pt>
                <c:pt idx="90">
                  <c:v>5</c:v>
                </c:pt>
                <c:pt idx="91">
                  <c:v>5</c:v>
                </c:pt>
                <c:pt idx="92">
                  <c:v>5</c:v>
                </c:pt>
                <c:pt idx="93">
                  <c:v>5</c:v>
                </c:pt>
                <c:pt idx="94">
                  <c:v>5</c:v>
                </c:pt>
                <c:pt idx="95">
                  <c:v>5</c:v>
                </c:pt>
                <c:pt idx="96">
                  <c:v>3</c:v>
                </c:pt>
                <c:pt idx="97">
                  <c:v>2</c:v>
                </c:pt>
                <c:pt idx="98">
                  <c:v>2</c:v>
                </c:pt>
                <c:pt idx="99">
                  <c:v>2</c:v>
                </c:pt>
                <c:pt idx="100">
                  <c:v>2</c:v>
                </c:pt>
                <c:pt idx="101">
                  <c:v>2</c:v>
                </c:pt>
                <c:pt idx="102">
                  <c:v>2</c:v>
                </c:pt>
                <c:pt idx="103">
                  <c:v>1</c:v>
                </c:pt>
                <c:pt idx="104">
                  <c:v>1</c:v>
                </c:pt>
                <c:pt idx="105">
                  <c:v>1</c:v>
                </c:pt>
                <c:pt idx="106">
                  <c:v>1</c:v>
                </c:pt>
                <c:pt idx="107">
                  <c:v>1</c:v>
                </c:pt>
                <c:pt idx="108">
                  <c:v>1</c:v>
                </c:pt>
              </c:numCache>
            </c:numRef>
          </c:yVal>
          <c:smooth val="0"/>
          <c:extLst>
            <c:ext xmlns:c16="http://schemas.microsoft.com/office/drawing/2014/chart" uri="{C3380CC4-5D6E-409C-BE32-E72D297353CC}">
              <c16:uniqueId val="{00000000-A696-46B4-B382-45BBAA5FE768}"/>
            </c:ext>
          </c:extLst>
        </c:ser>
        <c:dLbls>
          <c:showLegendKey val="0"/>
          <c:showVal val="0"/>
          <c:showCatName val="0"/>
          <c:showSerName val="0"/>
          <c:showPercent val="0"/>
          <c:showBubbleSize val="0"/>
        </c:dLbls>
        <c:axId val="1695435408"/>
        <c:axId val="1695435888"/>
      </c:scatterChart>
      <c:valAx>
        <c:axId val="1695435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 Percentage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35888"/>
        <c:crosses val="autoZero"/>
        <c:crossBetween val="midCat"/>
      </c:valAx>
      <c:valAx>
        <c:axId val="1695435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reviews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35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Rating vs Number of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Excel_jumia!$H$1</c:f>
              <c:strCache>
                <c:ptCount val="1"/>
                <c:pt idx="0">
                  <c:v>Rating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3.5908136482939633E-2"/>
                  <c:y val="4.92315543890347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Excel_jumia!$G$2:$G$110</c:f>
              <c:numCache>
                <c:formatCode>0</c:formatCode>
                <c:ptCount val="109"/>
                <c:pt idx="0">
                  <c:v>69</c:v>
                </c:pt>
                <c:pt idx="1">
                  <c:v>55</c:v>
                </c:pt>
                <c:pt idx="2">
                  <c:v>49</c:v>
                </c:pt>
                <c:pt idx="3">
                  <c:v>44</c:v>
                </c:pt>
                <c:pt idx="4">
                  <c:v>39</c:v>
                </c:pt>
                <c:pt idx="5">
                  <c:v>36</c:v>
                </c:pt>
                <c:pt idx="6">
                  <c:v>32</c:v>
                </c:pt>
                <c:pt idx="7">
                  <c:v>24</c:v>
                </c:pt>
                <c:pt idx="8">
                  <c:v>20</c:v>
                </c:pt>
                <c:pt idx="9">
                  <c:v>20</c:v>
                </c:pt>
                <c:pt idx="10">
                  <c:v>17</c:v>
                </c:pt>
                <c:pt idx="11">
                  <c:v>16</c:v>
                </c:pt>
                <c:pt idx="12">
                  <c:v>15</c:v>
                </c:pt>
                <c:pt idx="13">
                  <c:v>15</c:v>
                </c:pt>
                <c:pt idx="14">
                  <c:v>14</c:v>
                </c:pt>
                <c:pt idx="15">
                  <c:v>14</c:v>
                </c:pt>
                <c:pt idx="16">
                  <c:v>13</c:v>
                </c:pt>
                <c:pt idx="17">
                  <c:v>13</c:v>
                </c:pt>
                <c:pt idx="18">
                  <c:v>13</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10</c:v>
                </c:pt>
                <c:pt idx="76">
                  <c:v>9</c:v>
                </c:pt>
                <c:pt idx="77">
                  <c:v>9</c:v>
                </c:pt>
                <c:pt idx="78">
                  <c:v>9</c:v>
                </c:pt>
                <c:pt idx="79">
                  <c:v>7</c:v>
                </c:pt>
                <c:pt idx="80">
                  <c:v>7</c:v>
                </c:pt>
                <c:pt idx="81">
                  <c:v>7</c:v>
                </c:pt>
                <c:pt idx="82">
                  <c:v>7</c:v>
                </c:pt>
                <c:pt idx="83">
                  <c:v>6</c:v>
                </c:pt>
                <c:pt idx="84">
                  <c:v>6</c:v>
                </c:pt>
                <c:pt idx="85">
                  <c:v>6</c:v>
                </c:pt>
                <c:pt idx="86">
                  <c:v>6</c:v>
                </c:pt>
                <c:pt idx="87">
                  <c:v>6</c:v>
                </c:pt>
                <c:pt idx="88">
                  <c:v>6</c:v>
                </c:pt>
                <c:pt idx="89">
                  <c:v>5</c:v>
                </c:pt>
                <c:pt idx="90">
                  <c:v>5</c:v>
                </c:pt>
                <c:pt idx="91">
                  <c:v>5</c:v>
                </c:pt>
                <c:pt idx="92">
                  <c:v>5</c:v>
                </c:pt>
                <c:pt idx="93">
                  <c:v>5</c:v>
                </c:pt>
                <c:pt idx="94">
                  <c:v>5</c:v>
                </c:pt>
                <c:pt idx="95">
                  <c:v>5</c:v>
                </c:pt>
                <c:pt idx="96">
                  <c:v>3</c:v>
                </c:pt>
                <c:pt idx="97">
                  <c:v>2</c:v>
                </c:pt>
                <c:pt idx="98">
                  <c:v>2</c:v>
                </c:pt>
                <c:pt idx="99">
                  <c:v>2</c:v>
                </c:pt>
                <c:pt idx="100">
                  <c:v>2</c:v>
                </c:pt>
                <c:pt idx="101">
                  <c:v>2</c:v>
                </c:pt>
                <c:pt idx="102">
                  <c:v>2</c:v>
                </c:pt>
                <c:pt idx="103">
                  <c:v>1</c:v>
                </c:pt>
                <c:pt idx="104">
                  <c:v>1</c:v>
                </c:pt>
                <c:pt idx="105">
                  <c:v>1</c:v>
                </c:pt>
                <c:pt idx="106">
                  <c:v>1</c:v>
                </c:pt>
                <c:pt idx="107">
                  <c:v>1</c:v>
                </c:pt>
                <c:pt idx="108">
                  <c:v>1</c:v>
                </c:pt>
              </c:numCache>
            </c:numRef>
          </c:xVal>
          <c:yVal>
            <c:numRef>
              <c:f>Excel_jumia!$H$2:$H$110</c:f>
              <c:numCache>
                <c:formatCode>0.0</c:formatCode>
                <c:ptCount val="109"/>
                <c:pt idx="0">
                  <c:v>2.8</c:v>
                </c:pt>
                <c:pt idx="1">
                  <c:v>4.5999999999999996</c:v>
                </c:pt>
                <c:pt idx="2">
                  <c:v>4.5999999999999996</c:v>
                </c:pt>
                <c:pt idx="3">
                  <c:v>4.5999999999999996</c:v>
                </c:pt>
                <c:pt idx="4">
                  <c:v>4.7</c:v>
                </c:pt>
                <c:pt idx="5">
                  <c:v>4.3</c:v>
                </c:pt>
                <c:pt idx="6">
                  <c:v>4.5</c:v>
                </c:pt>
                <c:pt idx="7">
                  <c:v>4.5999999999999996</c:v>
                </c:pt>
                <c:pt idx="8">
                  <c:v>4.0999999999999996</c:v>
                </c:pt>
                <c:pt idx="9">
                  <c:v>4.7</c:v>
                </c:pt>
                <c:pt idx="10">
                  <c:v>2.6</c:v>
                </c:pt>
                <c:pt idx="11">
                  <c:v>2.9</c:v>
                </c:pt>
                <c:pt idx="12">
                  <c:v>2.7</c:v>
                </c:pt>
                <c:pt idx="13">
                  <c:v>4</c:v>
                </c:pt>
                <c:pt idx="14">
                  <c:v>4.4000000000000004</c:v>
                </c:pt>
                <c:pt idx="15">
                  <c:v>4.0999999999999996</c:v>
                </c:pt>
                <c:pt idx="16">
                  <c:v>2.1</c:v>
                </c:pt>
                <c:pt idx="17">
                  <c:v>3.8</c:v>
                </c:pt>
                <c:pt idx="18">
                  <c:v>3.3</c:v>
                </c:pt>
                <c:pt idx="19">
                  <c:v>3.8</c:v>
                </c:pt>
                <c:pt idx="20">
                  <c:v>3.8</c:v>
                </c:pt>
                <c:pt idx="21">
                  <c:v>3.8</c:v>
                </c:pt>
                <c:pt idx="22">
                  <c:v>3.8</c:v>
                </c:pt>
                <c:pt idx="23">
                  <c:v>3.8</c:v>
                </c:pt>
                <c:pt idx="24">
                  <c:v>3.8</c:v>
                </c:pt>
                <c:pt idx="25">
                  <c:v>3.8</c:v>
                </c:pt>
                <c:pt idx="26">
                  <c:v>3.8</c:v>
                </c:pt>
                <c:pt idx="27">
                  <c:v>3.8</c:v>
                </c:pt>
                <c:pt idx="28">
                  <c:v>3.8</c:v>
                </c:pt>
                <c:pt idx="29">
                  <c:v>3.8</c:v>
                </c:pt>
                <c:pt idx="30">
                  <c:v>3.8</c:v>
                </c:pt>
                <c:pt idx="31">
                  <c:v>3.8</c:v>
                </c:pt>
                <c:pt idx="32">
                  <c:v>3.8</c:v>
                </c:pt>
                <c:pt idx="33">
                  <c:v>3.8</c:v>
                </c:pt>
                <c:pt idx="34">
                  <c:v>3.8</c:v>
                </c:pt>
                <c:pt idx="35">
                  <c:v>3.8</c:v>
                </c:pt>
                <c:pt idx="36">
                  <c:v>3.8</c:v>
                </c:pt>
                <c:pt idx="37">
                  <c:v>3.8</c:v>
                </c:pt>
                <c:pt idx="38">
                  <c:v>3.8</c:v>
                </c:pt>
                <c:pt idx="39">
                  <c:v>3.8</c:v>
                </c:pt>
                <c:pt idx="40">
                  <c:v>3.8</c:v>
                </c:pt>
                <c:pt idx="41">
                  <c:v>4.7</c:v>
                </c:pt>
                <c:pt idx="42">
                  <c:v>3.8</c:v>
                </c:pt>
                <c:pt idx="43">
                  <c:v>3.8</c:v>
                </c:pt>
                <c:pt idx="44">
                  <c:v>4.8</c:v>
                </c:pt>
                <c:pt idx="45">
                  <c:v>3.8</c:v>
                </c:pt>
                <c:pt idx="46">
                  <c:v>3.8</c:v>
                </c:pt>
                <c:pt idx="47">
                  <c:v>3.8</c:v>
                </c:pt>
                <c:pt idx="48">
                  <c:v>3.8</c:v>
                </c:pt>
                <c:pt idx="49">
                  <c:v>3.8</c:v>
                </c:pt>
                <c:pt idx="50">
                  <c:v>3.8</c:v>
                </c:pt>
                <c:pt idx="51">
                  <c:v>3.8</c:v>
                </c:pt>
                <c:pt idx="52">
                  <c:v>3.8</c:v>
                </c:pt>
                <c:pt idx="53">
                  <c:v>3.8</c:v>
                </c:pt>
                <c:pt idx="54">
                  <c:v>3.8</c:v>
                </c:pt>
                <c:pt idx="55">
                  <c:v>3.8</c:v>
                </c:pt>
                <c:pt idx="56">
                  <c:v>3.8</c:v>
                </c:pt>
                <c:pt idx="57">
                  <c:v>3.8</c:v>
                </c:pt>
                <c:pt idx="58">
                  <c:v>4.0999999999999996</c:v>
                </c:pt>
                <c:pt idx="59">
                  <c:v>3.8</c:v>
                </c:pt>
                <c:pt idx="60">
                  <c:v>3.8</c:v>
                </c:pt>
                <c:pt idx="61">
                  <c:v>3.8</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c:v>
                </c:pt>
                <c:pt idx="76">
                  <c:v>4.3</c:v>
                </c:pt>
                <c:pt idx="77">
                  <c:v>4.2</c:v>
                </c:pt>
                <c:pt idx="78">
                  <c:v>4.3</c:v>
                </c:pt>
                <c:pt idx="79">
                  <c:v>4.3</c:v>
                </c:pt>
                <c:pt idx="80">
                  <c:v>2.1</c:v>
                </c:pt>
                <c:pt idx="81">
                  <c:v>2.2999999999999998</c:v>
                </c:pt>
                <c:pt idx="82">
                  <c:v>4.7</c:v>
                </c:pt>
                <c:pt idx="83">
                  <c:v>2.2000000000000002</c:v>
                </c:pt>
                <c:pt idx="84">
                  <c:v>2.2000000000000002</c:v>
                </c:pt>
                <c:pt idx="85">
                  <c:v>4</c:v>
                </c:pt>
                <c:pt idx="86">
                  <c:v>4.5</c:v>
                </c:pt>
                <c:pt idx="87">
                  <c:v>2.5</c:v>
                </c:pt>
                <c:pt idx="88">
                  <c:v>2.2999999999999998</c:v>
                </c:pt>
                <c:pt idx="89">
                  <c:v>3</c:v>
                </c:pt>
                <c:pt idx="90">
                  <c:v>4.8</c:v>
                </c:pt>
                <c:pt idx="91">
                  <c:v>3.8</c:v>
                </c:pt>
                <c:pt idx="92">
                  <c:v>3</c:v>
                </c:pt>
                <c:pt idx="93">
                  <c:v>4.5999999999999996</c:v>
                </c:pt>
                <c:pt idx="94">
                  <c:v>4.8</c:v>
                </c:pt>
                <c:pt idx="95">
                  <c:v>3</c:v>
                </c:pt>
                <c:pt idx="96">
                  <c:v>5</c:v>
                </c:pt>
                <c:pt idx="97">
                  <c:v>4.5</c:v>
                </c:pt>
                <c:pt idx="98">
                  <c:v>4</c:v>
                </c:pt>
                <c:pt idx="99">
                  <c:v>4.5</c:v>
                </c:pt>
                <c:pt idx="100">
                  <c:v>5</c:v>
                </c:pt>
                <c:pt idx="101">
                  <c:v>5</c:v>
                </c:pt>
                <c:pt idx="102">
                  <c:v>5</c:v>
                </c:pt>
                <c:pt idx="103">
                  <c:v>5</c:v>
                </c:pt>
                <c:pt idx="104">
                  <c:v>3</c:v>
                </c:pt>
                <c:pt idx="105">
                  <c:v>5</c:v>
                </c:pt>
                <c:pt idx="106">
                  <c:v>5</c:v>
                </c:pt>
                <c:pt idx="107">
                  <c:v>2</c:v>
                </c:pt>
                <c:pt idx="108">
                  <c:v>4</c:v>
                </c:pt>
              </c:numCache>
            </c:numRef>
          </c:yVal>
          <c:smooth val="0"/>
          <c:extLst>
            <c:ext xmlns:c16="http://schemas.microsoft.com/office/drawing/2014/chart" uri="{C3380CC4-5D6E-409C-BE32-E72D297353CC}">
              <c16:uniqueId val="{00000000-8D69-4C76-B3DA-0794619DD2B9}"/>
            </c:ext>
          </c:extLst>
        </c:ser>
        <c:dLbls>
          <c:showLegendKey val="0"/>
          <c:showVal val="0"/>
          <c:showCatName val="0"/>
          <c:showSerName val="0"/>
          <c:showPercent val="0"/>
          <c:showBubbleSize val="0"/>
        </c:dLbls>
        <c:axId val="1846517152"/>
        <c:axId val="1846516192"/>
      </c:scatterChart>
      <c:valAx>
        <c:axId val="1846517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Reviews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16192"/>
        <c:crosses val="autoZero"/>
        <c:crossBetween val="midCat"/>
      </c:valAx>
      <c:valAx>
        <c:axId val="184651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17152"/>
        <c:crosses val="autoZero"/>
        <c:crossBetween val="midCat"/>
      </c:valAx>
      <c:spPr>
        <a:noFill/>
        <a:ln>
          <a:solidFill>
            <a:schemeClr val="accent1">
              <a:alpha val="9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Top 10 products with the highest discounts</a:t>
            </a:r>
          </a:p>
        </c:rich>
      </c:tx>
      <c:layout>
        <c:manualLayout>
          <c:xMode val="edge"/>
          <c:yMode val="edge"/>
          <c:x val="0.13279743998597249"/>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Excel_jumia!$L$85</c:f>
              <c:strCache>
                <c:ptCount val="1"/>
                <c:pt idx="0">
                  <c:v>Discount Amount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Excel_jumia!$K$86:$K$95</c:f>
              <c:strCache>
                <c:ptCount val="10"/>
                <c:pt idx="0">
                  <c:v>5-PCS Stainless Steel Cooking Pot Set With Steamed Slices</c:v>
                </c:pt>
                <c:pt idx="1">
                  <c:v>LASA 3 Tier Bamboo Shoe Bench Storage Shelf</c:v>
                </c:pt>
                <c:pt idx="2">
                  <c:v>32PCS Portable Cordless Drill Set With Cyclic Battery Drive -26 Variable Speed</c:v>
                </c:pt>
                <c:pt idx="3">
                  <c:v>LASA Aluminum Folding Truck Hand Cart - 68kg Max</c:v>
                </c:pt>
                <c:pt idx="4">
                  <c:v>MultiFunctional Storage Rack Multi-layer Booelf</c:v>
                </c:pt>
                <c:pt idx="5">
                  <c:v>LASA Stainless Steel Double Wall Mount Soap Dispenser - 500ml</c:v>
                </c:pt>
                <c:pt idx="6">
                  <c:v>LED Eye Protection  Desk Lamp , Study, Reading, USB Fan - Double Pen Holder</c:v>
                </c:pt>
                <c:pt idx="7">
                  <c:v>LASA FOLDING TABLE SERVING STAND</c:v>
                </c:pt>
                <c:pt idx="8">
                  <c:v>Electric LED UV Mosquito Killer Lamp, Outdoor/Indoor Fly Killer Trap Light -USB</c:v>
                </c:pt>
                <c:pt idx="9">
                  <c:v>4pcs Bathroom/Kitchen Towel Rack,Roll Paper Holder,Towel Bars,Hook</c:v>
                </c:pt>
              </c:strCache>
            </c:strRef>
          </c:cat>
          <c:val>
            <c:numRef>
              <c:f>Excel_jumia!$L$86:$L$95</c:f>
              <c:numCache>
                <c:formatCode>General</c:formatCode>
                <c:ptCount val="10"/>
                <c:pt idx="0">
                  <c:v>2585</c:v>
                </c:pt>
                <c:pt idx="1">
                  <c:v>2452</c:v>
                </c:pt>
                <c:pt idx="2">
                  <c:v>2393</c:v>
                </c:pt>
                <c:pt idx="3">
                  <c:v>1946</c:v>
                </c:pt>
                <c:pt idx="4">
                  <c:v>1880</c:v>
                </c:pt>
                <c:pt idx="5">
                  <c:v>1721</c:v>
                </c:pt>
                <c:pt idx="6">
                  <c:v>1670</c:v>
                </c:pt>
                <c:pt idx="7">
                  <c:v>1526</c:v>
                </c:pt>
                <c:pt idx="8">
                  <c:v>1418</c:v>
                </c:pt>
                <c:pt idx="9">
                  <c:v>1360</c:v>
                </c:pt>
              </c:numCache>
            </c:numRef>
          </c:val>
          <c:extLst>
            <c:ext xmlns:c16="http://schemas.microsoft.com/office/drawing/2014/chart" uri="{C3380CC4-5D6E-409C-BE32-E72D297353CC}">
              <c16:uniqueId val="{00000000-FDA2-4538-B6E0-5C6B57E49A67}"/>
            </c:ext>
          </c:extLst>
        </c:ser>
        <c:dLbls>
          <c:showLegendKey val="0"/>
          <c:showVal val="0"/>
          <c:showCatName val="0"/>
          <c:showSerName val="0"/>
          <c:showPercent val="0"/>
          <c:showBubbleSize val="0"/>
        </c:dLbls>
        <c:gapWidth val="100"/>
        <c:overlap val="-24"/>
        <c:axId val="1804290208"/>
        <c:axId val="1804289728"/>
      </c:barChart>
      <c:catAx>
        <c:axId val="180429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04289728"/>
        <c:crosses val="autoZero"/>
        <c:auto val="1"/>
        <c:lblAlgn val="ctr"/>
        <c:lblOffset val="100"/>
        <c:noMultiLvlLbl val="0"/>
      </c:catAx>
      <c:valAx>
        <c:axId val="1804289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0429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 with the most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Excel_jumia!$L$99</c:f>
              <c:strCache>
                <c:ptCount val="1"/>
                <c:pt idx="0">
                  <c:v>No of reviews</c:v>
                </c:pt>
              </c:strCache>
            </c:strRef>
          </c:tx>
          <c:spPr>
            <a:solidFill>
              <a:schemeClr val="accent1"/>
            </a:solidFill>
            <a:ln>
              <a:noFill/>
            </a:ln>
            <a:effectLst/>
          </c:spPr>
          <c:invertIfNegative val="0"/>
          <c:cat>
            <c:strRef>
              <c:f>Excel_jumia!$K$100:$K$109</c:f>
              <c:strCache>
                <c:ptCount val="10"/>
                <c:pt idx="0">
                  <c:v>120W Cordless Vacuum Cleaners Handheld Electric Vacuum Cleaner</c:v>
                </c:pt>
                <c:pt idx="1">
                  <c:v>137 Pieces Cake Decorating Tool Set Baking Supplies</c:v>
                </c:pt>
                <c:pt idx="2">
                  <c:v>Electronic Digital Display Vernier Caliper</c:v>
                </c:pt>
                <c:pt idx="3">
                  <c:v>3D Waterproof EVA Plastic Shower Curtain 1.8*2Mtrs</c:v>
                </c:pt>
                <c:pt idx="4">
                  <c:v>100 Pcs Crochet Hook Tool Set Knitting Hook Set With Box</c:v>
                </c:pt>
                <c:pt idx="5">
                  <c:v>Punch-free Great Load Bearing Bathroom Storage Rack Wall Shelf-White</c:v>
                </c:pt>
                <c:pt idx="6">
                  <c:v>53 Pieces/Set Yarn Knitting Crochet Hooks With Bag - Pansies</c:v>
                </c:pt>
                <c:pt idx="7">
                  <c:v>Portable Mini Cordless Car Vacuum Cleaner - Blue</c:v>
                </c:pt>
                <c:pt idx="8">
                  <c:v>52 Pieces Cake Decorating Tool Set Gift Kit Baking Supplies</c:v>
                </c:pt>
                <c:pt idx="9">
                  <c:v>53Pcs/Set Yarn Knitting Crochet Hooks With Bag - Fortune Cat</c:v>
                </c:pt>
              </c:strCache>
            </c:strRef>
          </c:cat>
          <c:val>
            <c:numRef>
              <c:f>Excel_jumia!$L$100:$L$109</c:f>
              <c:numCache>
                <c:formatCode>General</c:formatCode>
                <c:ptCount val="10"/>
                <c:pt idx="0">
                  <c:v>69</c:v>
                </c:pt>
                <c:pt idx="1">
                  <c:v>55</c:v>
                </c:pt>
                <c:pt idx="2">
                  <c:v>49</c:v>
                </c:pt>
                <c:pt idx="3">
                  <c:v>44</c:v>
                </c:pt>
                <c:pt idx="4">
                  <c:v>39</c:v>
                </c:pt>
                <c:pt idx="5">
                  <c:v>36</c:v>
                </c:pt>
                <c:pt idx="6">
                  <c:v>32</c:v>
                </c:pt>
                <c:pt idx="7">
                  <c:v>24</c:v>
                </c:pt>
                <c:pt idx="8">
                  <c:v>20</c:v>
                </c:pt>
                <c:pt idx="9">
                  <c:v>20</c:v>
                </c:pt>
              </c:numCache>
            </c:numRef>
          </c:val>
          <c:extLst>
            <c:ext xmlns:c16="http://schemas.microsoft.com/office/drawing/2014/chart" uri="{C3380CC4-5D6E-409C-BE32-E72D297353CC}">
              <c16:uniqueId val="{00000000-5979-4EC8-85A9-C34B4A569721}"/>
            </c:ext>
          </c:extLst>
        </c:ser>
        <c:dLbls>
          <c:showLegendKey val="0"/>
          <c:showVal val="0"/>
          <c:showCatName val="0"/>
          <c:showSerName val="0"/>
          <c:showPercent val="0"/>
          <c:showBubbleSize val="0"/>
        </c:dLbls>
        <c:gapWidth val="182"/>
        <c:axId val="1793717792"/>
        <c:axId val="1793724032"/>
      </c:barChart>
      <c:catAx>
        <c:axId val="179371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724032"/>
        <c:crosses val="autoZero"/>
        <c:auto val="1"/>
        <c:lblAlgn val="ctr"/>
        <c:lblOffset val="100"/>
        <c:noMultiLvlLbl val="0"/>
      </c:catAx>
      <c:valAx>
        <c:axId val="1793724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71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717550</xdr:colOff>
      <xdr:row>2</xdr:row>
      <xdr:rowOff>79375</xdr:rowOff>
    </xdr:from>
    <xdr:to>
      <xdr:col>10</xdr:col>
      <xdr:colOff>158750</xdr:colOff>
      <xdr:row>17</xdr:row>
      <xdr:rowOff>60325</xdr:rowOff>
    </xdr:to>
    <xdr:graphicFrame macro="">
      <xdr:nvGraphicFramePr>
        <xdr:cNvPr id="2" name="Chart 1">
          <a:extLst>
            <a:ext uri="{FF2B5EF4-FFF2-40B4-BE49-F238E27FC236}">
              <a16:creationId xmlns:a16="http://schemas.microsoft.com/office/drawing/2014/main" id="{A8FC8DB6-7355-5CD6-907C-AA8C7FEBE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203200</xdr:colOff>
      <xdr:row>0</xdr:row>
      <xdr:rowOff>22225</xdr:rowOff>
    </xdr:from>
    <xdr:to>
      <xdr:col>10</xdr:col>
      <xdr:colOff>508000</xdr:colOff>
      <xdr:row>15</xdr:row>
      <xdr:rowOff>3175</xdr:rowOff>
    </xdr:to>
    <xdr:graphicFrame macro="">
      <xdr:nvGraphicFramePr>
        <xdr:cNvPr id="2" name="Chart 1">
          <a:extLst>
            <a:ext uri="{FF2B5EF4-FFF2-40B4-BE49-F238E27FC236}">
              <a16:creationId xmlns:a16="http://schemas.microsoft.com/office/drawing/2014/main" id="{2744A8DC-DBA1-5F33-1597-D07C12B93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146050</xdr:colOff>
      <xdr:row>1</xdr:row>
      <xdr:rowOff>22225</xdr:rowOff>
    </xdr:from>
    <xdr:to>
      <xdr:col>11</xdr:col>
      <xdr:colOff>450850</xdr:colOff>
      <xdr:row>16</xdr:row>
      <xdr:rowOff>3175</xdr:rowOff>
    </xdr:to>
    <xdr:graphicFrame macro="">
      <xdr:nvGraphicFramePr>
        <xdr:cNvPr id="3" name="Chart 2">
          <a:extLst>
            <a:ext uri="{FF2B5EF4-FFF2-40B4-BE49-F238E27FC236}">
              <a16:creationId xmlns:a16="http://schemas.microsoft.com/office/drawing/2014/main" id="{7DBB8BDF-9E4E-4500-8B42-95F294698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431800</xdr:colOff>
      <xdr:row>0</xdr:row>
      <xdr:rowOff>101600</xdr:rowOff>
    </xdr:from>
    <xdr:to>
      <xdr:col>15</xdr:col>
      <xdr:colOff>431800</xdr:colOff>
      <xdr:row>14</xdr:row>
      <xdr:rowOff>47625</xdr:rowOff>
    </xdr:to>
    <mc:AlternateContent xmlns:mc="http://schemas.openxmlformats.org/markup-compatibility/2006" xmlns:a14="http://schemas.microsoft.com/office/drawing/2010/main">
      <mc:Choice Requires="a14">
        <xdr:graphicFrame macro="">
          <xdr:nvGraphicFramePr>
            <xdr:cNvPr id="4" name="Product_Rating_category">
              <a:extLst>
                <a:ext uri="{FF2B5EF4-FFF2-40B4-BE49-F238E27FC236}">
                  <a16:creationId xmlns:a16="http://schemas.microsoft.com/office/drawing/2014/main" id="{E8D64264-DD4F-652A-74C4-3096E534B400}"/>
                </a:ext>
              </a:extLst>
            </xdr:cNvPr>
            <xdr:cNvGraphicFramePr/>
          </xdr:nvGraphicFramePr>
          <xdr:xfrm>
            <a:off x="0" y="0"/>
            <a:ext cx="0" cy="0"/>
          </xdr:xfrm>
          <a:graphic>
            <a:graphicData uri="http://schemas.microsoft.com/office/drawing/2010/slicer">
              <sle:slicer xmlns:sle="http://schemas.microsoft.com/office/drawing/2010/slicer" name="Product_Rating_category"/>
            </a:graphicData>
          </a:graphic>
        </xdr:graphicFrame>
      </mc:Choice>
      <mc:Fallback xmlns="">
        <xdr:sp macro="" textlink="">
          <xdr:nvSpPr>
            <xdr:cNvPr id="0" name=""/>
            <xdr:cNvSpPr>
              <a:spLocks noTextEdit="1"/>
            </xdr:cNvSpPr>
          </xdr:nvSpPr>
          <xdr:spPr>
            <a:xfrm>
              <a:off x="11734800" y="101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12700</xdr:colOff>
      <xdr:row>0</xdr:row>
      <xdr:rowOff>158750</xdr:rowOff>
    </xdr:from>
    <xdr:to>
      <xdr:col>19</xdr:col>
      <xdr:colOff>12700</xdr:colOff>
      <xdr:row>14</xdr:row>
      <xdr:rowOff>104775</xdr:rowOff>
    </xdr:to>
    <mc:AlternateContent xmlns:mc="http://schemas.openxmlformats.org/markup-compatibility/2006" xmlns:a14="http://schemas.microsoft.com/office/drawing/2010/main">
      <mc:Choice Requires="a14">
        <xdr:graphicFrame macro="">
          <xdr:nvGraphicFramePr>
            <xdr:cNvPr id="5" name="Disc_percentage_category">
              <a:extLst>
                <a:ext uri="{FF2B5EF4-FFF2-40B4-BE49-F238E27FC236}">
                  <a16:creationId xmlns:a16="http://schemas.microsoft.com/office/drawing/2014/main" id="{88DF1A63-0C14-DA2B-ECEF-CC88F93057FE}"/>
                </a:ext>
              </a:extLst>
            </xdr:cNvPr>
            <xdr:cNvGraphicFramePr/>
          </xdr:nvGraphicFramePr>
          <xdr:xfrm>
            <a:off x="0" y="0"/>
            <a:ext cx="0" cy="0"/>
          </xdr:xfrm>
          <a:graphic>
            <a:graphicData uri="http://schemas.microsoft.com/office/drawing/2010/slicer">
              <sle:slicer xmlns:sle="http://schemas.microsoft.com/office/drawing/2010/slicer" name="Disc_percentage_category"/>
            </a:graphicData>
          </a:graphic>
        </xdr:graphicFrame>
      </mc:Choice>
      <mc:Fallback xmlns="">
        <xdr:sp macro="" textlink="">
          <xdr:nvSpPr>
            <xdr:cNvPr id="0" name=""/>
            <xdr:cNvSpPr>
              <a:spLocks noTextEdit="1"/>
            </xdr:cNvSpPr>
          </xdr:nvSpPr>
          <xdr:spPr>
            <a:xfrm>
              <a:off x="13754100" y="158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495300</xdr:colOff>
      <xdr:row>8</xdr:row>
      <xdr:rowOff>146050</xdr:rowOff>
    </xdr:from>
    <xdr:to>
      <xdr:col>16</xdr:col>
      <xdr:colOff>495300</xdr:colOff>
      <xdr:row>22</xdr:row>
      <xdr:rowOff>92075</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61551A63-AC01-33B2-C8A0-BA76F53B07A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2407900" y="1619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11545</xdr:colOff>
      <xdr:row>1</xdr:row>
      <xdr:rowOff>0</xdr:rowOff>
    </xdr:to>
    <xdr:sp macro="" textlink="">
      <xdr:nvSpPr>
        <xdr:cNvPr id="16" name="Rectangle: Rounded Corners 15">
          <a:extLst>
            <a:ext uri="{FF2B5EF4-FFF2-40B4-BE49-F238E27FC236}">
              <a16:creationId xmlns:a16="http://schemas.microsoft.com/office/drawing/2014/main" id="{0661CEF2-D514-4A33-9DB8-A24EDC1ADFC5}"/>
            </a:ext>
          </a:extLst>
        </xdr:cNvPr>
        <xdr:cNvSpPr/>
      </xdr:nvSpPr>
      <xdr:spPr>
        <a:xfrm>
          <a:off x="0" y="0"/>
          <a:ext cx="16544636" cy="785091"/>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t>Jumia Product Performance Dashboard</a:t>
          </a:r>
        </a:p>
      </xdr:txBody>
    </xdr:sp>
    <xdr:clientData/>
  </xdr:twoCellAnchor>
  <xdr:twoCellAnchor editAs="oneCell">
    <xdr:from>
      <xdr:col>0</xdr:col>
      <xdr:colOff>11545</xdr:colOff>
      <xdr:row>1</xdr:row>
      <xdr:rowOff>81973</xdr:rowOff>
    </xdr:from>
    <xdr:to>
      <xdr:col>3</xdr:col>
      <xdr:colOff>-1</xdr:colOff>
      <xdr:row>18</xdr:row>
      <xdr:rowOff>138544</xdr:rowOff>
    </xdr:to>
    <mc:AlternateContent xmlns:mc="http://schemas.openxmlformats.org/markup-compatibility/2006" xmlns:a14="http://schemas.microsoft.com/office/drawing/2010/main">
      <mc:Choice Requires="a14">
        <xdr:graphicFrame macro="">
          <xdr:nvGraphicFramePr>
            <xdr:cNvPr id="2" name="Product_Rating_category 1">
              <a:extLst>
                <a:ext uri="{FF2B5EF4-FFF2-40B4-BE49-F238E27FC236}">
                  <a16:creationId xmlns:a16="http://schemas.microsoft.com/office/drawing/2014/main" id="{7003C142-72A0-41B9-93E0-2FDDD7FCB911}"/>
                </a:ext>
              </a:extLst>
            </xdr:cNvPr>
            <xdr:cNvGraphicFramePr/>
          </xdr:nvGraphicFramePr>
          <xdr:xfrm>
            <a:off x="0" y="0"/>
            <a:ext cx="0" cy="0"/>
          </xdr:xfrm>
          <a:graphic>
            <a:graphicData uri="http://schemas.microsoft.com/office/drawing/2010/slicer">
              <sle:slicer xmlns:sle="http://schemas.microsoft.com/office/drawing/2010/slicer" name="Product_Rating_category 1"/>
            </a:graphicData>
          </a:graphic>
        </xdr:graphicFrame>
      </mc:Choice>
      <mc:Fallback xmlns="">
        <xdr:sp macro="" textlink="">
          <xdr:nvSpPr>
            <xdr:cNvPr id="0" name=""/>
            <xdr:cNvSpPr>
              <a:spLocks noTextEdit="1"/>
            </xdr:cNvSpPr>
          </xdr:nvSpPr>
          <xdr:spPr>
            <a:xfrm>
              <a:off x="11545" y="862116"/>
              <a:ext cx="1829954" cy="3140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11546</xdr:colOff>
      <xdr:row>20</xdr:row>
      <xdr:rowOff>35792</xdr:rowOff>
    </xdr:from>
    <xdr:to>
      <xdr:col>3</xdr:col>
      <xdr:colOff>0</xdr:colOff>
      <xdr:row>35</xdr:row>
      <xdr:rowOff>150091</xdr:rowOff>
    </xdr:to>
    <mc:AlternateContent xmlns:mc="http://schemas.openxmlformats.org/markup-compatibility/2006" xmlns:a14="http://schemas.microsoft.com/office/drawing/2010/main">
      <mc:Choice Requires="a14">
        <xdr:graphicFrame macro="">
          <xdr:nvGraphicFramePr>
            <xdr:cNvPr id="3" name="Disc_percentage_category 1">
              <a:extLst>
                <a:ext uri="{FF2B5EF4-FFF2-40B4-BE49-F238E27FC236}">
                  <a16:creationId xmlns:a16="http://schemas.microsoft.com/office/drawing/2014/main" id="{F854E2C6-3D5B-4B31-ACFA-69042AB6E05E}"/>
                </a:ext>
              </a:extLst>
            </xdr:cNvPr>
            <xdr:cNvGraphicFramePr/>
          </xdr:nvGraphicFramePr>
          <xdr:xfrm>
            <a:off x="0" y="0"/>
            <a:ext cx="0" cy="0"/>
          </xdr:xfrm>
          <a:graphic>
            <a:graphicData uri="http://schemas.microsoft.com/office/drawing/2010/slicer">
              <sle:slicer xmlns:sle="http://schemas.microsoft.com/office/drawing/2010/slicer" name="Disc_percentage_category 1"/>
            </a:graphicData>
          </a:graphic>
        </xdr:graphicFrame>
      </mc:Choice>
      <mc:Fallback xmlns="">
        <xdr:sp macro="" textlink="">
          <xdr:nvSpPr>
            <xdr:cNvPr id="0" name=""/>
            <xdr:cNvSpPr>
              <a:spLocks noTextEdit="1"/>
            </xdr:cNvSpPr>
          </xdr:nvSpPr>
          <xdr:spPr>
            <a:xfrm>
              <a:off x="11546" y="4263078"/>
              <a:ext cx="1829954" cy="2835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84858</xdr:rowOff>
    </xdr:from>
    <xdr:to>
      <xdr:col>2</xdr:col>
      <xdr:colOff>611909</xdr:colOff>
      <xdr:row>58</xdr:row>
      <xdr:rowOff>92364</xdr:rowOff>
    </xdr:to>
    <mc:AlternateContent xmlns:mc="http://schemas.openxmlformats.org/markup-compatibility/2006" xmlns:a14="http://schemas.microsoft.com/office/drawing/2010/main">
      <mc:Choice Requires="a14">
        <xdr:graphicFrame macro="">
          <xdr:nvGraphicFramePr>
            <xdr:cNvPr id="4" name="Product 1">
              <a:extLst>
                <a:ext uri="{FF2B5EF4-FFF2-40B4-BE49-F238E27FC236}">
                  <a16:creationId xmlns:a16="http://schemas.microsoft.com/office/drawing/2014/main" id="{7438B79A-7F30-4C6B-B952-5752FF6839A8}"/>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7396429"/>
              <a:ext cx="1827480" cy="3817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171449</xdr:colOff>
      <xdr:row>1</xdr:row>
      <xdr:rowOff>82550</xdr:rowOff>
    </xdr:from>
    <xdr:to>
      <xdr:col>8</xdr:col>
      <xdr:colOff>150090</xdr:colOff>
      <xdr:row>6</xdr:row>
      <xdr:rowOff>25400</xdr:rowOff>
    </xdr:to>
    <xdr:sp macro="" textlink="">
      <xdr:nvSpPr>
        <xdr:cNvPr id="5" name="Rectangle: Rounded Corners 4">
          <a:extLst>
            <a:ext uri="{FF2B5EF4-FFF2-40B4-BE49-F238E27FC236}">
              <a16:creationId xmlns:a16="http://schemas.microsoft.com/office/drawing/2014/main" id="{F4F5920E-1D21-B6AD-A4A9-6D626116FA63}"/>
            </a:ext>
          </a:extLst>
        </xdr:cNvPr>
        <xdr:cNvSpPr/>
      </xdr:nvSpPr>
      <xdr:spPr>
        <a:xfrm>
          <a:off x="2012949" y="863600"/>
          <a:ext cx="3026641" cy="863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0" i="0" u="none" strike="noStrike">
              <a:solidFill>
                <a:schemeClr val="lt1"/>
              </a:solidFill>
              <a:effectLst/>
              <a:latin typeface="+mn-lt"/>
              <a:ea typeface="+mn-ea"/>
              <a:cs typeface="+mn-cs"/>
            </a:rPr>
            <a:t>Total number of products</a:t>
          </a:r>
          <a:r>
            <a:rPr lang="en-US" sz="2000"/>
            <a:t> </a:t>
          </a:r>
          <a:r>
            <a:rPr lang="en-US" sz="2000" b="0" i="0" u="none" strike="noStrike">
              <a:solidFill>
                <a:schemeClr val="lt1"/>
              </a:solidFill>
              <a:effectLst/>
              <a:latin typeface="+mn-lt"/>
              <a:ea typeface="+mn-ea"/>
              <a:cs typeface="+mn-cs"/>
            </a:rPr>
            <a:t>109</a:t>
          </a:r>
          <a:r>
            <a:rPr lang="en-US" sz="2000"/>
            <a:t> </a:t>
          </a:r>
        </a:p>
      </xdr:txBody>
    </xdr:sp>
    <xdr:clientData/>
  </xdr:twoCellAnchor>
  <xdr:twoCellAnchor>
    <xdr:from>
      <xdr:col>8</xdr:col>
      <xdr:colOff>364258</xdr:colOff>
      <xdr:row>1</xdr:row>
      <xdr:rowOff>55418</xdr:rowOff>
    </xdr:from>
    <xdr:to>
      <xdr:col>14</xdr:col>
      <xdr:colOff>519545</xdr:colOff>
      <xdr:row>5</xdr:row>
      <xdr:rowOff>184726</xdr:rowOff>
    </xdr:to>
    <xdr:sp macro="" textlink="">
      <xdr:nvSpPr>
        <xdr:cNvPr id="6" name="Rectangle: Rounded Corners 5">
          <a:extLst>
            <a:ext uri="{FF2B5EF4-FFF2-40B4-BE49-F238E27FC236}">
              <a16:creationId xmlns:a16="http://schemas.microsoft.com/office/drawing/2014/main" id="{16FBCF19-A31E-40B5-A79C-D428EA1019F2}"/>
            </a:ext>
          </a:extLst>
        </xdr:cNvPr>
        <xdr:cNvSpPr/>
      </xdr:nvSpPr>
      <xdr:spPr>
        <a:xfrm>
          <a:off x="5259531" y="413327"/>
          <a:ext cx="3826741" cy="868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i="0" u="none" strike="noStrike">
              <a:solidFill>
                <a:schemeClr val="lt1"/>
              </a:solidFill>
              <a:effectLst/>
              <a:latin typeface="+mn-lt"/>
              <a:ea typeface="+mn-ea"/>
              <a:cs typeface="+mn-cs"/>
            </a:rPr>
            <a:t>Average Product Rating</a:t>
          </a:r>
          <a:r>
            <a:rPr lang="en-US" sz="2400" b="1"/>
            <a:t> </a:t>
          </a:r>
        </a:p>
        <a:p>
          <a:pPr algn="ctr"/>
          <a:r>
            <a:rPr lang="en-US" sz="1600" b="1" i="0" u="none" strike="noStrike">
              <a:solidFill>
                <a:schemeClr val="lt1"/>
              </a:solidFill>
              <a:effectLst/>
              <a:latin typeface="+mn-lt"/>
              <a:ea typeface="+mn-ea"/>
              <a:cs typeface="+mn-cs"/>
            </a:rPr>
            <a:t>3.8</a:t>
          </a:r>
          <a:r>
            <a:rPr lang="en-US" sz="2000" b="1"/>
            <a:t> </a:t>
          </a:r>
        </a:p>
      </xdr:txBody>
    </xdr:sp>
    <xdr:clientData/>
  </xdr:twoCellAnchor>
  <xdr:twoCellAnchor>
    <xdr:from>
      <xdr:col>15</xdr:col>
      <xdr:colOff>99291</xdr:colOff>
      <xdr:row>1</xdr:row>
      <xdr:rowOff>74468</xdr:rowOff>
    </xdr:from>
    <xdr:to>
      <xdr:col>20</xdr:col>
      <xdr:colOff>323272</xdr:colOff>
      <xdr:row>6</xdr:row>
      <xdr:rowOff>23091</xdr:rowOff>
    </xdr:to>
    <xdr:sp macro="" textlink="">
      <xdr:nvSpPr>
        <xdr:cNvPr id="7" name="Rectangle: Rounded Corners 6">
          <a:extLst>
            <a:ext uri="{FF2B5EF4-FFF2-40B4-BE49-F238E27FC236}">
              <a16:creationId xmlns:a16="http://schemas.microsoft.com/office/drawing/2014/main" id="{AD2225A1-2753-4F9D-81E4-8E0A49613CE6}"/>
            </a:ext>
          </a:extLst>
        </xdr:cNvPr>
        <xdr:cNvSpPr/>
      </xdr:nvSpPr>
      <xdr:spPr>
        <a:xfrm>
          <a:off x="9277927" y="432377"/>
          <a:ext cx="3283527" cy="87225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lt1"/>
              </a:solidFill>
              <a:effectLst/>
              <a:latin typeface="+mn-lt"/>
              <a:ea typeface="+mn-ea"/>
              <a:cs typeface="+mn-cs"/>
            </a:rPr>
            <a:t>Average discount percentage</a:t>
          </a:r>
          <a:r>
            <a:rPr lang="en-US" sz="2000" b="1"/>
            <a:t> </a:t>
          </a:r>
        </a:p>
        <a:p>
          <a:pPr algn="ctr"/>
          <a:r>
            <a:rPr lang="en-US" sz="1600" b="1" i="0" u="none" strike="noStrike">
              <a:solidFill>
                <a:schemeClr val="lt1"/>
              </a:solidFill>
              <a:effectLst/>
              <a:latin typeface="+mn-lt"/>
              <a:ea typeface="+mn-ea"/>
              <a:cs typeface="+mn-cs"/>
            </a:rPr>
            <a:t>36%</a:t>
          </a:r>
          <a:r>
            <a:rPr lang="en-US" sz="2000" b="1"/>
            <a:t> </a:t>
          </a:r>
        </a:p>
      </xdr:txBody>
    </xdr:sp>
    <xdr:clientData/>
  </xdr:twoCellAnchor>
  <xdr:twoCellAnchor>
    <xdr:from>
      <xdr:col>21</xdr:col>
      <xdr:colOff>1153</xdr:colOff>
      <xdr:row>1</xdr:row>
      <xdr:rowOff>46181</xdr:rowOff>
    </xdr:from>
    <xdr:to>
      <xdr:col>26</xdr:col>
      <xdr:colOff>219363</xdr:colOff>
      <xdr:row>6</xdr:row>
      <xdr:rowOff>34637</xdr:rowOff>
    </xdr:to>
    <xdr:sp macro="" textlink="">
      <xdr:nvSpPr>
        <xdr:cNvPr id="8" name="Rectangle: Rounded Corners 7">
          <a:extLst>
            <a:ext uri="{FF2B5EF4-FFF2-40B4-BE49-F238E27FC236}">
              <a16:creationId xmlns:a16="http://schemas.microsoft.com/office/drawing/2014/main" id="{33AEEB8A-34C2-47D4-A693-2F969DC723C7}"/>
            </a:ext>
          </a:extLst>
        </xdr:cNvPr>
        <xdr:cNvSpPr/>
      </xdr:nvSpPr>
      <xdr:spPr>
        <a:xfrm>
          <a:off x="12851244" y="404090"/>
          <a:ext cx="3277755" cy="91209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lt1"/>
              </a:solidFill>
              <a:effectLst/>
              <a:latin typeface="+mn-lt"/>
              <a:ea typeface="+mn-ea"/>
              <a:cs typeface="+mn-cs"/>
            </a:rPr>
            <a:t>Total Reviews</a:t>
          </a:r>
          <a:r>
            <a:rPr lang="en-US" sz="2000" b="1"/>
            <a:t> </a:t>
          </a:r>
        </a:p>
        <a:p>
          <a:pPr algn="ctr"/>
          <a:r>
            <a:rPr lang="en-US" sz="1600" b="1" i="0" u="none" strike="noStrike">
              <a:solidFill>
                <a:schemeClr val="lt1"/>
              </a:solidFill>
              <a:effectLst/>
              <a:latin typeface="+mn-lt"/>
              <a:ea typeface="+mn-ea"/>
              <a:cs typeface="+mn-cs"/>
            </a:rPr>
            <a:t>1347</a:t>
          </a:r>
          <a:r>
            <a:rPr lang="en-US" sz="2000" b="1"/>
            <a:t> </a:t>
          </a:r>
        </a:p>
      </xdr:txBody>
    </xdr:sp>
    <xdr:clientData/>
  </xdr:twoCellAnchor>
  <xdr:twoCellAnchor>
    <xdr:from>
      <xdr:col>3</xdr:col>
      <xdr:colOff>196850</xdr:colOff>
      <xdr:row>7</xdr:row>
      <xdr:rowOff>19050</xdr:rowOff>
    </xdr:from>
    <xdr:to>
      <xdr:col>10</xdr:col>
      <xdr:colOff>501650</xdr:colOff>
      <xdr:row>22</xdr:row>
      <xdr:rowOff>0</xdr:rowOff>
    </xdr:to>
    <xdr:graphicFrame macro="">
      <xdr:nvGraphicFramePr>
        <xdr:cNvPr id="9" name="Chart 8">
          <a:extLst>
            <a:ext uri="{FF2B5EF4-FFF2-40B4-BE49-F238E27FC236}">
              <a16:creationId xmlns:a16="http://schemas.microsoft.com/office/drawing/2014/main" id="{F780387C-BEB4-4147-8489-D96371447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7</xdr:row>
      <xdr:rowOff>0</xdr:rowOff>
    </xdr:from>
    <xdr:to>
      <xdr:col>18</xdr:col>
      <xdr:colOff>304800</xdr:colOff>
      <xdr:row>21</xdr:row>
      <xdr:rowOff>165100</xdr:rowOff>
    </xdr:to>
    <xdr:graphicFrame macro="">
      <xdr:nvGraphicFramePr>
        <xdr:cNvPr id="10" name="Chart 9">
          <a:extLst>
            <a:ext uri="{FF2B5EF4-FFF2-40B4-BE49-F238E27FC236}">
              <a16:creationId xmlns:a16="http://schemas.microsoft.com/office/drawing/2014/main" id="{8A1805E0-CC46-4C7F-80FE-5E5294ECE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7</xdr:row>
      <xdr:rowOff>0</xdr:rowOff>
    </xdr:from>
    <xdr:to>
      <xdr:col>26</xdr:col>
      <xdr:colOff>304800</xdr:colOff>
      <xdr:row>21</xdr:row>
      <xdr:rowOff>165100</xdr:rowOff>
    </xdr:to>
    <xdr:graphicFrame macro="">
      <xdr:nvGraphicFramePr>
        <xdr:cNvPr id="11" name="Chart 10">
          <a:extLst>
            <a:ext uri="{FF2B5EF4-FFF2-40B4-BE49-F238E27FC236}">
              <a16:creationId xmlns:a16="http://schemas.microsoft.com/office/drawing/2014/main" id="{860A9D1E-0CEB-43CF-94DD-040734702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207818</xdr:colOff>
      <xdr:row>23</xdr:row>
      <xdr:rowOff>46182</xdr:rowOff>
    </xdr:from>
    <xdr:to>
      <xdr:col>10</xdr:col>
      <xdr:colOff>496454</xdr:colOff>
      <xdr:row>38</xdr:row>
      <xdr:rowOff>18473</xdr:rowOff>
    </xdr:to>
    <xdr:graphicFrame macro="">
      <xdr:nvGraphicFramePr>
        <xdr:cNvPr id="12" name="Chart 11">
          <a:extLst>
            <a:ext uri="{FF2B5EF4-FFF2-40B4-BE49-F238E27FC236}">
              <a16:creationId xmlns:a16="http://schemas.microsoft.com/office/drawing/2014/main" id="{A0E16639-F309-4BA5-B200-CEF6735A1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57727</xdr:colOff>
      <xdr:row>23</xdr:row>
      <xdr:rowOff>34635</xdr:rowOff>
    </xdr:from>
    <xdr:to>
      <xdr:col>26</xdr:col>
      <xdr:colOff>346364</xdr:colOff>
      <xdr:row>58</xdr:row>
      <xdr:rowOff>69271</xdr:rowOff>
    </xdr:to>
    <xdr:graphicFrame macro="">
      <xdr:nvGraphicFramePr>
        <xdr:cNvPr id="13" name="Chart 12">
          <a:extLst>
            <a:ext uri="{FF2B5EF4-FFF2-40B4-BE49-F238E27FC236}">
              <a16:creationId xmlns:a16="http://schemas.microsoft.com/office/drawing/2014/main" id="{AAD2F481-96FC-42FC-AC7C-A20FFD3A1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23</xdr:row>
      <xdr:rowOff>46182</xdr:rowOff>
    </xdr:from>
    <xdr:to>
      <xdr:col>18</xdr:col>
      <xdr:colOff>288636</xdr:colOff>
      <xdr:row>38</xdr:row>
      <xdr:rowOff>18473</xdr:rowOff>
    </xdr:to>
    <xdr:graphicFrame macro="">
      <xdr:nvGraphicFramePr>
        <xdr:cNvPr id="14" name="Chart 13">
          <a:extLst>
            <a:ext uri="{FF2B5EF4-FFF2-40B4-BE49-F238E27FC236}">
              <a16:creationId xmlns:a16="http://schemas.microsoft.com/office/drawing/2014/main" id="{C31CD320-2331-4F1C-B0F9-A8EA0B949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196273</xdr:colOff>
      <xdr:row>39</xdr:row>
      <xdr:rowOff>103909</xdr:rowOff>
    </xdr:from>
    <xdr:to>
      <xdr:col>18</xdr:col>
      <xdr:colOff>300182</xdr:colOff>
      <xdr:row>58</xdr:row>
      <xdr:rowOff>80818</xdr:rowOff>
    </xdr:to>
    <xdr:graphicFrame macro="">
      <xdr:nvGraphicFramePr>
        <xdr:cNvPr id="15" name="Chart 14">
          <a:extLst>
            <a:ext uri="{FF2B5EF4-FFF2-40B4-BE49-F238E27FC236}">
              <a16:creationId xmlns:a16="http://schemas.microsoft.com/office/drawing/2014/main" id="{E34D1439-B07C-484F-94DC-55C1D79D5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504825</xdr:colOff>
      <xdr:row>0</xdr:row>
      <xdr:rowOff>180975</xdr:rowOff>
    </xdr:from>
    <xdr:to>
      <xdr:col>11</xdr:col>
      <xdr:colOff>200025</xdr:colOff>
      <xdr:row>15</xdr:row>
      <xdr:rowOff>161925</xdr:rowOff>
    </xdr:to>
    <xdr:graphicFrame macro="">
      <xdr:nvGraphicFramePr>
        <xdr:cNvPr id="2" name="Chart 1">
          <a:extLst>
            <a:ext uri="{FF2B5EF4-FFF2-40B4-BE49-F238E27FC236}">
              <a16:creationId xmlns:a16="http://schemas.microsoft.com/office/drawing/2014/main" id="{38B74351-17EA-D396-B834-F8CE7D621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120650</xdr:colOff>
      <xdr:row>0</xdr:row>
      <xdr:rowOff>158750</xdr:rowOff>
    </xdr:from>
    <xdr:to>
      <xdr:col>10</xdr:col>
      <xdr:colOff>425450</xdr:colOff>
      <xdr:row>15</xdr:row>
      <xdr:rowOff>139700</xdr:rowOff>
    </xdr:to>
    <xdr:graphicFrame macro="">
      <xdr:nvGraphicFramePr>
        <xdr:cNvPr id="2" name="Chart 1">
          <a:extLst>
            <a:ext uri="{FF2B5EF4-FFF2-40B4-BE49-F238E27FC236}">
              <a16:creationId xmlns:a16="http://schemas.microsoft.com/office/drawing/2014/main" id="{447861E2-762B-0BEA-B995-85D5383E6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27</xdr:row>
      <xdr:rowOff>0</xdr:rowOff>
    </xdr:from>
    <xdr:to>
      <xdr:col>11</xdr:col>
      <xdr:colOff>0</xdr:colOff>
      <xdr:row>41</xdr:row>
      <xdr:rowOff>165100</xdr:rowOff>
    </xdr:to>
    <xdr:graphicFrame macro="">
      <xdr:nvGraphicFramePr>
        <xdr:cNvPr id="5" name="Chart 4">
          <a:extLst>
            <a:ext uri="{FF2B5EF4-FFF2-40B4-BE49-F238E27FC236}">
              <a16:creationId xmlns:a16="http://schemas.microsoft.com/office/drawing/2014/main" id="{965E973E-F78D-4AAA-9A27-C3D7280B97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56</xdr:row>
      <xdr:rowOff>158750</xdr:rowOff>
    </xdr:from>
    <xdr:to>
      <xdr:col>11</xdr:col>
      <xdr:colOff>0</xdr:colOff>
      <xdr:row>62</xdr:row>
      <xdr:rowOff>158750</xdr:rowOff>
    </xdr:to>
    <xdr:graphicFrame macro="">
      <xdr:nvGraphicFramePr>
        <xdr:cNvPr id="7" name="Chart 6">
          <a:extLst>
            <a:ext uri="{FF2B5EF4-FFF2-40B4-BE49-F238E27FC236}">
              <a16:creationId xmlns:a16="http://schemas.microsoft.com/office/drawing/2014/main" id="{1B7FE8AE-6189-4C0F-BA01-C5FA48F52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126999</xdr:colOff>
      <xdr:row>83</xdr:row>
      <xdr:rowOff>184150</xdr:rowOff>
    </xdr:from>
    <xdr:to>
      <xdr:col>20</xdr:col>
      <xdr:colOff>422274</xdr:colOff>
      <xdr:row>98</xdr:row>
      <xdr:rowOff>69850</xdr:rowOff>
    </xdr:to>
    <xdr:graphicFrame macro="">
      <xdr:nvGraphicFramePr>
        <xdr:cNvPr id="8" name="Chart 7">
          <a:extLst>
            <a:ext uri="{FF2B5EF4-FFF2-40B4-BE49-F238E27FC236}">
              <a16:creationId xmlns:a16="http://schemas.microsoft.com/office/drawing/2014/main" id="{E9E3F4CD-D0EB-5435-BCAC-45FE6CA0A1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123825</xdr:colOff>
      <xdr:row>99</xdr:row>
      <xdr:rowOff>19050</xdr:rowOff>
    </xdr:from>
    <xdr:to>
      <xdr:col>20</xdr:col>
      <xdr:colOff>428625</xdr:colOff>
      <xdr:row>114</xdr:row>
      <xdr:rowOff>0</xdr:rowOff>
    </xdr:to>
    <xdr:graphicFrame macro="">
      <xdr:nvGraphicFramePr>
        <xdr:cNvPr id="11" name="Chart 10">
          <a:extLst>
            <a:ext uri="{FF2B5EF4-FFF2-40B4-BE49-F238E27FC236}">
              <a16:creationId xmlns:a16="http://schemas.microsoft.com/office/drawing/2014/main" id="{2A405BA1-86F1-4593-3487-39C7A6BEA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9.618376041668" createdVersion="8" refreshedVersion="8" minRefreshableVersion="3" recordCount="109" xr:uid="{44E9B9D1-7889-4011-A866-B58A819A62D4}">
  <cacheSource type="worksheet">
    <worksheetSource name="Original_data"/>
  </cacheSource>
  <cacheFields count="9">
    <cacheField name="Product" numFmtId="0">
      <sharedItems count="109">
        <s v="120W Cordless Vacuum Cleaners Handheld Electric Vacuum Cleaner"/>
        <s v="137 Pieces Cake Decorating Tool Set Baking Supplies"/>
        <s v="Electronic Digital Display Vernier Caliper"/>
        <s v="3D Waterproof EVA Plastic Shower Curtain 1.8*2Mtrs"/>
        <s v="100 Pcs Crochet Hook Tool Set Knitting Hook Set With Box"/>
        <s v="Punch-free Great Load Bearing Bathroom Storage Rack Wall Shelf-White"/>
        <s v="53 Pieces/Set Yarn Knitting Crochet Hooks With Bag - Pansies"/>
        <s v="Portable Mini Cordless Car Vacuum Cleaner - Blue"/>
        <s v="52 Pieces Cake Decorating Tool Set Gift Kit Baking Supplies"/>
        <s v="53Pcs/Set Yarn Knitting Crochet Hooks With Bag - Fortune Cat"/>
        <s v="Agapeon Toothbrush Holder And Toothpaste Dispenser"/>
        <s v="VIC Wireless Vacuum Cleaner Dual Use For Home And Car 120W High Power Powerful"/>
        <s v="Intelligent  LED Body Sensor Wireless Lighting Night Light USB"/>
        <s v="220V 60W Electric Soldering Iron Kits With Tools, Tips, And Multimeter"/>
        <s v="Foldable Overbed Table/Desk"/>
        <s v="Metal Decorative Hooks Key Hangers Entryway Wall Hooks Towel Hooks - Home"/>
        <s v="5-PCS Stainless Steel Cooking Pot Set With Steamed Slices"/>
        <s v="12 Litre Black Insulated Lunch Box"/>
        <s v="3PCS Single Head Knitting Crochet Sweater Needle Set"/>
        <s v="MultiFunctional Storage Rack Multi-layer Booelf"/>
        <s v="LASA Stainless Steel Double Wall Mount Soap Dispenser - 500ml"/>
        <s v="4pcs Bathroom/Kitchen Towel Rack,Roll Paper Holder,Towel Bars,Hook"/>
        <s v="Portable Wine Table With Folding Round Table"/>
        <s v="2PCS Ice Silk Square Cushion Cover Pillowcases - 65x65cm"/>
        <s v="12V 19500rpm Handheld Electric Angle Grinder Tool - UK - Yellow/Black"/>
        <s v="Christmas Elk Fence Yard Lawn Decorations Cute For Holidays"/>
        <s v="9pcs Gas Mask, For Painting, Dust, Formaldehyde Grinding, Polishing"/>
        <s v="Wall Clock With Hidden Safe Box"/>
        <s v="5m Waterproof Spherical LED String Lights Outdoor Ball Chain Lights Party Lighting Decoration Adjustable"/>
        <s v="6 Layers Steel Pipe Assembling Dustproof Storage Shoe Cabinet"/>
        <s v="8in1 Screwdriver With LED Light"/>
        <s v="Angle Measuring Tool Full Metal Multi Angle Measuring Tool"/>
        <s v="2pcs Solar Street Light Flood Light Outdoor"/>
        <s v="2PCS/LOT Solar LED Outdoor Intelligent Light Controlled Wall Lamp"/>
        <s v="Car Phone Charging Stand"/>
        <s v="Christmas Fence Garden Decorations Outdoor For Holiday Home"/>
        <s v="Portable Wardrobe Nonwoven With 3 Hanging Rods And 6 Storage Shelves"/>
        <s v="Cartoon Embroidered Mini Towel Bear Cotton Wash Cloth Hand 4pcs"/>
        <s v="60W Hot Melt Glue Sprayer - Efficient And Stable Glue Dispensing"/>
        <s v="LED Solar Street Light-fake Camera"/>
        <s v="Cute Christmas Fence Garden Decorations For Holiday Home"/>
        <s v="12 Litre Insulated Lunch Box Grey"/>
        <s v="3PCS Rotary Scraper Thermomix For Kitchen"/>
        <s v="Baby Early Education Shape And Color Cognitive Training Toys"/>
        <s v="40cm Gold DIY Acrylic Wall Sticker Clock"/>
        <s v="Multifunctional Hanging Storage Box Storage Bag (4 Layers)"/>
        <s v="4M Float Switch Water Level Controller -Water Tank"/>
        <s v="Balloon Insert, Birthday Party Balloon Set, PU Leather"/>
        <s v="Simple Metal Dog Art Sculpture Decoration For Home Office"/>
        <s v="6 In 1 Bottle Can Opener Multifunctional Easy Opener"/>
        <s v="Creative Owl Shape Keychain Black"/>
        <s v="Brush &amp; Paintbrush Cleaning Tool Pink"/>
        <s v="Cartoon Car Decoration Cute Individuality For Car Home Desk"/>
        <s v="4 Piece Coloured Stainless Steel Kitchenware Set"/>
        <s v="Modern Sofa Throw Pillow Cover-45x45cm-Blue&amp;Red"/>
        <s v="Office Chair Lumbar Back Support Spine Posture Correction Pillow Car Cushion"/>
        <s v="Wall-Mounted Toothbrush Toothpaste Holder With Multiple Slots"/>
        <s v="7PCS Silicone Thumb Knife Finger Protector Vegetable Harvesting Knife"/>
        <s v="Genebre 115 In 1 Screwdriver Repairing Tool Set For IPhone Cellphone Hand Tool"/>
        <s v="Metal Wall Clock Silver Dial Crystal Jewelry Round Home Decoration Wall Clock"/>
        <s v="Black Simple Water Cup Wine Coaster Anti Slip Absorbent"/>
        <s v="Wall Mount Automatic Toothpaste Dispenser Toothbrush Holder Toothpaste Squeezer"/>
        <s v="Outdoor Portable Water Bottle With Medicine Box - 600ML - Black"/>
        <s v="Sewing Machine Needle Threader Stitch Insertion Tool Automatic Quick Sewing"/>
        <s v="Pilates Cloth Bag Waterproof Durable High Capacity Purple"/>
        <s v="Cushion Silicone Butt Cushion Summer Ice Cushion Honeycomb Gel Cushion"/>
        <s v="1PC Refrigerator Food Seal Pocket Fridge Bags"/>
        <s v="Shower Nozzle Cleaning Unclogging Needle Mini Crevice Small Hole Cleaning Brush"/>
        <s v="Multi-purpose Rice Drainage Basket And Fruit And Vegetable Drainage Sieve"/>
        <s v="Pen Grips For Kids Pen Grip Posture Correction Tool For Kids"/>
        <s v="Shower Cap Wide Elastic Band Cover Reusable Bashroom Cap"/>
        <s v="Portable Soap Dispenser Kitchen Detergent Press Box Kitchen Tools"/>
        <s v="2 Pairs Cowhide Split Leather Work Gloves.32â„‰ Or Above Welding Gloves"/>
        <s v="Thickening Multipurpose Non Stick Easy To Clean Heat Resistant Spoon Pad"/>
        <s v="24 Grid Wall-mounted Sundries Organiser Fabric Closet Bag Storage Rack"/>
        <s v="Mythco 120COB Solar Wall Ligt With Motion Sensor And Remote Control 3 Modes"/>
        <s v="LED Eye Protection  Desk Lamp , Study, Reading, USB Fan - Double Pen Holder"/>
        <s v="Multifunction Laser Level With Adjustment Tripod"/>
        <s v="Exfoliate And Exfoliate Face Towel - Black"/>
        <s v="LASA 3 Tier Bamboo Shoe Bench Storage Shelf"/>
        <s v="Electric LED UV Mosquito Killer Lamp, Outdoor/Indoor Fly Killer Trap Light -USB"/>
        <s v="380ML USB Rechargeable Portable Small Blenders And Juicers"/>
        <s v="Weighing Scale Digital Bathroom Body Fat Scale USB-Black"/>
        <s v="7-piece Set Of Storage Bags, Travel Storage Bags, Shoe Bags"/>
        <s v="Artificial Potted Flowers Room Decorative Flowers (2 Pieces)"/>
        <s v="LED Romantic Spaceship Starry Sky Projector,Children's Bedroom Night Light-Blue"/>
        <s v="LASA Digital Thermometer And Hydrometer"/>
        <s v="5 Pieces/set Of Stainless Steel Induction Cooker Pots"/>
        <s v="Watercolour Gold Foil Textured Print Pillow Cover"/>
        <s v="32PCS Portable Cordless Drill Set With Cyclic Battery Drive -26 Variable Speed"/>
        <s v="LASA FOLDING TABLE SERVING STAND"/>
        <s v="13 In 1 Home Repair Tools Box Kit Set"/>
        <s v="Large Lazy Inflatable Sofa Chairs PVC Lounger Seat Bag"/>
        <s v="LED Wall Digital Alarm Clock Study Home 12 / 24H Clock Calendar"/>
        <s v="Portable Home Small Air Humidifier 3-Speed Fan - Green"/>
        <s v="Wrought Iron Bathroom Shelf Wall Mounted Free Punch Toilet Rack"/>
        <s v="LASA Aluminum Folding Truck Hand Cart - 68kg Max"/>
        <s v="1/2/3 Seater Elastic Sofa Cover,Living Room/Home Decor Chair Cover-Grey"/>
        <s v="Desk Foldable Fan Adjustable Fan Strong Wind 3 Gear Usb"/>
        <s v="115  Piece Set Of Multifunctional Precision Screwdrivers"/>
        <s v="Anti-Skid Absorbent Insulation Coaster  For Home Office"/>
        <s v="Classic Black Cat Cotton Hemp Pillow Case For Home Car"/>
        <s v="Peacock  Throw Pillow Cushion Case For Home Car"/>
        <s v="DIY File Folder, Office Drawer File Holder, Pen Holder, Desktop Storage Rack"/>
        <s v="Memory Foam Neck Pillow Cover, With Pillow Core - 50*30cm"/>
        <s v="Konka Healty Electric Kettle, 24-hour Heat Preservation,1.5L,800W, White"/>
        <s v="Bedroom Simple Floor Hanging Clothes Rack Single Pole Hat Rack - White"/>
        <s v="Wall-mounted Sticker Punch-free Plug Fixer"/>
        <s v="Household Pineapple Peeler Peeler"/>
      </sharedItems>
    </cacheField>
    <cacheField name="Current price" numFmtId="2">
      <sharedItems containsSemiMixedTypes="0" containsString="0" containsNumber="1" containsInteger="1" minValue="38" maxValue="3750"/>
    </cacheField>
    <cacheField name="old price" numFmtId="2">
      <sharedItems containsSemiMixedTypes="0" containsString="0" containsNumber="1" containsInteger="1" minValue="80" maxValue="6143"/>
    </cacheField>
    <cacheField name="Absolute discount amount" numFmtId="2">
      <sharedItems containsSemiMixedTypes="0" containsString="0" containsNumber="1" containsInteger="1" minValue="24" maxValue="2585"/>
    </cacheField>
    <cacheField name="Discount_percentage" numFmtId="9">
      <sharedItems containsSemiMixedTypes="0" containsString="0" containsNumber="1" minValue="0.01" maxValue="0.64"/>
    </cacheField>
    <cacheField name="Disc_percentage_category" numFmtId="9">
      <sharedItems count="3">
        <s v="High Discount"/>
        <s v="Medium Discount"/>
        <s v="Low Discount"/>
      </sharedItems>
    </cacheField>
    <cacheField name="Review" numFmtId="1">
      <sharedItems containsSemiMixedTypes="0" containsString="0" containsNumber="1" containsInteger="1" minValue="1" maxValue="69"/>
    </cacheField>
    <cacheField name="Rating" numFmtId="164">
      <sharedItems containsSemiMixedTypes="0" containsString="0" containsNumber="1" minValue="2" maxValue="5"/>
    </cacheField>
    <cacheField name="Product_Rating_category" numFmtId="0">
      <sharedItems count="4">
        <s v="Poor Rating"/>
        <s v="Excellent Rating"/>
        <s v="Good Rating"/>
        <s v="Average Rating"/>
      </sharedItems>
    </cacheField>
  </cacheFields>
  <extLst>
    <ext xmlns:x14="http://schemas.microsoft.com/office/spreadsheetml/2009/9/main" uri="{725AE2AE-9491-48be-B2B4-4EB974FC3084}">
      <x14:pivotCacheDefinition pivotCacheId="192297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x v="0"/>
    <n v="445"/>
    <n v="873"/>
    <n v="428"/>
    <n v="0.49"/>
    <x v="0"/>
    <n v="69"/>
    <n v="2.8"/>
    <x v="0"/>
  </r>
  <r>
    <x v="1"/>
    <n v="2319"/>
    <n v="3032"/>
    <n v="713"/>
    <n v="0.24"/>
    <x v="1"/>
    <n v="55"/>
    <n v="4.5999999999999996"/>
    <x v="1"/>
  </r>
  <r>
    <x v="2"/>
    <n v="420"/>
    <n v="647"/>
    <n v="227"/>
    <n v="0.35"/>
    <x v="1"/>
    <n v="49"/>
    <n v="4.5999999999999996"/>
    <x v="1"/>
  </r>
  <r>
    <x v="3"/>
    <n v="998"/>
    <n v="1966"/>
    <n v="968"/>
    <n v="0.49"/>
    <x v="0"/>
    <n v="44"/>
    <n v="4.5999999999999996"/>
    <x v="1"/>
  </r>
  <r>
    <x v="4"/>
    <n v="990"/>
    <n v="1500"/>
    <n v="510"/>
    <n v="0.34"/>
    <x v="1"/>
    <n v="39"/>
    <n v="4.7"/>
    <x v="1"/>
  </r>
  <r>
    <x v="5"/>
    <n v="389"/>
    <n v="656"/>
    <n v="267"/>
    <n v="0.41"/>
    <x v="0"/>
    <n v="36"/>
    <n v="4.3"/>
    <x v="2"/>
  </r>
  <r>
    <x v="6"/>
    <n v="1980"/>
    <n v="2699"/>
    <n v="719"/>
    <n v="0.27"/>
    <x v="1"/>
    <n v="32"/>
    <n v="4.5"/>
    <x v="1"/>
  </r>
  <r>
    <x v="7"/>
    <n v="2199"/>
    <n v="2923"/>
    <n v="724"/>
    <n v="0.25"/>
    <x v="1"/>
    <n v="24"/>
    <n v="4.5999999999999996"/>
    <x v="1"/>
  </r>
  <r>
    <x v="8"/>
    <n v="1758"/>
    <n v="2499"/>
    <n v="741"/>
    <n v="0.3"/>
    <x v="1"/>
    <n v="20"/>
    <n v="4.0999999999999996"/>
    <x v="2"/>
  </r>
  <r>
    <x v="9"/>
    <n v="1940"/>
    <n v="2650"/>
    <n v="710"/>
    <n v="0.27"/>
    <x v="1"/>
    <n v="20"/>
    <n v="4.7"/>
    <x v="1"/>
  </r>
  <r>
    <x v="10"/>
    <n v="382"/>
    <n v="700"/>
    <n v="318"/>
    <n v="0.45"/>
    <x v="0"/>
    <n v="17"/>
    <n v="2.6"/>
    <x v="0"/>
  </r>
  <r>
    <x v="11"/>
    <n v="1220"/>
    <n v="1555"/>
    <n v="335"/>
    <n v="0.22"/>
    <x v="1"/>
    <n v="16"/>
    <n v="2.9"/>
    <x v="0"/>
  </r>
  <r>
    <x v="12"/>
    <n v="325"/>
    <n v="680"/>
    <n v="355"/>
    <n v="0.52"/>
    <x v="0"/>
    <n v="15"/>
    <n v="2.7"/>
    <x v="0"/>
  </r>
  <r>
    <x v="13"/>
    <n v="2999"/>
    <n v="3290"/>
    <n v="291"/>
    <n v="0.09"/>
    <x v="2"/>
    <n v="15"/>
    <n v="4"/>
    <x v="3"/>
  </r>
  <r>
    <x v="14"/>
    <n v="1650"/>
    <n v="2150"/>
    <n v="500"/>
    <n v="0.23"/>
    <x v="1"/>
    <n v="14"/>
    <n v="4.4000000000000004"/>
    <x v="2"/>
  </r>
  <r>
    <x v="15"/>
    <n v="527"/>
    <n v="999"/>
    <n v="472"/>
    <n v="0.47"/>
    <x v="0"/>
    <n v="14"/>
    <n v="4.0999999999999996"/>
    <x v="2"/>
  </r>
  <r>
    <x v="16"/>
    <n v="2115"/>
    <n v="4700"/>
    <n v="2585"/>
    <n v="0.55000000000000004"/>
    <x v="0"/>
    <n v="13"/>
    <n v="2.1"/>
    <x v="0"/>
  </r>
  <r>
    <x v="17"/>
    <n v="1350"/>
    <n v="1990"/>
    <n v="640"/>
    <n v="0.32"/>
    <x v="1"/>
    <n v="13"/>
    <n v="3.8"/>
    <x v="3"/>
  </r>
  <r>
    <x v="18"/>
    <n v="38"/>
    <n v="80"/>
    <n v="42"/>
    <n v="0.53"/>
    <x v="0"/>
    <n v="13"/>
    <n v="3.3"/>
    <x v="3"/>
  </r>
  <r>
    <x v="19"/>
    <n v="2200"/>
    <n v="4080"/>
    <n v="1880"/>
    <n v="0.46"/>
    <x v="0"/>
    <n v="12"/>
    <n v="3.8"/>
    <x v="3"/>
  </r>
  <r>
    <x v="20"/>
    <n v="2750"/>
    <n v="4471"/>
    <n v="1721"/>
    <n v="0.38"/>
    <x v="1"/>
    <n v="12"/>
    <n v="3.8"/>
    <x v="3"/>
  </r>
  <r>
    <x v="21"/>
    <n v="1860"/>
    <n v="3220"/>
    <n v="1360"/>
    <n v="0.42"/>
    <x v="0"/>
    <n v="12"/>
    <n v="3.8"/>
    <x v="3"/>
  </r>
  <r>
    <x v="22"/>
    <n v="1300"/>
    <n v="2500"/>
    <n v="1200"/>
    <n v="0.48"/>
    <x v="0"/>
    <n v="12"/>
    <n v="3.8"/>
    <x v="3"/>
  </r>
  <r>
    <x v="23"/>
    <n v="1200"/>
    <n v="2400"/>
    <n v="1200"/>
    <n v="0.5"/>
    <x v="0"/>
    <n v="12"/>
    <n v="3.8"/>
    <x v="3"/>
  </r>
  <r>
    <x v="24"/>
    <n v="2799"/>
    <n v="3810"/>
    <n v="1011"/>
    <n v="0.27"/>
    <x v="1"/>
    <n v="12"/>
    <n v="3.8"/>
    <x v="3"/>
  </r>
  <r>
    <x v="25"/>
    <n v="999"/>
    <n v="2000"/>
    <n v="1001"/>
    <n v="0.5"/>
    <x v="0"/>
    <n v="12"/>
    <n v="3.8"/>
    <x v="3"/>
  </r>
  <r>
    <x v="26"/>
    <n v="1420"/>
    <n v="2420"/>
    <n v="1000"/>
    <n v="0.41"/>
    <x v="0"/>
    <n v="12"/>
    <n v="3.8"/>
    <x v="3"/>
  </r>
  <r>
    <x v="27"/>
    <n v="850"/>
    <n v="1700"/>
    <n v="850"/>
    <n v="0.5"/>
    <x v="0"/>
    <n v="12"/>
    <n v="3.8"/>
    <x v="3"/>
  </r>
  <r>
    <x v="28"/>
    <n v="1460"/>
    <n v="2290"/>
    <n v="830"/>
    <n v="0.36"/>
    <x v="1"/>
    <n v="12"/>
    <n v="3.8"/>
    <x v="3"/>
  </r>
  <r>
    <x v="29"/>
    <n v="899"/>
    <n v="1699"/>
    <n v="800"/>
    <n v="0.47"/>
    <x v="0"/>
    <n v="12"/>
    <n v="3.8"/>
    <x v="3"/>
  </r>
  <r>
    <x v="30"/>
    <n v="1080"/>
    <n v="1874"/>
    <n v="794"/>
    <n v="0.42"/>
    <x v="0"/>
    <n v="12"/>
    <n v="3.8"/>
    <x v="3"/>
  </r>
  <r>
    <x v="31"/>
    <n v="799"/>
    <n v="1567"/>
    <n v="768"/>
    <n v="0.49"/>
    <x v="0"/>
    <n v="12"/>
    <n v="3.8"/>
    <x v="3"/>
  </r>
  <r>
    <x v="32"/>
    <n v="1200"/>
    <n v="1950"/>
    <n v="750"/>
    <n v="0.38"/>
    <x v="1"/>
    <n v="12"/>
    <n v="3.8"/>
    <x v="3"/>
  </r>
  <r>
    <x v="33"/>
    <n v="790"/>
    <n v="1485"/>
    <n v="695"/>
    <n v="0.47"/>
    <x v="0"/>
    <n v="12"/>
    <n v="3.8"/>
    <x v="3"/>
  </r>
  <r>
    <x v="34"/>
    <n v="671"/>
    <n v="1316"/>
    <n v="645"/>
    <n v="0.49"/>
    <x v="0"/>
    <n v="12"/>
    <n v="3.8"/>
    <x v="3"/>
  </r>
  <r>
    <x v="35"/>
    <n v="699"/>
    <n v="1343"/>
    <n v="644"/>
    <n v="0.48"/>
    <x v="0"/>
    <n v="12"/>
    <n v="3.8"/>
    <x v="3"/>
  </r>
  <r>
    <x v="36"/>
    <n v="2880"/>
    <n v="3520"/>
    <n v="640"/>
    <n v="0.18"/>
    <x v="2"/>
    <n v="12"/>
    <n v="3.8"/>
    <x v="3"/>
  </r>
  <r>
    <x v="37"/>
    <n v="1190"/>
    <n v="1810"/>
    <n v="620"/>
    <n v="0.34"/>
    <x v="1"/>
    <n v="12"/>
    <n v="3.8"/>
    <x v="3"/>
  </r>
  <r>
    <x v="38"/>
    <n v="1190"/>
    <n v="1785"/>
    <n v="595"/>
    <n v="0.33"/>
    <x v="1"/>
    <n v="12"/>
    <n v="3.8"/>
    <x v="3"/>
  </r>
  <r>
    <x v="39"/>
    <n v="1150"/>
    <n v="1737"/>
    <n v="587"/>
    <n v="0.34"/>
    <x v="1"/>
    <n v="12"/>
    <n v="3.8"/>
    <x v="3"/>
  </r>
  <r>
    <x v="40"/>
    <n v="799"/>
    <n v="1343"/>
    <n v="544"/>
    <n v="0.41"/>
    <x v="0"/>
    <n v="12"/>
    <n v="3.8"/>
    <x v="3"/>
  </r>
  <r>
    <x v="41"/>
    <n v="980"/>
    <n v="1490"/>
    <n v="510"/>
    <n v="0.34"/>
    <x v="1"/>
    <n v="12"/>
    <n v="4.7"/>
    <x v="1"/>
  </r>
  <r>
    <x v="42"/>
    <n v="690"/>
    <n v="1200"/>
    <n v="510"/>
    <n v="0.43"/>
    <x v="0"/>
    <n v="12"/>
    <n v="3.8"/>
    <x v="3"/>
  </r>
  <r>
    <x v="43"/>
    <n v="525"/>
    <n v="1029"/>
    <n v="504"/>
    <n v="0.49"/>
    <x v="0"/>
    <n v="12"/>
    <n v="3.8"/>
    <x v="3"/>
  </r>
  <r>
    <x v="44"/>
    <n v="552"/>
    <n v="1035"/>
    <n v="483"/>
    <n v="0.47"/>
    <x v="0"/>
    <n v="12"/>
    <n v="4.8"/>
    <x v="1"/>
  </r>
  <r>
    <x v="45"/>
    <n v="630"/>
    <n v="1100"/>
    <n v="470"/>
    <n v="0.43"/>
    <x v="0"/>
    <n v="12"/>
    <n v="3.8"/>
    <x v="3"/>
  </r>
  <r>
    <x v="46"/>
    <n v="475"/>
    <n v="931"/>
    <n v="456"/>
    <n v="0.49"/>
    <x v="0"/>
    <n v="12"/>
    <n v="3.8"/>
    <x v="3"/>
  </r>
  <r>
    <x v="47"/>
    <n v="610"/>
    <n v="1060"/>
    <n v="450"/>
    <n v="0.42"/>
    <x v="0"/>
    <n v="12"/>
    <n v="3.8"/>
    <x v="3"/>
  </r>
  <r>
    <x v="48"/>
    <n v="499"/>
    <n v="900"/>
    <n v="401"/>
    <n v="0.45"/>
    <x v="0"/>
    <n v="12"/>
    <n v="3.8"/>
    <x v="3"/>
  </r>
  <r>
    <x v="49"/>
    <n v="199"/>
    <n v="553"/>
    <n v="354"/>
    <n v="0.64"/>
    <x v="0"/>
    <n v="12"/>
    <n v="3.8"/>
    <x v="3"/>
  </r>
  <r>
    <x v="50"/>
    <n v="199"/>
    <n v="504"/>
    <n v="305"/>
    <n v="0.61"/>
    <x v="0"/>
    <n v="12"/>
    <n v="3.8"/>
    <x v="3"/>
  </r>
  <r>
    <x v="51"/>
    <n v="299"/>
    <n v="600"/>
    <n v="301"/>
    <n v="0.5"/>
    <x v="0"/>
    <n v="12"/>
    <n v="3.8"/>
    <x v="3"/>
  </r>
  <r>
    <x v="52"/>
    <n v="274"/>
    <n v="537"/>
    <n v="263"/>
    <n v="0.49"/>
    <x v="0"/>
    <n v="12"/>
    <n v="3.8"/>
    <x v="3"/>
  </r>
  <r>
    <x v="53"/>
    <n v="248"/>
    <n v="486"/>
    <n v="238"/>
    <n v="0.49"/>
    <x v="0"/>
    <n v="12"/>
    <n v="3.8"/>
    <x v="3"/>
  </r>
  <r>
    <x v="54"/>
    <n v="238"/>
    <n v="476"/>
    <n v="238"/>
    <n v="0.5"/>
    <x v="0"/>
    <n v="12"/>
    <n v="3.8"/>
    <x v="3"/>
  </r>
  <r>
    <x v="55"/>
    <n v="1466"/>
    <n v="1699"/>
    <n v="233"/>
    <n v="0.14000000000000001"/>
    <x v="2"/>
    <n v="12"/>
    <n v="3.8"/>
    <x v="3"/>
  </r>
  <r>
    <x v="56"/>
    <n v="1468"/>
    <n v="1699"/>
    <n v="231"/>
    <n v="0.14000000000000001"/>
    <x v="2"/>
    <n v="12"/>
    <n v="3.8"/>
    <x v="3"/>
  </r>
  <r>
    <x v="57"/>
    <n v="230"/>
    <n v="450"/>
    <n v="220"/>
    <n v="0.49"/>
    <x v="0"/>
    <n v="12"/>
    <n v="3.8"/>
    <x v="3"/>
  </r>
  <r>
    <x v="58"/>
    <n v="799"/>
    <n v="999"/>
    <n v="200"/>
    <n v="0.2"/>
    <x v="1"/>
    <n v="12"/>
    <n v="4.0999999999999996"/>
    <x v="2"/>
  </r>
  <r>
    <x v="59"/>
    <n v="3546"/>
    <n v="3699"/>
    <n v="153"/>
    <n v="0.04"/>
    <x v="2"/>
    <n v="12"/>
    <n v="3.8"/>
    <x v="3"/>
  </r>
  <r>
    <x v="60"/>
    <n v="169"/>
    <n v="320"/>
    <n v="151"/>
    <n v="0.47"/>
    <x v="0"/>
    <n v="12"/>
    <n v="3.8"/>
    <x v="3"/>
  </r>
  <r>
    <x v="61"/>
    <n v="1526"/>
    <n v="1660"/>
    <n v="134"/>
    <n v="0.08"/>
    <x v="2"/>
    <n v="12"/>
    <n v="3.8"/>
    <x v="3"/>
  </r>
  <r>
    <x v="62"/>
    <n v="799"/>
    <n v="900"/>
    <n v="101"/>
    <n v="0.11"/>
    <x v="2"/>
    <n v="12"/>
    <n v="3.8"/>
    <x v="3"/>
  </r>
  <r>
    <x v="63"/>
    <n v="105"/>
    <n v="200"/>
    <n v="95"/>
    <n v="0.48"/>
    <x v="0"/>
    <n v="12"/>
    <n v="3.8"/>
    <x v="3"/>
  </r>
  <r>
    <x v="64"/>
    <n v="299"/>
    <n v="384"/>
    <n v="85"/>
    <n v="0.22"/>
    <x v="1"/>
    <n v="12"/>
    <n v="3.8"/>
    <x v="3"/>
  </r>
  <r>
    <x v="65"/>
    <n v="1732"/>
    <n v="1799"/>
    <n v="67"/>
    <n v="0.04"/>
    <x v="2"/>
    <n v="12"/>
    <n v="3.8"/>
    <x v="3"/>
  </r>
  <r>
    <x v="66"/>
    <n v="198"/>
    <n v="260"/>
    <n v="62"/>
    <n v="0.24"/>
    <x v="1"/>
    <n v="12"/>
    <n v="3.8"/>
    <x v="3"/>
  </r>
  <r>
    <x v="67"/>
    <n v="1658"/>
    <n v="1699"/>
    <n v="41"/>
    <n v="0.02"/>
    <x v="2"/>
    <n v="12"/>
    <n v="3.8"/>
    <x v="3"/>
  </r>
  <r>
    <x v="68"/>
    <n v="1459"/>
    <n v="1499"/>
    <n v="40"/>
    <n v="0.03"/>
    <x v="2"/>
    <n v="12"/>
    <n v="3.8"/>
    <x v="3"/>
  </r>
  <r>
    <x v="69"/>
    <n v="1660"/>
    <n v="1699"/>
    <n v="39"/>
    <n v="0.02"/>
    <x v="2"/>
    <n v="12"/>
    <n v="3.8"/>
    <x v="3"/>
  </r>
  <r>
    <x v="70"/>
    <n v="2132"/>
    <n v="2169"/>
    <n v="37"/>
    <n v="0.02"/>
    <x v="2"/>
    <n v="12"/>
    <n v="3.8"/>
    <x v="3"/>
  </r>
  <r>
    <x v="71"/>
    <n v="1462"/>
    <n v="1499"/>
    <n v="37"/>
    <n v="0.02"/>
    <x v="2"/>
    <n v="12"/>
    <n v="3.8"/>
    <x v="3"/>
  </r>
  <r>
    <x v="72"/>
    <n v="1666"/>
    <n v="1699"/>
    <n v="33"/>
    <n v="0.02"/>
    <x v="2"/>
    <n v="12"/>
    <n v="3.8"/>
    <x v="3"/>
  </r>
  <r>
    <x v="73"/>
    <n v="1768"/>
    <n v="1799"/>
    <n v="31"/>
    <n v="0.02"/>
    <x v="2"/>
    <n v="12"/>
    <n v="3.8"/>
    <x v="3"/>
  </r>
  <r>
    <x v="74"/>
    <n v="1875"/>
    <n v="1899"/>
    <n v="24"/>
    <n v="0.01"/>
    <x v="2"/>
    <n v="12"/>
    <n v="3.8"/>
    <x v="3"/>
  </r>
  <r>
    <x v="75"/>
    <n v="458"/>
    <n v="986"/>
    <n v="528"/>
    <n v="0.54"/>
    <x v="0"/>
    <n v="10"/>
    <n v="3"/>
    <x v="3"/>
  </r>
  <r>
    <x v="76"/>
    <n v="1820"/>
    <n v="3490"/>
    <n v="1670"/>
    <n v="0.48"/>
    <x v="0"/>
    <n v="9"/>
    <n v="4.3"/>
    <x v="2"/>
  </r>
  <r>
    <x v="77"/>
    <n v="1680"/>
    <n v="2499"/>
    <n v="819"/>
    <n v="0.33"/>
    <x v="1"/>
    <n v="9"/>
    <n v="4.2"/>
    <x v="2"/>
  </r>
  <r>
    <x v="78"/>
    <n v="185"/>
    <n v="382"/>
    <n v="197"/>
    <n v="0.52"/>
    <x v="0"/>
    <n v="9"/>
    <n v="4.3"/>
    <x v="2"/>
  </r>
  <r>
    <x v="79"/>
    <n v="2048"/>
    <n v="4500"/>
    <n v="2452"/>
    <n v="0.54"/>
    <x v="0"/>
    <n v="7"/>
    <n v="4.3"/>
    <x v="2"/>
  </r>
  <r>
    <x v="80"/>
    <n v="1570"/>
    <n v="2988"/>
    <n v="1418"/>
    <n v="0.47"/>
    <x v="0"/>
    <n v="7"/>
    <n v="2.1"/>
    <x v="0"/>
  </r>
  <r>
    <x v="81"/>
    <n v="1000"/>
    <n v="2000"/>
    <n v="1000"/>
    <n v="0.5"/>
    <x v="0"/>
    <n v="7"/>
    <n v="2.2999999999999998"/>
    <x v="0"/>
  </r>
  <r>
    <x v="82"/>
    <n v="1580"/>
    <n v="2499"/>
    <n v="919"/>
    <n v="0.37"/>
    <x v="1"/>
    <n v="7"/>
    <n v="4.7"/>
    <x v="1"/>
  </r>
  <r>
    <x v="83"/>
    <n v="968"/>
    <n v="1814"/>
    <n v="846"/>
    <n v="0.47"/>
    <x v="0"/>
    <n v="6"/>
    <n v="2.2000000000000002"/>
    <x v="0"/>
  </r>
  <r>
    <x v="84"/>
    <n v="990"/>
    <n v="1814"/>
    <n v="824"/>
    <n v="0.45"/>
    <x v="0"/>
    <n v="6"/>
    <n v="2.2000000000000002"/>
    <x v="0"/>
  </r>
  <r>
    <x v="85"/>
    <n v="880"/>
    <n v="1350"/>
    <n v="470"/>
    <n v="0.35"/>
    <x v="1"/>
    <n v="6"/>
    <n v="4"/>
    <x v="3"/>
  </r>
  <r>
    <x v="86"/>
    <n v="501"/>
    <n v="860"/>
    <n v="359"/>
    <n v="0.42"/>
    <x v="0"/>
    <n v="6"/>
    <n v="4.5"/>
    <x v="1"/>
  </r>
  <r>
    <x v="87"/>
    <n v="2170"/>
    <n v="2500"/>
    <n v="330"/>
    <n v="0.13"/>
    <x v="2"/>
    <n v="6"/>
    <n v="2.5"/>
    <x v="0"/>
  </r>
  <r>
    <x v="88"/>
    <n v="345"/>
    <n v="602"/>
    <n v="257"/>
    <n v="0.43"/>
    <x v="0"/>
    <n v="6"/>
    <n v="2.2999999999999998"/>
    <x v="0"/>
  </r>
  <r>
    <x v="89"/>
    <n v="3750"/>
    <n v="6143"/>
    <n v="2393"/>
    <n v="0.39"/>
    <x v="1"/>
    <n v="5"/>
    <n v="3"/>
    <x v="3"/>
  </r>
  <r>
    <x v="90"/>
    <n v="1274"/>
    <n v="2800"/>
    <n v="1526"/>
    <n v="0.55000000000000004"/>
    <x v="0"/>
    <n v="5"/>
    <n v="4.8"/>
    <x v="1"/>
  </r>
  <r>
    <x v="91"/>
    <n v="1600"/>
    <n v="2929"/>
    <n v="1329"/>
    <n v="0.45"/>
    <x v="0"/>
    <n v="5"/>
    <n v="3.8"/>
    <x v="3"/>
  </r>
  <r>
    <x v="92"/>
    <n v="2300"/>
    <n v="3240"/>
    <n v="940"/>
    <n v="0.28999999999999998"/>
    <x v="1"/>
    <n v="5"/>
    <n v="3"/>
    <x v="3"/>
  </r>
  <r>
    <x v="93"/>
    <n v="2999"/>
    <n v="3699"/>
    <n v="700"/>
    <n v="0.19"/>
    <x v="2"/>
    <n v="5"/>
    <n v="4.5999999999999996"/>
    <x v="1"/>
  </r>
  <r>
    <x v="94"/>
    <n v="1740"/>
    <n v="2356"/>
    <n v="616"/>
    <n v="0.26"/>
    <x v="1"/>
    <n v="5"/>
    <n v="4.8"/>
    <x v="1"/>
  </r>
  <r>
    <x v="95"/>
    <n v="509"/>
    <n v="899"/>
    <n v="390"/>
    <n v="0.43"/>
    <x v="0"/>
    <n v="5"/>
    <n v="3"/>
    <x v="3"/>
  </r>
  <r>
    <x v="96"/>
    <n v="2025"/>
    <n v="3971"/>
    <n v="1946"/>
    <n v="0.49"/>
    <x v="0"/>
    <n v="3"/>
    <n v="5"/>
    <x v="1"/>
  </r>
  <r>
    <x v="97"/>
    <n v="360"/>
    <n v="1000"/>
    <n v="640"/>
    <n v="0.38"/>
    <x v="1"/>
    <n v="2"/>
    <n v="4.5"/>
    <x v="1"/>
  </r>
  <r>
    <x v="98"/>
    <n v="988"/>
    <n v="1580"/>
    <n v="592"/>
    <n v="0.37"/>
    <x v="1"/>
    <n v="2"/>
    <n v="4"/>
    <x v="3"/>
  </r>
  <r>
    <x v="99"/>
    <n v="950"/>
    <n v="1525"/>
    <n v="575"/>
    <n v="0.38"/>
    <x v="1"/>
    <n v="2"/>
    <n v="4.5"/>
    <x v="1"/>
  </r>
  <r>
    <x v="100"/>
    <n v="332"/>
    <n v="684"/>
    <n v="352"/>
    <n v="0.51"/>
    <x v="0"/>
    <n v="2"/>
    <n v="5"/>
    <x v="1"/>
  </r>
  <r>
    <x v="101"/>
    <n v="171"/>
    <n v="360"/>
    <n v="189"/>
    <n v="0.53"/>
    <x v="0"/>
    <n v="2"/>
    <n v="5"/>
    <x v="1"/>
  </r>
  <r>
    <x v="102"/>
    <n v="195"/>
    <n v="360"/>
    <n v="165"/>
    <n v="0.46"/>
    <x v="0"/>
    <n v="2"/>
    <n v="5"/>
    <x v="1"/>
  </r>
  <r>
    <x v="103"/>
    <n v="1620"/>
    <n v="2690"/>
    <n v="1070"/>
    <n v="0.4"/>
    <x v="1"/>
    <n v="1"/>
    <n v="5"/>
    <x v="1"/>
  </r>
  <r>
    <x v="104"/>
    <n v="1189"/>
    <n v="2199"/>
    <n v="1010"/>
    <n v="0.46"/>
    <x v="0"/>
    <n v="1"/>
    <n v="3"/>
    <x v="3"/>
  </r>
  <r>
    <x v="105"/>
    <n v="3640"/>
    <n v="4588"/>
    <n v="948"/>
    <n v="0.21"/>
    <x v="1"/>
    <n v="1"/>
    <n v="5"/>
    <x v="1"/>
  </r>
  <r>
    <x v="106"/>
    <n v="979"/>
    <n v="1920"/>
    <n v="941"/>
    <n v="0.49"/>
    <x v="0"/>
    <n v="1"/>
    <n v="5"/>
    <x v="1"/>
  </r>
  <r>
    <x v="107"/>
    <n v="450"/>
    <n v="900"/>
    <n v="450"/>
    <n v="0.5"/>
    <x v="0"/>
    <n v="1"/>
    <n v="2"/>
    <x v="0"/>
  </r>
  <r>
    <x v="108"/>
    <n v="330"/>
    <n v="647"/>
    <n v="317"/>
    <n v="0.49"/>
    <x v="0"/>
    <n v="1"/>
    <n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C5679D-25FF-4EA1-8FE2-18975F0F8E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9">
    <pivotField showAll="0">
      <items count="110">
        <item x="97"/>
        <item x="4"/>
        <item x="99"/>
        <item x="17"/>
        <item x="41"/>
        <item x="0"/>
        <item x="24"/>
        <item x="91"/>
        <item x="1"/>
        <item x="66"/>
        <item x="72"/>
        <item x="13"/>
        <item x="74"/>
        <item x="23"/>
        <item x="32"/>
        <item x="33"/>
        <item x="89"/>
        <item x="81"/>
        <item x="3"/>
        <item x="42"/>
        <item x="18"/>
        <item x="53"/>
        <item x="44"/>
        <item x="46"/>
        <item x="21"/>
        <item x="87"/>
        <item x="8"/>
        <item x="6"/>
        <item x="9"/>
        <item x="28"/>
        <item x="16"/>
        <item x="49"/>
        <item x="29"/>
        <item x="38"/>
        <item x="57"/>
        <item x="83"/>
        <item x="30"/>
        <item x="26"/>
        <item x="10"/>
        <item x="31"/>
        <item x="100"/>
        <item x="84"/>
        <item x="43"/>
        <item x="47"/>
        <item x="106"/>
        <item x="60"/>
        <item x="51"/>
        <item x="34"/>
        <item x="52"/>
        <item x="37"/>
        <item x="25"/>
        <item x="35"/>
        <item x="101"/>
        <item x="50"/>
        <item x="65"/>
        <item x="40"/>
        <item x="98"/>
        <item x="103"/>
        <item x="80"/>
        <item x="2"/>
        <item x="78"/>
        <item x="14"/>
        <item x="58"/>
        <item x="108"/>
        <item x="12"/>
        <item x="105"/>
        <item x="92"/>
        <item x="79"/>
        <item x="96"/>
        <item x="86"/>
        <item x="90"/>
        <item x="20"/>
        <item x="76"/>
        <item x="85"/>
        <item x="39"/>
        <item x="93"/>
        <item x="104"/>
        <item x="15"/>
        <item x="59"/>
        <item x="54"/>
        <item x="77"/>
        <item x="45"/>
        <item x="19"/>
        <item x="68"/>
        <item x="75"/>
        <item x="55"/>
        <item x="62"/>
        <item x="102"/>
        <item x="69"/>
        <item x="64"/>
        <item x="94"/>
        <item x="7"/>
        <item x="71"/>
        <item x="36"/>
        <item x="22"/>
        <item x="5"/>
        <item x="63"/>
        <item x="70"/>
        <item x="67"/>
        <item x="48"/>
        <item x="73"/>
        <item x="11"/>
        <item x="27"/>
        <item x="61"/>
        <item x="107"/>
        <item x="56"/>
        <item x="88"/>
        <item x="82"/>
        <item x="95"/>
        <item t="default"/>
      </items>
    </pivotField>
    <pivotField numFmtId="2" showAll="0"/>
    <pivotField numFmtId="2" showAll="0"/>
    <pivotField numFmtId="2" showAll="0"/>
    <pivotField numFmtId="9" showAll="0"/>
    <pivotField axis="axisRow" showAll="0">
      <items count="4">
        <item x="0"/>
        <item x="2"/>
        <item x="1"/>
        <item t="default"/>
      </items>
    </pivotField>
    <pivotField dataField="1" numFmtId="1" showAll="0"/>
    <pivotField numFmtId="164" showAll="0"/>
    <pivotField showAll="0">
      <items count="5">
        <item x="3"/>
        <item x="1"/>
        <item x="2"/>
        <item x="0"/>
        <item t="default"/>
      </items>
    </pivotField>
  </pivotFields>
  <rowFields count="1">
    <field x="5"/>
  </rowFields>
  <rowItems count="4">
    <i>
      <x/>
    </i>
    <i>
      <x v="1"/>
    </i>
    <i>
      <x v="2"/>
    </i>
    <i t="grand">
      <x/>
    </i>
  </rowItems>
  <colItems count="1">
    <i/>
  </colItems>
  <dataFields count="1">
    <dataField name="Average of Review" fld="6" subtotal="average" baseField="5" baseItem="0" numFmtId="1"/>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4B8FFC-76DC-4348-80CC-09A6EC71903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9">
    <pivotField showAll="0">
      <items count="110">
        <item x="97"/>
        <item x="4"/>
        <item x="99"/>
        <item x="17"/>
        <item x="41"/>
        <item x="0"/>
        <item x="24"/>
        <item x="91"/>
        <item x="1"/>
        <item x="66"/>
        <item x="72"/>
        <item x="13"/>
        <item x="74"/>
        <item x="23"/>
        <item x="32"/>
        <item x="33"/>
        <item x="89"/>
        <item x="81"/>
        <item x="3"/>
        <item x="42"/>
        <item x="18"/>
        <item x="53"/>
        <item x="44"/>
        <item x="46"/>
        <item x="21"/>
        <item x="87"/>
        <item x="8"/>
        <item x="6"/>
        <item x="9"/>
        <item x="28"/>
        <item x="16"/>
        <item x="49"/>
        <item x="29"/>
        <item x="38"/>
        <item x="57"/>
        <item x="83"/>
        <item x="30"/>
        <item x="26"/>
        <item x="10"/>
        <item x="31"/>
        <item x="100"/>
        <item x="84"/>
        <item x="43"/>
        <item x="47"/>
        <item x="106"/>
        <item x="60"/>
        <item x="51"/>
        <item x="34"/>
        <item x="52"/>
        <item x="37"/>
        <item x="25"/>
        <item x="35"/>
        <item x="101"/>
        <item x="50"/>
        <item x="65"/>
        <item x="40"/>
        <item x="98"/>
        <item x="103"/>
        <item x="80"/>
        <item x="2"/>
        <item x="78"/>
        <item x="14"/>
        <item x="58"/>
        <item x="108"/>
        <item x="12"/>
        <item x="105"/>
        <item x="92"/>
        <item x="79"/>
        <item x="96"/>
        <item x="86"/>
        <item x="90"/>
        <item x="20"/>
        <item x="76"/>
        <item x="85"/>
        <item x="39"/>
        <item x="93"/>
        <item x="104"/>
        <item x="15"/>
        <item x="59"/>
        <item x="54"/>
        <item x="77"/>
        <item x="45"/>
        <item x="19"/>
        <item x="68"/>
        <item x="75"/>
        <item x="55"/>
        <item x="62"/>
        <item x="102"/>
        <item x="69"/>
        <item x="64"/>
        <item x="94"/>
        <item x="7"/>
        <item x="71"/>
        <item x="36"/>
        <item x="22"/>
        <item x="5"/>
        <item x="63"/>
        <item x="70"/>
        <item x="67"/>
        <item x="48"/>
        <item x="73"/>
        <item x="11"/>
        <item x="27"/>
        <item x="61"/>
        <item x="107"/>
        <item x="56"/>
        <item x="88"/>
        <item x="82"/>
        <item x="95"/>
        <item t="default"/>
      </items>
    </pivotField>
    <pivotField numFmtId="2" showAll="0"/>
    <pivotField numFmtId="2" showAll="0"/>
    <pivotField numFmtId="2" showAll="0"/>
    <pivotField numFmtId="9" showAll="0"/>
    <pivotField axis="axisRow" showAll="0">
      <items count="4">
        <item x="0"/>
        <item x="2"/>
        <item x="1"/>
        <item t="default"/>
      </items>
    </pivotField>
    <pivotField numFmtId="1" showAll="0"/>
    <pivotField dataField="1" numFmtId="164" showAll="0"/>
    <pivotField showAll="0">
      <items count="5">
        <item x="3"/>
        <item x="1"/>
        <item x="2"/>
        <item x="0"/>
        <item t="default"/>
      </items>
    </pivotField>
  </pivotFields>
  <rowFields count="1">
    <field x="5"/>
  </rowFields>
  <rowItems count="4">
    <i>
      <x/>
    </i>
    <i>
      <x v="1"/>
    </i>
    <i>
      <x v="2"/>
    </i>
    <i t="grand">
      <x/>
    </i>
  </rowItems>
  <colItems count="1">
    <i/>
  </colItems>
  <dataFields count="1">
    <dataField name="Average of Rating" fld="7" subtotal="average" baseField="5" baseItem="1"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5" count="1" selected="0">
            <x v="0"/>
          </reference>
        </references>
      </pivotArea>
    </chartFormat>
    <chartFormat chart="11" format="10">
      <pivotArea type="data" outline="0" fieldPosition="0">
        <references count="2">
          <reference field="4294967294" count="1" selected="0">
            <x v="0"/>
          </reference>
          <reference field="5" count="1" selected="0">
            <x v="1"/>
          </reference>
        </references>
      </pivotArea>
    </chartFormat>
    <chartFormat chart="11"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09454A-CFFD-4AF7-8D27-E892734C4E5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9">
    <pivotField axis="axisRow" showAll="0" measureFilter="1" sortType="descending">
      <items count="110">
        <item x="95"/>
        <item x="82"/>
        <item x="88"/>
        <item x="56"/>
        <item x="107"/>
        <item x="61"/>
        <item x="27"/>
        <item x="11"/>
        <item x="73"/>
        <item x="48"/>
        <item x="67"/>
        <item x="70"/>
        <item x="63"/>
        <item x="5"/>
        <item x="22"/>
        <item x="36"/>
        <item x="71"/>
        <item x="7"/>
        <item x="94"/>
        <item x="64"/>
        <item x="69"/>
        <item x="102"/>
        <item x="62"/>
        <item x="55"/>
        <item x="75"/>
        <item x="68"/>
        <item x="19"/>
        <item x="45"/>
        <item x="77"/>
        <item x="54"/>
        <item x="59"/>
        <item x="15"/>
        <item x="104"/>
        <item x="93"/>
        <item x="39"/>
        <item x="85"/>
        <item x="76"/>
        <item x="20"/>
        <item x="90"/>
        <item x="86"/>
        <item x="96"/>
        <item x="79"/>
        <item x="92"/>
        <item x="105"/>
        <item x="12"/>
        <item x="108"/>
        <item x="58"/>
        <item x="14"/>
        <item x="78"/>
        <item x="2"/>
        <item x="80"/>
        <item x="103"/>
        <item x="98"/>
        <item x="40"/>
        <item x="65"/>
        <item x="50"/>
        <item x="101"/>
        <item x="35"/>
        <item x="25"/>
        <item x="37"/>
        <item x="52"/>
        <item x="34"/>
        <item x="51"/>
        <item x="60"/>
        <item x="106"/>
        <item x="47"/>
        <item x="43"/>
        <item x="84"/>
        <item x="100"/>
        <item x="31"/>
        <item x="10"/>
        <item x="26"/>
        <item x="30"/>
        <item x="83"/>
        <item x="57"/>
        <item x="38"/>
        <item x="29"/>
        <item x="49"/>
        <item x="16"/>
        <item x="28"/>
        <item x="9"/>
        <item x="6"/>
        <item x="8"/>
        <item x="87"/>
        <item x="21"/>
        <item x="46"/>
        <item x="44"/>
        <item x="53"/>
        <item x="18"/>
        <item x="42"/>
        <item x="3"/>
        <item x="81"/>
        <item x="89"/>
        <item x="33"/>
        <item x="32"/>
        <item x="23"/>
        <item x="74"/>
        <item x="13"/>
        <item x="72"/>
        <item x="66"/>
        <item x="1"/>
        <item x="91"/>
        <item x="24"/>
        <item x="0"/>
        <item x="41"/>
        <item x="17"/>
        <item x="99"/>
        <item x="4"/>
        <item x="97"/>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numFmtId="9" showAll="0"/>
    <pivotField showAll="0">
      <items count="4">
        <item x="0"/>
        <item x="2"/>
        <item x="1"/>
        <item t="default"/>
      </items>
    </pivotField>
    <pivotField dataField="1" numFmtId="1" showAll="0"/>
    <pivotField numFmtId="164" showAll="0"/>
    <pivotField showAll="0">
      <items count="5">
        <item x="3"/>
        <item x="1"/>
        <item x="2"/>
        <item x="0"/>
        <item t="default"/>
      </items>
    </pivotField>
  </pivotFields>
  <rowFields count="1">
    <field x="0"/>
  </rowFields>
  <rowItems count="11">
    <i>
      <x v="103"/>
    </i>
    <i>
      <x v="100"/>
    </i>
    <i>
      <x v="49"/>
    </i>
    <i>
      <x v="90"/>
    </i>
    <i>
      <x v="107"/>
    </i>
    <i>
      <x v="13"/>
    </i>
    <i>
      <x v="81"/>
    </i>
    <i>
      <x v="17"/>
    </i>
    <i>
      <x v="80"/>
    </i>
    <i>
      <x v="82"/>
    </i>
    <i t="grand">
      <x/>
    </i>
  </rowItems>
  <colItems count="1">
    <i/>
  </colItems>
  <dataFields count="1">
    <dataField name="Sum of Review" fld="6" baseField="0" baseItem="0" numFmtId="1"/>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739935-1221-4A06-A50D-176C1912E2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9">
    <pivotField axis="axisRow" showAll="0" measureFilter="1" sortType="ascending">
      <items count="110">
        <item x="97"/>
        <item x="4"/>
        <item x="99"/>
        <item x="17"/>
        <item x="41"/>
        <item x="0"/>
        <item x="24"/>
        <item x="91"/>
        <item x="1"/>
        <item x="66"/>
        <item x="72"/>
        <item x="13"/>
        <item x="74"/>
        <item x="23"/>
        <item x="32"/>
        <item x="33"/>
        <item x="89"/>
        <item x="81"/>
        <item x="3"/>
        <item x="42"/>
        <item x="18"/>
        <item x="53"/>
        <item x="44"/>
        <item x="46"/>
        <item x="21"/>
        <item x="87"/>
        <item x="8"/>
        <item x="6"/>
        <item x="9"/>
        <item x="28"/>
        <item x="16"/>
        <item x="49"/>
        <item x="29"/>
        <item x="38"/>
        <item x="57"/>
        <item x="83"/>
        <item x="30"/>
        <item x="26"/>
        <item x="10"/>
        <item x="31"/>
        <item x="100"/>
        <item x="84"/>
        <item x="43"/>
        <item x="47"/>
        <item x="106"/>
        <item x="60"/>
        <item x="51"/>
        <item x="34"/>
        <item x="52"/>
        <item x="37"/>
        <item x="25"/>
        <item x="35"/>
        <item x="101"/>
        <item x="50"/>
        <item x="65"/>
        <item x="40"/>
        <item x="98"/>
        <item x="103"/>
        <item x="80"/>
        <item x="2"/>
        <item x="78"/>
        <item x="14"/>
        <item x="58"/>
        <item x="108"/>
        <item x="12"/>
        <item x="105"/>
        <item x="92"/>
        <item x="79"/>
        <item x="96"/>
        <item x="86"/>
        <item x="90"/>
        <item x="20"/>
        <item x="76"/>
        <item x="85"/>
        <item x="39"/>
        <item x="93"/>
        <item x="104"/>
        <item x="15"/>
        <item x="59"/>
        <item x="54"/>
        <item x="77"/>
        <item x="45"/>
        <item x="19"/>
        <item x="68"/>
        <item x="75"/>
        <item x="55"/>
        <item x="62"/>
        <item x="102"/>
        <item x="69"/>
        <item x="64"/>
        <item x="94"/>
        <item x="7"/>
        <item x="71"/>
        <item x="36"/>
        <item x="22"/>
        <item x="5"/>
        <item x="63"/>
        <item x="70"/>
        <item x="67"/>
        <item x="48"/>
        <item x="73"/>
        <item x="11"/>
        <item x="27"/>
        <item x="61"/>
        <item x="107"/>
        <item x="56"/>
        <item x="88"/>
        <item x="82"/>
        <item x="95"/>
        <item t="default"/>
      </items>
      <autoSortScope>
        <pivotArea dataOnly="0" outline="0" fieldPosition="0">
          <references count="1">
            <reference field="4294967294" count="1" selected="0">
              <x v="0"/>
            </reference>
          </references>
        </pivotArea>
      </autoSortScope>
    </pivotField>
    <pivotField numFmtId="2" showAll="0"/>
    <pivotField numFmtId="2" showAll="0"/>
    <pivotField dataField="1" numFmtId="2" showAll="0"/>
    <pivotField numFmtId="9" showAll="0"/>
    <pivotField showAll="0">
      <items count="4">
        <item x="0"/>
        <item x="2"/>
        <item x="1"/>
        <item t="default"/>
      </items>
    </pivotField>
    <pivotField numFmtId="1" showAll="0"/>
    <pivotField numFmtId="164" showAll="0"/>
    <pivotField showAll="0">
      <items count="5">
        <item x="3"/>
        <item x="1"/>
        <item x="2"/>
        <item x="0"/>
        <item t="default"/>
      </items>
    </pivotField>
  </pivotFields>
  <rowFields count="1">
    <field x="0"/>
  </rowFields>
  <rowItems count="11">
    <i>
      <x v="24"/>
    </i>
    <i>
      <x v="58"/>
    </i>
    <i>
      <x v="70"/>
    </i>
    <i>
      <x v="72"/>
    </i>
    <i>
      <x v="71"/>
    </i>
    <i>
      <x v="82"/>
    </i>
    <i>
      <x v="68"/>
    </i>
    <i>
      <x v="16"/>
    </i>
    <i>
      <x v="67"/>
    </i>
    <i>
      <x v="30"/>
    </i>
    <i t="grand">
      <x/>
    </i>
  </rowItems>
  <colItems count="1">
    <i/>
  </colItems>
  <dataFields count="1">
    <dataField name="Sum of Absolute discount amount" fld="3" baseField="0" baseItem="0"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0AED09-CD28-442B-A4E3-BDFEBD647BB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9">
    <pivotField axis="axisRow" showAll="0" measureFilter="1" sortType="ascending">
      <items count="110">
        <item x="97"/>
        <item x="4"/>
        <item x="99"/>
        <item x="17"/>
        <item x="41"/>
        <item x="0"/>
        <item x="24"/>
        <item x="91"/>
        <item x="1"/>
        <item x="66"/>
        <item x="72"/>
        <item x="13"/>
        <item x="74"/>
        <item x="23"/>
        <item x="32"/>
        <item x="33"/>
        <item x="89"/>
        <item x="81"/>
        <item x="3"/>
        <item x="42"/>
        <item x="18"/>
        <item x="53"/>
        <item x="44"/>
        <item x="46"/>
        <item x="21"/>
        <item x="87"/>
        <item x="8"/>
        <item x="6"/>
        <item x="9"/>
        <item x="28"/>
        <item x="16"/>
        <item x="49"/>
        <item x="29"/>
        <item x="38"/>
        <item x="57"/>
        <item x="83"/>
        <item x="30"/>
        <item x="26"/>
        <item x="10"/>
        <item x="31"/>
        <item x="100"/>
        <item x="84"/>
        <item x="43"/>
        <item x="47"/>
        <item x="106"/>
        <item x="60"/>
        <item x="51"/>
        <item x="34"/>
        <item x="52"/>
        <item x="37"/>
        <item x="25"/>
        <item x="35"/>
        <item x="101"/>
        <item x="50"/>
        <item x="65"/>
        <item x="40"/>
        <item x="98"/>
        <item x="103"/>
        <item x="80"/>
        <item x="2"/>
        <item x="78"/>
        <item x="14"/>
        <item x="58"/>
        <item x="108"/>
        <item x="12"/>
        <item x="105"/>
        <item x="92"/>
        <item x="79"/>
        <item x="96"/>
        <item x="86"/>
        <item x="90"/>
        <item x="20"/>
        <item x="76"/>
        <item x="85"/>
        <item x="39"/>
        <item x="93"/>
        <item x="104"/>
        <item x="15"/>
        <item x="59"/>
        <item x="54"/>
        <item x="77"/>
        <item x="45"/>
        <item x="19"/>
        <item x="68"/>
        <item x="75"/>
        <item x="55"/>
        <item x="62"/>
        <item x="102"/>
        <item x="69"/>
        <item x="64"/>
        <item x="94"/>
        <item x="7"/>
        <item x="71"/>
        <item x="36"/>
        <item x="22"/>
        <item x="5"/>
        <item x="63"/>
        <item x="70"/>
        <item x="67"/>
        <item x="48"/>
        <item x="73"/>
        <item x="11"/>
        <item x="27"/>
        <item x="61"/>
        <item x="107"/>
        <item x="56"/>
        <item x="88"/>
        <item x="82"/>
        <item x="95"/>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numFmtId="9" showAll="0"/>
    <pivotField showAll="0">
      <items count="4">
        <item x="0"/>
        <item x="2"/>
        <item x="1"/>
        <item t="default"/>
      </items>
    </pivotField>
    <pivotField numFmtId="1" showAll="0"/>
    <pivotField dataField="1" numFmtId="164" showAll="0"/>
    <pivotField showAll="0">
      <items count="5">
        <item x="3"/>
        <item x="1"/>
        <item x="2"/>
        <item x="0"/>
        <item t="default"/>
      </items>
    </pivotField>
  </pivotFields>
  <rowFields count="1">
    <field x="0"/>
  </rowFields>
  <rowItems count="11">
    <i>
      <x v="22"/>
    </i>
    <i>
      <x v="90"/>
    </i>
    <i>
      <x v="70"/>
    </i>
    <i>
      <x v="57"/>
    </i>
    <i>
      <x v="68"/>
    </i>
    <i>
      <x v="44"/>
    </i>
    <i>
      <x v="65"/>
    </i>
    <i>
      <x v="87"/>
    </i>
    <i>
      <x v="40"/>
    </i>
    <i>
      <x v="52"/>
    </i>
    <i t="grand">
      <x/>
    </i>
  </rowItems>
  <colItems count="1">
    <i/>
  </colItems>
  <dataFields count="1">
    <dataField name="Sum of Rating" fld="7"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Rating_category" xr10:uid="{34E1456D-C108-440B-83C3-6FB967F79B0A}" sourceName="Product_Rating_category">
  <pivotTables>
    <pivotTable tabId="7" name="PivotTable6"/>
    <pivotTable tabId="2" name="PivotTable1"/>
    <pivotTable tabId="3" name="PivotTable2"/>
    <pivotTable tabId="9" name="PivotTable2"/>
    <pivotTable tabId="8" name="PivotTable1"/>
  </pivotTables>
  <data>
    <tabular pivotCacheId="192297792">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_percentage_category" xr10:uid="{1036B70C-6515-43A8-8380-B7BB12BF0952}" sourceName="Disc_percentage_category">
  <pivotTables>
    <pivotTable tabId="7" name="PivotTable6"/>
    <pivotTable tabId="2" name="PivotTable1"/>
    <pivotTable tabId="3" name="PivotTable2"/>
    <pivotTable tabId="9" name="PivotTable2"/>
    <pivotTable tabId="8" name="PivotTable1"/>
  </pivotTables>
  <data>
    <tabular pivotCacheId="19229779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1B1B996-7097-4C27-9D61-5FBF4FB45840}" sourceName="Product">
  <pivotTables>
    <pivotTable tabId="7" name="PivotTable6"/>
    <pivotTable tabId="2" name="PivotTable1"/>
    <pivotTable tabId="3" name="PivotTable2"/>
    <pivotTable tabId="9" name="PivotTable2"/>
    <pivotTable tabId="8" name="PivotTable1"/>
  </pivotTables>
  <data>
    <tabular pivotCacheId="192297792">
      <items count="109">
        <i x="97" s="1"/>
        <i x="4" s="1"/>
        <i x="99" s="1"/>
        <i x="17" s="1"/>
        <i x="41" s="1"/>
        <i x="0" s="1"/>
        <i x="24" s="1"/>
        <i x="91" s="1"/>
        <i x="1" s="1"/>
        <i x="66" s="1"/>
        <i x="72" s="1"/>
        <i x="13" s="1"/>
        <i x="74" s="1"/>
        <i x="23" s="1"/>
        <i x="32" s="1"/>
        <i x="33" s="1"/>
        <i x="89" s="1"/>
        <i x="81" s="1"/>
        <i x="3" s="1"/>
        <i x="42" s="1"/>
        <i x="18" s="1"/>
        <i x="53" s="1"/>
        <i x="44" s="1"/>
        <i x="46" s="1"/>
        <i x="21" s="1"/>
        <i x="87" s="1"/>
        <i x="8" s="1"/>
        <i x="6" s="1"/>
        <i x="9" s="1"/>
        <i x="28" s="1"/>
        <i x="16" s="1"/>
        <i x="49" s="1"/>
        <i x="29" s="1"/>
        <i x="38" s="1"/>
        <i x="57" s="1"/>
        <i x="83" s="1"/>
        <i x="30" s="1"/>
        <i x="26" s="1"/>
        <i x="10" s="1"/>
        <i x="31" s="1"/>
        <i x="100" s="1"/>
        <i x="84" s="1"/>
        <i x="43" s="1"/>
        <i x="47" s="1"/>
        <i x="106" s="1"/>
        <i x="60" s="1"/>
        <i x="51" s="1"/>
        <i x="34" s="1"/>
        <i x="52" s="1"/>
        <i x="37" s="1"/>
        <i x="25" s="1"/>
        <i x="35" s="1"/>
        <i x="101" s="1"/>
        <i x="50" s="1"/>
        <i x="65" s="1"/>
        <i x="40" s="1"/>
        <i x="98" s="1"/>
        <i x="103" s="1"/>
        <i x="80" s="1"/>
        <i x="2" s="1"/>
        <i x="78" s="1"/>
        <i x="14" s="1"/>
        <i x="58" s="1"/>
        <i x="108" s="1"/>
        <i x="12" s="1"/>
        <i x="105" s="1"/>
        <i x="92" s="1"/>
        <i x="79" s="1"/>
        <i x="96" s="1"/>
        <i x="86" s="1"/>
        <i x="90" s="1"/>
        <i x="20" s="1"/>
        <i x="76" s="1"/>
        <i x="85" s="1"/>
        <i x="39" s="1"/>
        <i x="93" s="1"/>
        <i x="104" s="1"/>
        <i x="15" s="1"/>
        <i x="59" s="1"/>
        <i x="54" s="1"/>
        <i x="77" s="1"/>
        <i x="45" s="1"/>
        <i x="19" s="1"/>
        <i x="68" s="1"/>
        <i x="75" s="1"/>
        <i x="55" s="1"/>
        <i x="62" s="1"/>
        <i x="102" s="1"/>
        <i x="69" s="1"/>
        <i x="64" s="1"/>
        <i x="94" s="1"/>
        <i x="7" s="1"/>
        <i x="71" s="1"/>
        <i x="36" s="1"/>
        <i x="22" s="1"/>
        <i x="5" s="1"/>
        <i x="63" s="1"/>
        <i x="70" s="1"/>
        <i x="67" s="1"/>
        <i x="48" s="1"/>
        <i x="73" s="1"/>
        <i x="11" s="1"/>
        <i x="27" s="1"/>
        <i x="61" s="1"/>
        <i x="107" s="1"/>
        <i x="56" s="1"/>
        <i x="88" s="1"/>
        <i x="82" s="1"/>
        <i x="9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Rating_category" xr10:uid="{82D85BD9-BC90-490B-AC98-7365FB3FFA4A}" cache="Slicer_Product_Rating_category" caption="Product_Rating_category" rowHeight="241300"/>
  <slicer name="Disc_percentage_category" xr10:uid="{E44363C9-EA98-45A0-94B9-F79AF0430BB9}" cache="Slicer_Disc_percentage_category" caption="Disc_percentage_category" rowHeight="241300"/>
  <slicer name="Product" xr10:uid="{C43521C3-6D0F-494F-8919-0B40412A0C12}"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Rating_category 1" xr10:uid="{82364823-8A7F-4C7F-85E3-02D53C31DEF8}" cache="Slicer_Product_Rating_category" caption="Product_Rating_category" rowHeight="241300"/>
  <slicer name="Disc_percentage_category 1" xr10:uid="{2604665F-761B-4E30-A39E-26A32D098888}" cache="Slicer_Disc_percentage_category" caption="Disc_percentage_category" rowHeight="241300"/>
  <slicer name="Product 1" xr10:uid="{80DD8826-0C8C-43FD-B277-AC07752FB5C8}" cache="Slicer_Product" caption="Product" startItem="1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3BFD15-046B-4670-9399-62F38A5F4F67}" name="Original_data" displayName="Original_data" ref="A1:I110" totalsRowShown="0">
  <autoFilter ref="A1:I110" xr:uid="{9F3BFD15-046B-4670-9399-62F38A5F4F67}"/>
  <sortState xmlns:xlrd2="http://schemas.microsoft.com/office/spreadsheetml/2017/richdata2" ref="A2:I110">
    <sortCondition descending="1" ref="G1:G110"/>
  </sortState>
  <tableColumns count="9">
    <tableColumn id="1" xr3:uid="{3F965297-EC27-4ACC-932A-DB22D84112D1}" name="Product"/>
    <tableColumn id="2" xr3:uid="{4AE2CFA9-A71C-44FA-A411-E7676A7F903F}" name="Current price" dataDxfId="7"/>
    <tableColumn id="3" xr3:uid="{4FEB8285-8603-4235-92D9-FA8EAB0F31BC}" name="old price" dataDxfId="6"/>
    <tableColumn id="7" xr3:uid="{0ADAA2AD-AC50-46D9-831C-E8CA13D865F8}" name="Absolute discount amount" dataDxfId="5">
      <calculatedColumnFormula>ABS(Original_data[[#This Row],[old price]]-Original_data[[#This Row],[Current price]])</calculatedColumnFormula>
    </tableColumn>
    <tableColumn id="4" xr3:uid="{F53A1F56-6D7E-4ACA-8A53-35704C7531B8}" name="Discount_percentage" dataDxfId="4" dataCellStyle="Percent"/>
    <tableColumn id="9" xr3:uid="{E66860C7-35BF-4952-8B46-C427AED0712A}" name="Disc_percentage_category" dataDxfId="3" dataCellStyle="Percent">
      <calculatedColumnFormula>IF(Original_data[[#This Row],[Discount_percentage]]&lt;20%,"Low Discount",IF(Original_data[[#This Row],[Discount_percentage]]&lt;=40%,"Medium Discount", "High Discount"))</calculatedColumnFormula>
    </tableColumn>
    <tableColumn id="5" xr3:uid="{F755D586-9A84-4D4B-AAC7-CDBE67831132}" name="Review" dataDxfId="2"/>
    <tableColumn id="6" xr3:uid="{C8D79E2F-504C-430D-815A-F4CE59E55328}" name="Rating" dataDxfId="1"/>
    <tableColumn id="8" xr3:uid="{CA5D67A0-E109-4757-9C7E-85B7C39C8766}" name="Product_Rating_category" dataDxfId="0">
      <calculatedColumnFormula>IF(Original_data[[#This Row],[Rating]]&lt;3,"Poor Rating",IF(Original_data[[#This Row],[Rating]]&lt;=4,"Average Rating",IF(Original_data[[#This Row],[Rating]]&lt;4.5,"Good Rating","Excellent Rating")))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C894-8646-4C62-9BBC-62923F642C57}">
  <dimension ref="A3:B7"/>
  <sheetViews>
    <sheetView topLeftCell="B1" workbookViewId="0">
      <selection activeCell="E29" sqref="E29"/>
    </sheetView>
  </sheetViews>
  <sheetFormatPr defaultRowHeight="14.5" x14ac:dyDescent="0.35"/>
  <cols>
    <col min="1" max="1" width="15.6328125" bestFit="1" customWidth="1"/>
    <col min="2" max="2" width="16.1796875" bestFit="1" customWidth="1"/>
    <col min="3" max="3" width="12.36328125" bestFit="1" customWidth="1"/>
  </cols>
  <sheetData>
    <row r="3" spans="1:2" x14ac:dyDescent="0.35">
      <c r="A3" s="10" t="s">
        <v>144</v>
      </c>
      <c r="B3" t="s">
        <v>147</v>
      </c>
    </row>
    <row r="4" spans="1:2" x14ac:dyDescent="0.35">
      <c r="A4" s="11" t="s">
        <v>127</v>
      </c>
      <c r="B4" s="2">
        <v>11.559322033898304</v>
      </c>
    </row>
    <row r="5" spans="1:2" x14ac:dyDescent="0.35">
      <c r="A5" s="11" t="s">
        <v>125</v>
      </c>
      <c r="B5" s="2">
        <v>11.444444444444445</v>
      </c>
    </row>
    <row r="6" spans="1:2" x14ac:dyDescent="0.35">
      <c r="A6" s="11" t="s">
        <v>126</v>
      </c>
      <c r="B6" s="2">
        <v>14.34375</v>
      </c>
    </row>
    <row r="7" spans="1:2" x14ac:dyDescent="0.35">
      <c r="A7" s="11" t="s">
        <v>145</v>
      </c>
      <c r="B7" s="2">
        <v>12.357798165137615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DA127-7ABA-4301-9EF1-38EBF3349AAC}">
  <dimension ref="A3:B7"/>
  <sheetViews>
    <sheetView workbookViewId="0">
      <selection activeCell="V42" sqref="V42"/>
    </sheetView>
  </sheetViews>
  <sheetFormatPr defaultRowHeight="14.5" x14ac:dyDescent="0.35"/>
  <cols>
    <col min="1" max="1" width="15.6328125" bestFit="1" customWidth="1"/>
    <col min="2" max="2" width="15.54296875" bestFit="1" customWidth="1"/>
  </cols>
  <sheetData>
    <row r="3" spans="1:2" x14ac:dyDescent="0.35">
      <c r="A3" s="10" t="s">
        <v>144</v>
      </c>
      <c r="B3" t="s">
        <v>148</v>
      </c>
    </row>
    <row r="4" spans="1:2" x14ac:dyDescent="0.35">
      <c r="A4" s="11" t="s">
        <v>127</v>
      </c>
      <c r="B4" s="3">
        <v>3.7050847457627123</v>
      </c>
    </row>
    <row r="5" spans="1:2" x14ac:dyDescent="0.35">
      <c r="A5" s="11" t="s">
        <v>125</v>
      </c>
      <c r="B5" s="3">
        <v>3.7833333333333323</v>
      </c>
    </row>
    <row r="6" spans="1:2" x14ac:dyDescent="0.35">
      <c r="A6" s="11" t="s">
        <v>126</v>
      </c>
      <c r="B6" s="3">
        <v>4.1437499999999989</v>
      </c>
    </row>
    <row r="7" spans="1:2" x14ac:dyDescent="0.35">
      <c r="A7" s="11" t="s">
        <v>145</v>
      </c>
      <c r="B7" s="3">
        <v>3.8467889908256914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8F5D-561D-41D1-B73F-80D205DD5215}">
  <dimension ref="A3:B14"/>
  <sheetViews>
    <sheetView topLeftCell="B1" workbookViewId="0">
      <selection activeCell="T9" sqref="T9"/>
    </sheetView>
  </sheetViews>
  <sheetFormatPr defaultRowHeight="14.5" x14ac:dyDescent="0.35"/>
  <cols>
    <col min="1" max="1" width="61.453125" bestFit="1" customWidth="1"/>
    <col min="2" max="2" width="13.08984375" bestFit="1" customWidth="1"/>
  </cols>
  <sheetData>
    <row r="3" spans="1:2" x14ac:dyDescent="0.35">
      <c r="A3" s="10" t="s">
        <v>144</v>
      </c>
      <c r="B3" t="s">
        <v>146</v>
      </c>
    </row>
    <row r="4" spans="1:2" x14ac:dyDescent="0.35">
      <c r="A4" s="11" t="s">
        <v>64</v>
      </c>
      <c r="B4" s="2">
        <v>69</v>
      </c>
    </row>
    <row r="5" spans="1:2" x14ac:dyDescent="0.35">
      <c r="A5" s="11" t="s">
        <v>10</v>
      </c>
      <c r="B5" s="2">
        <v>55</v>
      </c>
    </row>
    <row r="6" spans="1:2" x14ac:dyDescent="0.35">
      <c r="A6" s="11" t="s">
        <v>29</v>
      </c>
      <c r="B6" s="2">
        <v>49</v>
      </c>
    </row>
    <row r="7" spans="1:2" x14ac:dyDescent="0.35">
      <c r="A7" s="11" t="s">
        <v>23</v>
      </c>
      <c r="B7" s="2">
        <v>44</v>
      </c>
    </row>
    <row r="8" spans="1:2" x14ac:dyDescent="0.35">
      <c r="A8" s="11" t="s">
        <v>15</v>
      </c>
      <c r="B8" s="2">
        <v>39</v>
      </c>
    </row>
    <row r="9" spans="1:2" x14ac:dyDescent="0.35">
      <c r="A9" s="11" t="s">
        <v>40</v>
      </c>
      <c r="B9" s="2">
        <v>36</v>
      </c>
    </row>
    <row r="10" spans="1:2" x14ac:dyDescent="0.35">
      <c r="A10" s="11" t="s">
        <v>37</v>
      </c>
      <c r="B10" s="2">
        <v>32</v>
      </c>
    </row>
    <row r="11" spans="1:2" x14ac:dyDescent="0.35">
      <c r="A11" s="11" t="s">
        <v>6</v>
      </c>
      <c r="B11" s="2">
        <v>24</v>
      </c>
    </row>
    <row r="12" spans="1:2" x14ac:dyDescent="0.35">
      <c r="A12" s="11" t="s">
        <v>36</v>
      </c>
      <c r="B12" s="2">
        <v>20</v>
      </c>
    </row>
    <row r="13" spans="1:2" x14ac:dyDescent="0.35">
      <c r="A13" s="11" t="s">
        <v>32</v>
      </c>
      <c r="B13" s="2">
        <v>20</v>
      </c>
    </row>
    <row r="14" spans="1:2" x14ac:dyDescent="0.35">
      <c r="A14" s="11" t="s">
        <v>145</v>
      </c>
      <c r="B14" s="2">
        <v>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1B877-51CB-4D23-9F2F-14AE8B7090BC}">
  <dimension ref="D1:AA59"/>
  <sheetViews>
    <sheetView tabSelected="1" topLeftCell="L1" zoomScaleNormal="100" workbookViewId="0">
      <selection activeCell="AB3" sqref="AB3"/>
    </sheetView>
  </sheetViews>
  <sheetFormatPr defaultRowHeight="14.5" x14ac:dyDescent="0.35"/>
  <cols>
    <col min="1" max="2" width="8.7265625" style="13"/>
    <col min="3" max="3" width="8.90625" style="13" customWidth="1"/>
    <col min="4" max="16384" width="8.7265625" style="13"/>
  </cols>
  <sheetData>
    <row r="1" spans="4:27" s="14" customFormat="1" ht="61.5" x14ac:dyDescent="1.35">
      <c r="D1" s="16"/>
      <c r="E1" s="16"/>
      <c r="F1" s="16"/>
      <c r="G1" s="16"/>
      <c r="H1" s="16"/>
      <c r="I1" s="16"/>
      <c r="J1" s="16"/>
      <c r="K1" s="16"/>
      <c r="L1" s="16"/>
      <c r="M1" s="16"/>
      <c r="N1" s="16"/>
      <c r="O1" s="16"/>
      <c r="P1" s="16"/>
      <c r="Q1" s="16"/>
      <c r="R1" s="16"/>
      <c r="S1" s="16"/>
      <c r="T1" s="16"/>
      <c r="U1" s="16"/>
      <c r="V1" s="16"/>
      <c r="W1" s="16"/>
      <c r="X1" s="16"/>
      <c r="Y1" s="16"/>
      <c r="Z1" s="16"/>
      <c r="AA1" s="16"/>
    </row>
    <row r="2" spans="4:27" x14ac:dyDescent="0.35">
      <c r="D2" s="15"/>
      <c r="E2" s="15"/>
      <c r="F2" s="15"/>
      <c r="G2" s="15"/>
      <c r="H2" s="15"/>
      <c r="I2" s="15"/>
      <c r="J2" s="15"/>
      <c r="K2" s="15"/>
      <c r="L2" s="15"/>
      <c r="M2" s="15"/>
      <c r="N2" s="15"/>
      <c r="O2" s="15"/>
      <c r="P2" s="15"/>
      <c r="Q2" s="15"/>
      <c r="R2" s="15"/>
      <c r="S2" s="15"/>
      <c r="T2" s="15"/>
      <c r="U2" s="15"/>
      <c r="V2" s="15"/>
      <c r="W2" s="15"/>
      <c r="X2" s="15"/>
      <c r="Y2" s="15"/>
      <c r="Z2" s="15"/>
      <c r="AA2" s="15"/>
    </row>
    <row r="3" spans="4:27" x14ac:dyDescent="0.35">
      <c r="D3" s="15"/>
      <c r="E3" s="15"/>
      <c r="F3" s="15"/>
      <c r="G3" s="15"/>
      <c r="H3" s="15"/>
      <c r="I3" s="15"/>
      <c r="J3" s="15"/>
      <c r="K3" s="15"/>
      <c r="L3" s="15"/>
      <c r="M3" s="15"/>
      <c r="N3" s="15"/>
      <c r="O3" s="15"/>
      <c r="P3" s="15"/>
      <c r="Q3" s="15"/>
      <c r="R3" s="15"/>
      <c r="S3" s="15"/>
      <c r="T3" s="15"/>
      <c r="U3" s="15"/>
      <c r="V3" s="15"/>
      <c r="W3" s="15"/>
      <c r="X3" s="15"/>
      <c r="Y3" s="15"/>
      <c r="Z3" s="15"/>
      <c r="AA3" s="15"/>
    </row>
    <row r="4" spans="4:27" x14ac:dyDescent="0.35">
      <c r="D4" s="15"/>
      <c r="E4" s="15"/>
      <c r="F4" s="15"/>
      <c r="G4" s="15"/>
      <c r="H4" s="15"/>
      <c r="I4" s="15"/>
      <c r="J4" s="15"/>
      <c r="K4" s="15"/>
      <c r="L4" s="15"/>
      <c r="M4" s="15"/>
      <c r="N4" s="15"/>
      <c r="O4" s="15"/>
      <c r="P4" s="15"/>
      <c r="Q4" s="15"/>
      <c r="R4" s="15"/>
      <c r="S4" s="15"/>
      <c r="T4" s="15"/>
      <c r="U4" s="15"/>
      <c r="V4" s="15"/>
      <c r="W4" s="15"/>
      <c r="X4" s="15"/>
      <c r="Y4" s="15"/>
      <c r="Z4" s="15"/>
      <c r="AA4" s="15"/>
    </row>
    <row r="5" spans="4:27" x14ac:dyDescent="0.35">
      <c r="D5" s="15"/>
      <c r="E5" s="15"/>
      <c r="F5" s="15"/>
      <c r="G5" s="15"/>
      <c r="H5" s="15"/>
      <c r="I5" s="15"/>
      <c r="J5" s="15"/>
      <c r="K5" s="15"/>
      <c r="L5" s="15"/>
      <c r="M5" s="15"/>
      <c r="N5" s="15"/>
      <c r="O5" s="15"/>
      <c r="P5" s="15"/>
      <c r="Q5" s="15"/>
      <c r="R5" s="15"/>
      <c r="S5" s="15"/>
      <c r="T5" s="15"/>
      <c r="U5" s="15"/>
      <c r="V5" s="15"/>
      <c r="W5" s="15"/>
      <c r="X5" s="15"/>
      <c r="Y5" s="15"/>
      <c r="Z5" s="15"/>
      <c r="AA5" s="15"/>
    </row>
    <row r="6" spans="4:27" x14ac:dyDescent="0.35">
      <c r="D6" s="15"/>
      <c r="E6" s="15"/>
      <c r="F6" s="15"/>
      <c r="G6" s="15"/>
      <c r="H6" s="15"/>
      <c r="I6" s="15"/>
      <c r="J6" s="15"/>
      <c r="K6" s="15"/>
      <c r="L6" s="15"/>
      <c r="M6" s="15"/>
      <c r="N6" s="15"/>
      <c r="O6" s="15"/>
      <c r="P6" s="15"/>
      <c r="Q6" s="15"/>
      <c r="R6" s="15"/>
      <c r="S6" s="15"/>
      <c r="T6" s="15"/>
      <c r="U6" s="15"/>
      <c r="V6" s="15"/>
      <c r="W6" s="15"/>
      <c r="X6" s="15"/>
      <c r="Y6" s="15"/>
      <c r="Z6" s="15"/>
      <c r="AA6" s="15"/>
    </row>
    <row r="7" spans="4:27" x14ac:dyDescent="0.35">
      <c r="D7" s="15"/>
      <c r="E7" s="15"/>
      <c r="F7" s="15"/>
      <c r="G7" s="15"/>
      <c r="H7" s="15"/>
      <c r="I7" s="15"/>
      <c r="J7" s="15"/>
      <c r="K7" s="15"/>
      <c r="L7" s="15"/>
      <c r="M7" s="15"/>
      <c r="N7" s="15"/>
      <c r="O7" s="15"/>
      <c r="P7" s="15"/>
      <c r="Q7" s="15"/>
      <c r="R7" s="15"/>
      <c r="S7" s="15"/>
      <c r="T7" s="15"/>
      <c r="U7" s="15"/>
      <c r="V7" s="15"/>
      <c r="W7" s="15"/>
      <c r="X7" s="15"/>
      <c r="Y7" s="15"/>
      <c r="Z7" s="15"/>
      <c r="AA7" s="15"/>
    </row>
    <row r="8" spans="4:27" x14ac:dyDescent="0.35">
      <c r="D8" s="15"/>
      <c r="E8" s="15"/>
      <c r="F8" s="15"/>
      <c r="G8" s="15"/>
      <c r="H8" s="15"/>
      <c r="I8" s="15"/>
      <c r="J8" s="15"/>
      <c r="K8" s="15"/>
      <c r="L8" s="15"/>
      <c r="M8" s="15"/>
      <c r="N8" s="15"/>
      <c r="O8" s="15"/>
      <c r="P8" s="15"/>
      <c r="Q8" s="15"/>
      <c r="R8" s="15"/>
      <c r="S8" s="15"/>
      <c r="T8" s="15"/>
      <c r="U8" s="15"/>
      <c r="V8" s="15"/>
      <c r="W8" s="15"/>
      <c r="X8" s="15"/>
      <c r="Y8" s="15"/>
      <c r="Z8" s="15"/>
      <c r="AA8" s="15"/>
    </row>
    <row r="9" spans="4:27" x14ac:dyDescent="0.35">
      <c r="D9" s="15"/>
      <c r="E9" s="15"/>
      <c r="F9" s="15"/>
      <c r="G9" s="15"/>
      <c r="H9" s="15"/>
      <c r="I9" s="15"/>
      <c r="J9" s="15"/>
      <c r="K9" s="15"/>
      <c r="L9" s="15"/>
      <c r="M9" s="15"/>
      <c r="N9" s="15"/>
      <c r="O9" s="15"/>
      <c r="P9" s="15"/>
      <c r="Q9" s="15"/>
      <c r="R9" s="15"/>
      <c r="S9" s="15"/>
      <c r="T9" s="15"/>
      <c r="U9" s="15"/>
      <c r="V9" s="15"/>
      <c r="W9" s="15"/>
      <c r="X9" s="15"/>
      <c r="Y9" s="15"/>
      <c r="Z9" s="15"/>
      <c r="AA9" s="15"/>
    </row>
    <row r="10" spans="4:27" x14ac:dyDescent="0.35">
      <c r="D10" s="15"/>
      <c r="E10" s="15"/>
      <c r="F10" s="15"/>
      <c r="G10" s="15"/>
      <c r="H10" s="15"/>
      <c r="I10" s="15"/>
      <c r="J10" s="15"/>
      <c r="K10" s="15"/>
      <c r="L10" s="15"/>
      <c r="M10" s="15"/>
      <c r="N10" s="15"/>
      <c r="O10" s="15"/>
      <c r="P10" s="15"/>
      <c r="Q10" s="15"/>
      <c r="R10" s="15"/>
      <c r="S10" s="15"/>
      <c r="T10" s="15"/>
      <c r="U10" s="15"/>
      <c r="V10" s="15"/>
      <c r="W10" s="15"/>
      <c r="X10" s="15"/>
      <c r="Y10" s="15"/>
      <c r="Z10" s="15"/>
      <c r="AA10" s="15"/>
    </row>
    <row r="11" spans="4:27" x14ac:dyDescent="0.35">
      <c r="D11" s="15"/>
      <c r="E11" s="15"/>
      <c r="F11" s="15"/>
      <c r="G11" s="15"/>
      <c r="H11" s="15"/>
      <c r="I11" s="15"/>
      <c r="J11" s="15"/>
      <c r="K11" s="15"/>
      <c r="L11" s="15"/>
      <c r="M11" s="15"/>
      <c r="N11" s="15"/>
      <c r="O11" s="15"/>
      <c r="P11" s="15"/>
      <c r="Q11" s="15"/>
      <c r="R11" s="15"/>
      <c r="S11" s="15"/>
      <c r="T11" s="15"/>
      <c r="U11" s="15"/>
      <c r="V11" s="15"/>
      <c r="W11" s="15"/>
      <c r="X11" s="15"/>
      <c r="Y11" s="15"/>
      <c r="Z11" s="15"/>
      <c r="AA11" s="15"/>
    </row>
    <row r="12" spans="4:27" x14ac:dyDescent="0.35">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4:27" x14ac:dyDescent="0.35">
      <c r="D13" s="15"/>
      <c r="E13" s="15"/>
      <c r="F13" s="15"/>
      <c r="G13" s="15"/>
      <c r="H13" s="15"/>
      <c r="I13" s="15"/>
      <c r="J13" s="15"/>
      <c r="K13" s="15"/>
      <c r="L13" s="15"/>
      <c r="M13" s="15"/>
      <c r="N13" s="15"/>
      <c r="O13" s="15"/>
      <c r="P13" s="15"/>
      <c r="Q13" s="15"/>
      <c r="R13" s="15"/>
      <c r="S13" s="15"/>
      <c r="T13" s="15"/>
      <c r="U13" s="15"/>
      <c r="V13" s="15"/>
      <c r="W13" s="15"/>
      <c r="X13" s="15"/>
      <c r="Y13" s="15"/>
      <c r="Z13" s="15"/>
      <c r="AA13" s="15"/>
    </row>
    <row r="14" spans="4:27" x14ac:dyDescent="0.35">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4:27" x14ac:dyDescent="0.35">
      <c r="D15" s="15"/>
      <c r="E15" s="15"/>
      <c r="F15" s="15"/>
      <c r="G15" s="15"/>
      <c r="H15" s="15"/>
      <c r="I15" s="15"/>
      <c r="J15" s="15"/>
      <c r="K15" s="15"/>
      <c r="L15" s="15"/>
      <c r="M15" s="15"/>
      <c r="N15" s="15"/>
      <c r="O15" s="15"/>
      <c r="P15" s="15"/>
      <c r="Q15" s="15"/>
      <c r="R15" s="15"/>
      <c r="S15" s="15"/>
      <c r="T15" s="15"/>
      <c r="U15" s="15"/>
      <c r="V15" s="15"/>
      <c r="W15" s="15"/>
      <c r="X15" s="15"/>
      <c r="Y15" s="15"/>
      <c r="Z15" s="15"/>
      <c r="AA15" s="15"/>
    </row>
    <row r="16" spans="4:27" x14ac:dyDescent="0.3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4:27" x14ac:dyDescent="0.35">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4:27" x14ac:dyDescent="0.35">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4:27" x14ac:dyDescent="0.35">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4:27" x14ac:dyDescent="0.35">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4:27" x14ac:dyDescent="0.35">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4:27" x14ac:dyDescent="0.35">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4:27" x14ac:dyDescent="0.35">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4:27" x14ac:dyDescent="0.35">
      <c r="D24" s="15"/>
      <c r="E24" s="15"/>
      <c r="F24" s="15"/>
      <c r="G24" s="15"/>
      <c r="H24" s="15"/>
      <c r="I24" s="15"/>
      <c r="J24" s="15"/>
      <c r="K24" s="15"/>
      <c r="L24" s="15"/>
      <c r="M24" s="15"/>
      <c r="N24" s="15"/>
      <c r="O24" s="15"/>
      <c r="P24" s="15"/>
      <c r="Q24" s="15"/>
      <c r="R24" s="15"/>
      <c r="S24" s="15"/>
      <c r="T24" s="15"/>
      <c r="U24" s="15"/>
      <c r="V24" s="15"/>
      <c r="W24" s="15"/>
      <c r="X24" s="15"/>
      <c r="Y24" s="15"/>
      <c r="Z24" s="15"/>
      <c r="AA24" s="15"/>
    </row>
    <row r="25" spans="4:27" x14ac:dyDescent="0.35">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4:27" x14ac:dyDescent="0.35">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4:27" x14ac:dyDescent="0.3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4:27" x14ac:dyDescent="0.35">
      <c r="D28" s="15"/>
      <c r="E28" s="15"/>
      <c r="F28" s="15"/>
      <c r="G28" s="15"/>
      <c r="H28" s="15"/>
      <c r="I28" s="15"/>
      <c r="J28" s="15"/>
      <c r="K28" s="15"/>
      <c r="L28" s="15"/>
      <c r="M28" s="15"/>
      <c r="N28" s="15"/>
      <c r="O28" s="15"/>
      <c r="P28" s="15"/>
      <c r="Q28" s="15"/>
      <c r="R28" s="15"/>
      <c r="S28" s="15"/>
      <c r="T28" s="15"/>
      <c r="U28" s="15"/>
      <c r="V28" s="15"/>
      <c r="W28" s="15"/>
      <c r="X28" s="15"/>
      <c r="Y28" s="15"/>
      <c r="Z28" s="15"/>
      <c r="AA28" s="15"/>
    </row>
    <row r="29" spans="4:27" x14ac:dyDescent="0.35">
      <c r="D29" s="15"/>
      <c r="E29" s="15"/>
      <c r="F29" s="15"/>
      <c r="G29" s="15"/>
      <c r="H29" s="15"/>
      <c r="I29" s="15"/>
      <c r="J29" s="15"/>
      <c r="K29" s="15"/>
      <c r="L29" s="15"/>
      <c r="M29" s="15"/>
      <c r="N29" s="15"/>
      <c r="O29" s="15"/>
      <c r="P29" s="15"/>
      <c r="Q29" s="15"/>
      <c r="R29" s="15"/>
      <c r="S29" s="15"/>
      <c r="T29" s="15"/>
      <c r="U29" s="15"/>
      <c r="V29" s="15"/>
      <c r="W29" s="15"/>
      <c r="X29" s="15"/>
      <c r="Y29" s="15"/>
      <c r="Z29" s="15"/>
      <c r="AA29" s="15"/>
    </row>
    <row r="30" spans="4:27" x14ac:dyDescent="0.3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4:27" x14ac:dyDescent="0.3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4:27" x14ac:dyDescent="0.3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4:27" x14ac:dyDescent="0.3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4:27" x14ac:dyDescent="0.3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4:27" x14ac:dyDescent="0.3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4:27" x14ac:dyDescent="0.3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4:27" x14ac:dyDescent="0.3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4:27" x14ac:dyDescent="0.3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4:27" x14ac:dyDescent="0.3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4:27" x14ac:dyDescent="0.3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4:27" x14ac:dyDescent="0.3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4:27" x14ac:dyDescent="0.3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4:27" x14ac:dyDescent="0.3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4:27" x14ac:dyDescent="0.3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4:27" x14ac:dyDescent="0.3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4:27" x14ac:dyDescent="0.3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4:27" x14ac:dyDescent="0.3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4:27" x14ac:dyDescent="0.3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4:27" x14ac:dyDescent="0.3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4:27" x14ac:dyDescent="0.3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4:27" x14ac:dyDescent="0.3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4:27" x14ac:dyDescent="0.3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4:27" x14ac:dyDescent="0.3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4:27" x14ac:dyDescent="0.3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4:27" x14ac:dyDescent="0.3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4:27" x14ac:dyDescent="0.3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4:27" x14ac:dyDescent="0.3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4:27" x14ac:dyDescent="0.3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4:27" x14ac:dyDescent="0.35">
      <c r="D59" s="15"/>
      <c r="E59" s="15"/>
      <c r="F59" s="15"/>
      <c r="G59" s="15"/>
      <c r="H59" s="15"/>
      <c r="I59" s="15"/>
      <c r="J59" s="15"/>
      <c r="K59" s="15"/>
      <c r="L59" s="15"/>
      <c r="M59" s="15"/>
      <c r="N59" s="15"/>
      <c r="O59" s="15"/>
      <c r="P59" s="15"/>
      <c r="Q59" s="15"/>
      <c r="R59" s="15"/>
      <c r="S59" s="15"/>
      <c r="T59" s="15"/>
      <c r="U59" s="15"/>
      <c r="V59" s="15"/>
      <c r="W59" s="15"/>
      <c r="X59" s="15"/>
      <c r="Y59" s="15"/>
      <c r="Z59" s="15"/>
      <c r="AA59" s="15"/>
    </row>
  </sheetData>
  <mergeCells count="1">
    <mergeCell ref="D1:AA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647A3-C57D-42D7-8748-064E01149D15}">
  <dimension ref="A3:B14"/>
  <sheetViews>
    <sheetView topLeftCell="B1" workbookViewId="0">
      <selection activeCell="M5" sqref="M5"/>
    </sheetView>
  </sheetViews>
  <sheetFormatPr defaultRowHeight="14.5" x14ac:dyDescent="0.35"/>
  <cols>
    <col min="1" max="1" width="67.08984375" bestFit="1" customWidth="1"/>
    <col min="2" max="2" width="29.7265625" bestFit="1" customWidth="1"/>
  </cols>
  <sheetData>
    <row r="3" spans="1:2" x14ac:dyDescent="0.35">
      <c r="A3" s="10" t="s">
        <v>144</v>
      </c>
      <c r="B3" t="s">
        <v>151</v>
      </c>
    </row>
    <row r="4" spans="1:2" x14ac:dyDescent="0.35">
      <c r="A4" s="11" t="s">
        <v>25</v>
      </c>
      <c r="B4" s="1">
        <v>1360</v>
      </c>
    </row>
    <row r="5" spans="1:2" x14ac:dyDescent="0.35">
      <c r="A5" s="11" t="s">
        <v>75</v>
      </c>
      <c r="B5" s="1">
        <v>1418</v>
      </c>
    </row>
    <row r="6" spans="1:2" x14ac:dyDescent="0.35">
      <c r="A6" s="11" t="s">
        <v>12</v>
      </c>
      <c r="B6" s="1">
        <v>1526</v>
      </c>
    </row>
    <row r="7" spans="1:2" x14ac:dyDescent="0.35">
      <c r="A7" s="11" t="s">
        <v>35</v>
      </c>
      <c r="B7" s="1">
        <v>1670</v>
      </c>
    </row>
    <row r="8" spans="1:2" x14ac:dyDescent="0.35">
      <c r="A8" s="11" t="s">
        <v>42</v>
      </c>
      <c r="B8" s="1">
        <v>1721</v>
      </c>
    </row>
    <row r="9" spans="1:2" x14ac:dyDescent="0.35">
      <c r="A9" s="11" t="s">
        <v>112</v>
      </c>
      <c r="B9" s="1">
        <v>1880</v>
      </c>
    </row>
    <row r="10" spans="1:2" x14ac:dyDescent="0.35">
      <c r="A10" s="11" t="s">
        <v>21</v>
      </c>
      <c r="B10" s="1">
        <v>1946</v>
      </c>
    </row>
    <row r="11" spans="1:2" x14ac:dyDescent="0.35">
      <c r="A11" s="11" t="s">
        <v>69</v>
      </c>
      <c r="B11" s="1">
        <v>2393</v>
      </c>
    </row>
    <row r="12" spans="1:2" x14ac:dyDescent="0.35">
      <c r="A12" s="11" t="s">
        <v>28</v>
      </c>
      <c r="B12" s="1">
        <v>2452</v>
      </c>
    </row>
    <row r="13" spans="1:2" x14ac:dyDescent="0.35">
      <c r="A13" s="11" t="s">
        <v>63</v>
      </c>
      <c r="B13" s="1">
        <v>2585</v>
      </c>
    </row>
    <row r="14" spans="1:2" x14ac:dyDescent="0.35">
      <c r="A14" s="11" t="s">
        <v>145</v>
      </c>
      <c r="B14" s="1">
        <v>18951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4BACF-E1F7-4ACF-B434-FCDE7C5C32A5}">
  <dimension ref="A3:B14"/>
  <sheetViews>
    <sheetView workbookViewId="0">
      <selection activeCell="A18" sqref="A18"/>
    </sheetView>
  </sheetViews>
  <sheetFormatPr defaultRowHeight="14.5" x14ac:dyDescent="0.35"/>
  <cols>
    <col min="1" max="1" width="64.453125" bestFit="1" customWidth="1"/>
    <col min="2" max="2" width="12.36328125" bestFit="1" customWidth="1"/>
  </cols>
  <sheetData>
    <row r="3" spans="1:2" x14ac:dyDescent="0.35">
      <c r="A3" s="10" t="s">
        <v>144</v>
      </c>
      <c r="B3" t="s">
        <v>152</v>
      </c>
    </row>
    <row r="4" spans="1:2" x14ac:dyDescent="0.35">
      <c r="A4" s="11" t="s">
        <v>16</v>
      </c>
      <c r="B4" s="3">
        <v>4.8</v>
      </c>
    </row>
    <row r="5" spans="1:2" x14ac:dyDescent="0.35">
      <c r="A5" s="11" t="s">
        <v>8</v>
      </c>
      <c r="B5" s="3">
        <v>4.8</v>
      </c>
    </row>
    <row r="6" spans="1:2" x14ac:dyDescent="0.35">
      <c r="A6" s="11" t="s">
        <v>12</v>
      </c>
      <c r="B6" s="3">
        <v>4.8</v>
      </c>
    </row>
    <row r="7" spans="1:2" x14ac:dyDescent="0.35">
      <c r="A7" s="11" t="s">
        <v>38</v>
      </c>
      <c r="B7" s="3">
        <v>5</v>
      </c>
    </row>
    <row r="8" spans="1:2" x14ac:dyDescent="0.35">
      <c r="A8" s="11" t="s">
        <v>21</v>
      </c>
      <c r="B8" s="3">
        <v>5</v>
      </c>
    </row>
    <row r="9" spans="1:2" x14ac:dyDescent="0.35">
      <c r="A9" s="11" t="s">
        <v>81</v>
      </c>
      <c r="B9" s="3">
        <v>5</v>
      </c>
    </row>
    <row r="10" spans="1:2" x14ac:dyDescent="0.35">
      <c r="A10" s="11" t="s">
        <v>101</v>
      </c>
      <c r="B10" s="3">
        <v>5</v>
      </c>
    </row>
    <row r="11" spans="1:2" x14ac:dyDescent="0.35">
      <c r="A11" s="11" t="s">
        <v>20</v>
      </c>
      <c r="B11" s="3">
        <v>5</v>
      </c>
    </row>
    <row r="12" spans="1:2" x14ac:dyDescent="0.35">
      <c r="A12" s="11" t="s">
        <v>19</v>
      </c>
      <c r="B12" s="3">
        <v>5</v>
      </c>
    </row>
    <row r="13" spans="1:2" x14ac:dyDescent="0.35">
      <c r="A13" s="11" t="s">
        <v>39</v>
      </c>
      <c r="B13" s="3">
        <v>5</v>
      </c>
    </row>
    <row r="14" spans="1:2" x14ac:dyDescent="0.35">
      <c r="A14" s="11" t="s">
        <v>145</v>
      </c>
      <c r="B14" s="3">
        <v>49.399999999999991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FF105-7614-4E06-B0E3-5C08655B21AC}">
  <dimension ref="A1:M110"/>
  <sheetViews>
    <sheetView topLeftCell="F1" workbookViewId="0">
      <selection activeCell="O58" sqref="O58"/>
    </sheetView>
  </sheetViews>
  <sheetFormatPr defaultRowHeight="14.5" x14ac:dyDescent="0.35"/>
  <cols>
    <col min="1" max="1" width="89.1796875" bestFit="1" customWidth="1"/>
    <col min="2" max="2" width="14.08984375" style="1" bestFit="1" customWidth="1"/>
    <col min="3" max="3" width="10.26953125" style="1" bestFit="1" customWidth="1"/>
    <col min="4" max="4" width="25.54296875" style="1" bestFit="1" customWidth="1"/>
    <col min="5" max="5" width="21" style="4" bestFit="1" customWidth="1"/>
    <col min="6" max="6" width="25.26953125" style="4" bestFit="1" customWidth="1"/>
    <col min="7" max="7" width="9" style="2" bestFit="1" customWidth="1"/>
    <col min="8" max="8" width="8.36328125" style="3" bestFit="1" customWidth="1"/>
    <col min="9" max="9" width="24.453125" bestFit="1" customWidth="1"/>
    <col min="11" max="11" width="65.453125" bestFit="1" customWidth="1"/>
  </cols>
  <sheetData>
    <row r="1" spans="1:12" x14ac:dyDescent="0.35">
      <c r="A1" t="s">
        <v>0</v>
      </c>
      <c r="B1" s="1" t="s">
        <v>1</v>
      </c>
      <c r="C1" s="1" t="s">
        <v>2</v>
      </c>
      <c r="D1" t="s">
        <v>114</v>
      </c>
      <c r="E1" s="4" t="s">
        <v>116</v>
      </c>
      <c r="F1" s="4" t="s">
        <v>117</v>
      </c>
      <c r="G1" s="2" t="s">
        <v>3</v>
      </c>
      <c r="H1" s="3" t="s">
        <v>113</v>
      </c>
      <c r="I1" t="s">
        <v>115</v>
      </c>
      <c r="K1" t="s">
        <v>122</v>
      </c>
    </row>
    <row r="2" spans="1:12" x14ac:dyDescent="0.35">
      <c r="A2" t="s">
        <v>64</v>
      </c>
      <c r="B2" s="1">
        <v>445</v>
      </c>
      <c r="C2" s="1">
        <v>873</v>
      </c>
      <c r="D2" s="1">
        <f>ABS(Original_data[[#This Row],[old price]]-Original_data[[#This Row],[Current price]])</f>
        <v>428</v>
      </c>
      <c r="E2" s="4">
        <v>0.49</v>
      </c>
      <c r="F2" s="4" t="str">
        <f>IF(Original_data[[#This Row],[Discount_percentage]]&lt;20%,"Low Discount",IF(Original_data[[#This Row],[Discount_percentage]]&lt;=40%,"Medium Discount", "High Discount"))</f>
        <v>High Discount</v>
      </c>
      <c r="G2" s="2">
        <v>69</v>
      </c>
      <c r="H2" s="3">
        <v>2.8</v>
      </c>
      <c r="I2" t="str">
        <f>IF(Original_data[[#This Row],[Rating]]&lt;3,"Poor Rating",IF(Original_data[[#This Row],[Rating]]&lt;=4,"Average Rating",IF(Original_data[[#This Row],[Rating]]&lt;4.5,"Good Rating","Excellent Rating")))</f>
        <v>Poor Rating</v>
      </c>
      <c r="K2" t="s">
        <v>118</v>
      </c>
      <c r="L2" s="1">
        <f>AVERAGE(B2:B110)</f>
        <v>1195.045871559633</v>
      </c>
    </row>
    <row r="3" spans="1:12" x14ac:dyDescent="0.35">
      <c r="A3" t="s">
        <v>10</v>
      </c>
      <c r="B3" s="1">
        <v>2319</v>
      </c>
      <c r="C3" s="1">
        <v>3032</v>
      </c>
      <c r="D3" s="1">
        <f>ABS(Original_data[[#This Row],[old price]]-Original_data[[#This Row],[Current price]])</f>
        <v>713</v>
      </c>
      <c r="E3" s="4">
        <v>0.24</v>
      </c>
      <c r="F3" s="4" t="str">
        <f>IF(Original_data[[#This Row],[Discount_percentage]]&lt;20%,"Low Discount",IF(Original_data[[#This Row],[Discount_percentage]]&lt;=40%,"Medium Discount", "High Discount"))</f>
        <v>Medium Discount</v>
      </c>
      <c r="G3" s="2">
        <v>55</v>
      </c>
      <c r="H3" s="3">
        <v>4.5999999999999996</v>
      </c>
      <c r="I3" t="str">
        <f>IF(Original_data[[#This Row],[Rating]]&lt;3,"Poor Rating",IF(Original_data[[#This Row],[Rating]]&lt;=4,"Average Rating",IF(Original_data[[#This Row],[Rating]]&lt;4.5,"Good Rating","Excellent Rating")))</f>
        <v>Excellent Rating</v>
      </c>
      <c r="K3" t="s">
        <v>119</v>
      </c>
      <c r="L3" s="1">
        <f>AVERAGE(C2:C110)</f>
        <v>1822.1559633027523</v>
      </c>
    </row>
    <row r="4" spans="1:12" x14ac:dyDescent="0.35">
      <c r="A4" t="s">
        <v>29</v>
      </c>
      <c r="B4" s="1">
        <v>420</v>
      </c>
      <c r="C4" s="1">
        <v>647</v>
      </c>
      <c r="D4" s="1">
        <f>ABS(Original_data[[#This Row],[old price]]-Original_data[[#This Row],[Current price]])</f>
        <v>227</v>
      </c>
      <c r="E4" s="4">
        <v>0.35</v>
      </c>
      <c r="F4" s="4" t="str">
        <f>IF(Original_data[[#This Row],[Discount_percentage]]&lt;20%,"Low Discount",IF(Original_data[[#This Row],[Discount_percentage]]&lt;=40%,"Medium Discount", "High Discount"))</f>
        <v>Medium Discount</v>
      </c>
      <c r="G4" s="2">
        <v>49</v>
      </c>
      <c r="H4" s="3">
        <v>4.5999999999999996</v>
      </c>
      <c r="I4" t="str">
        <f>IF(Original_data[[#This Row],[Rating]]&lt;3,"Poor Rating",IF(Original_data[[#This Row],[Rating]]&lt;=4,"Average Rating",IF(Original_data[[#This Row],[Rating]]&lt;4.5,"Good Rating","Excellent Rating")))</f>
        <v>Excellent Rating</v>
      </c>
      <c r="K4" t="s">
        <v>120</v>
      </c>
      <c r="L4" s="5">
        <f>AVERAGE(E2:E110)</f>
        <v>0.36385321100917423</v>
      </c>
    </row>
    <row r="5" spans="1:12" x14ac:dyDescent="0.35">
      <c r="A5" t="s">
        <v>23</v>
      </c>
      <c r="B5" s="1">
        <v>998</v>
      </c>
      <c r="C5" s="1">
        <v>1966</v>
      </c>
      <c r="D5" s="1">
        <f>ABS(Original_data[[#This Row],[old price]]-Original_data[[#This Row],[Current price]])</f>
        <v>968</v>
      </c>
      <c r="E5" s="4">
        <v>0.49</v>
      </c>
      <c r="F5" s="4" t="str">
        <f>IF(Original_data[[#This Row],[Discount_percentage]]&lt;20%,"Low Discount",IF(Original_data[[#This Row],[Discount_percentage]]&lt;=40%,"Medium Discount", "High Discount"))</f>
        <v>High Discount</v>
      </c>
      <c r="G5" s="2">
        <v>44</v>
      </c>
      <c r="H5" s="3">
        <v>4.5999999999999996</v>
      </c>
      <c r="I5" t="str">
        <f>IF(Original_data[[#This Row],[Rating]]&lt;3,"Poor Rating",IF(Original_data[[#This Row],[Rating]]&lt;=4,"Average Rating",IF(Original_data[[#This Row],[Rating]]&lt;4.5,"Good Rating","Excellent Rating")))</f>
        <v>Excellent Rating</v>
      </c>
      <c r="K5" t="s">
        <v>121</v>
      </c>
      <c r="L5" s="3">
        <f>AVERAGE(H2:H110)</f>
        <v>3.8467889908256923</v>
      </c>
    </row>
    <row r="6" spans="1:12" x14ac:dyDescent="0.35">
      <c r="A6" t="s">
        <v>15</v>
      </c>
      <c r="B6" s="1">
        <v>990</v>
      </c>
      <c r="C6" s="1">
        <v>1500</v>
      </c>
      <c r="D6" s="1">
        <f>ABS(Original_data[[#This Row],[old price]]-Original_data[[#This Row],[Current price]])</f>
        <v>510</v>
      </c>
      <c r="E6" s="4">
        <v>0.34</v>
      </c>
      <c r="F6" s="4" t="str">
        <f>IF(Original_data[[#This Row],[Discount_percentage]]&lt;20%,"Low Discount",IF(Original_data[[#This Row],[Discount_percentage]]&lt;=40%,"Medium Discount", "High Discount"))</f>
        <v>Medium Discount</v>
      </c>
      <c r="G6" s="2">
        <v>39</v>
      </c>
      <c r="H6" s="3">
        <v>4.7</v>
      </c>
      <c r="I6" t="str">
        <f>IF(Original_data[[#This Row],[Rating]]&lt;3,"Poor Rating",IF(Original_data[[#This Row],[Rating]]&lt;=4,"Average Rating",IF(Original_data[[#This Row],[Rating]]&lt;4.5,"Good Rating","Excellent Rating")))</f>
        <v>Excellent Rating</v>
      </c>
      <c r="K6" t="s">
        <v>149</v>
      </c>
      <c r="L6">
        <f>COUNTA(A2:A110)</f>
        <v>109</v>
      </c>
    </row>
    <row r="7" spans="1:12" x14ac:dyDescent="0.35">
      <c r="A7" t="s">
        <v>40</v>
      </c>
      <c r="B7" s="1">
        <v>389</v>
      </c>
      <c r="C7" s="1">
        <v>656</v>
      </c>
      <c r="D7" s="1">
        <f>ABS(Original_data[[#This Row],[old price]]-Original_data[[#This Row],[Current price]])</f>
        <v>267</v>
      </c>
      <c r="E7" s="4">
        <v>0.41</v>
      </c>
      <c r="F7" s="4" t="str">
        <f>IF(Original_data[[#This Row],[Discount_percentage]]&lt;20%,"Low Discount",IF(Original_data[[#This Row],[Discount_percentage]]&lt;=40%,"Medium Discount", "High Discount"))</f>
        <v>High Discount</v>
      </c>
      <c r="G7" s="2">
        <v>36</v>
      </c>
      <c r="H7" s="3">
        <v>4.3</v>
      </c>
      <c r="I7" t="str">
        <f>IF(Original_data[[#This Row],[Rating]]&lt;3,"Poor Rating",IF(Original_data[[#This Row],[Rating]]&lt;=4,"Average Rating",IF(Original_data[[#This Row],[Rating]]&lt;4.5,"Good Rating","Excellent Rating")))</f>
        <v>Good Rating</v>
      </c>
      <c r="K7" t="s">
        <v>150</v>
      </c>
      <c r="L7" s="2">
        <f>SUM(G2:G110)</f>
        <v>1347</v>
      </c>
    </row>
    <row r="8" spans="1:12" x14ac:dyDescent="0.35">
      <c r="A8" t="s">
        <v>37</v>
      </c>
      <c r="B8" s="1">
        <v>1980</v>
      </c>
      <c r="C8" s="1">
        <v>2699</v>
      </c>
      <c r="D8" s="1">
        <f>ABS(Original_data[[#This Row],[old price]]-Original_data[[#This Row],[Current price]])</f>
        <v>719</v>
      </c>
      <c r="E8" s="4">
        <v>0.27</v>
      </c>
      <c r="F8" s="4" t="str">
        <f>IF(Original_data[[#This Row],[Discount_percentage]]&lt;20%,"Low Discount",IF(Original_data[[#This Row],[Discount_percentage]]&lt;=40%,"Medium Discount", "High Discount"))</f>
        <v>Medium Discount</v>
      </c>
      <c r="G8" s="2">
        <v>32</v>
      </c>
      <c r="H8" s="3">
        <v>4.5</v>
      </c>
      <c r="I8" t="str">
        <f>IF(Original_data[[#This Row],[Rating]]&lt;3,"Poor Rating",IF(Original_data[[#This Row],[Rating]]&lt;=4,"Average Rating",IF(Original_data[[#This Row],[Rating]]&lt;4.5,"Good Rating","Excellent Rating")))</f>
        <v>Excellent Rating</v>
      </c>
    </row>
    <row r="9" spans="1:12" x14ac:dyDescent="0.35">
      <c r="A9" t="s">
        <v>6</v>
      </c>
      <c r="B9" s="1">
        <v>2199</v>
      </c>
      <c r="C9" s="1">
        <v>2923</v>
      </c>
      <c r="D9" s="1">
        <f>ABS(Original_data[[#This Row],[old price]]-Original_data[[#This Row],[Current price]])</f>
        <v>724</v>
      </c>
      <c r="E9" s="4">
        <v>0.25</v>
      </c>
      <c r="F9" s="4" t="str">
        <f>IF(Original_data[[#This Row],[Discount_percentage]]&lt;20%,"Low Discount",IF(Original_data[[#This Row],[Discount_percentage]]&lt;=40%,"Medium Discount", "High Discount"))</f>
        <v>Medium Discount</v>
      </c>
      <c r="G9" s="2">
        <v>24</v>
      </c>
      <c r="H9" s="3">
        <v>4.5999999999999996</v>
      </c>
      <c r="I9" t="str">
        <f>IF(Original_data[[#This Row],[Rating]]&lt;3,"Poor Rating",IF(Original_data[[#This Row],[Rating]]&lt;=4,"Average Rating",IF(Original_data[[#This Row],[Rating]]&lt;4.5,"Good Rating","Excellent Rating")))</f>
        <v>Excellent Rating</v>
      </c>
      <c r="K9" s="6" t="s">
        <v>123</v>
      </c>
    </row>
    <row r="10" spans="1:12" x14ac:dyDescent="0.35">
      <c r="A10" t="s">
        <v>32</v>
      </c>
      <c r="B10" s="1">
        <v>1758</v>
      </c>
      <c r="C10" s="1">
        <v>2499</v>
      </c>
      <c r="D10" s="1">
        <f>ABS(Original_data[[#This Row],[old price]]-Original_data[[#This Row],[Current price]])</f>
        <v>741</v>
      </c>
      <c r="E10" s="4">
        <v>0.3</v>
      </c>
      <c r="F10" s="4" t="str">
        <f>IF(Original_data[[#This Row],[Discount_percentage]]&lt;20%,"Low Discount",IF(Original_data[[#This Row],[Discount_percentage]]&lt;=40%,"Medium Discount", "High Discount"))</f>
        <v>Medium Discount</v>
      </c>
      <c r="G10" s="2">
        <v>20</v>
      </c>
      <c r="H10" s="3">
        <v>4.0999999999999996</v>
      </c>
      <c r="I10" t="str">
        <f>IF(Original_data[[#This Row],[Rating]]&lt;3,"Poor Rating",IF(Original_data[[#This Row],[Rating]]&lt;=4,"Average Rating",IF(Original_data[[#This Row],[Rating]]&lt;4.5,"Good Rating","Excellent Rating")))</f>
        <v>Good Rating</v>
      </c>
      <c r="K10" t="s">
        <v>69</v>
      </c>
      <c r="L10">
        <v>3750</v>
      </c>
    </row>
    <row r="11" spans="1:12" x14ac:dyDescent="0.35">
      <c r="A11" t="s">
        <v>36</v>
      </c>
      <c r="B11" s="1">
        <v>1940</v>
      </c>
      <c r="C11" s="1">
        <v>2650</v>
      </c>
      <c r="D11" s="1">
        <f>ABS(Original_data[[#This Row],[old price]]-Original_data[[#This Row],[Current price]])</f>
        <v>710</v>
      </c>
      <c r="E11" s="4">
        <v>0.27</v>
      </c>
      <c r="F11" s="4" t="str">
        <f>IF(Original_data[[#This Row],[Discount_percentage]]&lt;20%,"Low Discount",IF(Original_data[[#This Row],[Discount_percentage]]&lt;=40%,"Medium Discount", "High Discount"))</f>
        <v>Medium Discount</v>
      </c>
      <c r="G11" s="2">
        <v>20</v>
      </c>
      <c r="H11" s="3">
        <v>4.7</v>
      </c>
      <c r="I11" t="str">
        <f>IF(Original_data[[#This Row],[Rating]]&lt;3,"Poor Rating",IF(Original_data[[#This Row],[Rating]]&lt;=4,"Average Rating",IF(Original_data[[#This Row],[Rating]]&lt;4.5,"Good Rating","Excellent Rating")))</f>
        <v>Excellent Rating</v>
      </c>
    </row>
    <row r="12" spans="1:12" x14ac:dyDescent="0.35">
      <c r="A12" t="s">
        <v>70</v>
      </c>
      <c r="B12" s="1">
        <v>382</v>
      </c>
      <c r="C12" s="1">
        <v>700</v>
      </c>
      <c r="D12" s="1">
        <f>ABS(Original_data[[#This Row],[old price]]-Original_data[[#This Row],[Current price]])</f>
        <v>318</v>
      </c>
      <c r="E12" s="4">
        <v>0.45</v>
      </c>
      <c r="F12" s="4" t="str">
        <f>IF(Original_data[[#This Row],[Discount_percentage]]&lt;20%,"Low Discount",IF(Original_data[[#This Row],[Discount_percentage]]&lt;=40%,"Medium Discount", "High Discount"))</f>
        <v>High Discount</v>
      </c>
      <c r="G12" s="2">
        <v>17</v>
      </c>
      <c r="H12" s="3">
        <v>2.6</v>
      </c>
      <c r="I12" t="str">
        <f>IF(Original_data[[#This Row],[Rating]]&lt;3,"Poor Rating",IF(Original_data[[#This Row],[Rating]]&lt;=4,"Average Rating",IF(Original_data[[#This Row],[Rating]]&lt;4.5,"Good Rating","Excellent Rating")))</f>
        <v>Poor Rating</v>
      </c>
      <c r="K12" s="6" t="s">
        <v>124</v>
      </c>
    </row>
    <row r="13" spans="1:12" x14ac:dyDescent="0.35">
      <c r="A13" t="s">
        <v>66</v>
      </c>
      <c r="B13" s="1">
        <v>1220</v>
      </c>
      <c r="C13" s="1">
        <v>1555</v>
      </c>
      <c r="D13" s="1">
        <f>ABS(Original_data[[#This Row],[old price]]-Original_data[[#This Row],[Current price]])</f>
        <v>335</v>
      </c>
      <c r="E13" s="4">
        <v>0.22</v>
      </c>
      <c r="F13" s="4" t="str">
        <f>IF(Original_data[[#This Row],[Discount_percentage]]&lt;20%,"Low Discount",IF(Original_data[[#This Row],[Discount_percentage]]&lt;=40%,"Medium Discount", "High Discount"))</f>
        <v>Medium Discount</v>
      </c>
      <c r="G13" s="2">
        <v>16</v>
      </c>
      <c r="H13" s="3">
        <v>2.9</v>
      </c>
      <c r="I13" t="str">
        <f>IF(Original_data[[#This Row],[Rating]]&lt;3,"Poor Rating",IF(Original_data[[#This Row],[Rating]]&lt;=4,"Average Rating",IF(Original_data[[#This Row],[Rating]]&lt;4.5,"Good Rating","Excellent Rating")))</f>
        <v>Poor Rating</v>
      </c>
      <c r="K13" t="s">
        <v>24</v>
      </c>
      <c r="L13">
        <v>38</v>
      </c>
    </row>
    <row r="14" spans="1:12" x14ac:dyDescent="0.35">
      <c r="A14" t="s">
        <v>65</v>
      </c>
      <c r="B14" s="1">
        <v>325</v>
      </c>
      <c r="C14" s="1">
        <v>680</v>
      </c>
      <c r="D14" s="1">
        <f>ABS(Original_data[[#This Row],[old price]]-Original_data[[#This Row],[Current price]])</f>
        <v>355</v>
      </c>
      <c r="E14" s="4">
        <v>0.52</v>
      </c>
      <c r="F14" s="4" t="str">
        <f>IF(Original_data[[#This Row],[Discount_percentage]]&lt;20%,"Low Discount",IF(Original_data[[#This Row],[Discount_percentage]]&lt;=40%,"Medium Discount", "High Discount"))</f>
        <v>High Discount</v>
      </c>
      <c r="G14" s="2">
        <v>15</v>
      </c>
      <c r="H14" s="3">
        <v>2.7</v>
      </c>
      <c r="I14" t="str">
        <f>IF(Original_data[[#This Row],[Rating]]&lt;3,"Poor Rating",IF(Original_data[[#This Row],[Rating]]&lt;=4,"Average Rating",IF(Original_data[[#This Row],[Rating]]&lt;4.5,"Good Rating","Excellent Rating")))</f>
        <v>Poor Rating</v>
      </c>
    </row>
    <row r="15" spans="1:12" x14ac:dyDescent="0.35">
      <c r="A15" t="s">
        <v>9</v>
      </c>
      <c r="B15" s="1">
        <v>2999</v>
      </c>
      <c r="C15" s="1">
        <v>3290</v>
      </c>
      <c r="D15" s="1">
        <f>ABS(Original_data[[#This Row],[old price]]-Original_data[[#This Row],[Current price]])</f>
        <v>291</v>
      </c>
      <c r="E15" s="4">
        <v>0.09</v>
      </c>
      <c r="F15" s="4" t="str">
        <f>IF(Original_data[[#This Row],[Discount_percentage]]&lt;20%,"Low Discount",IF(Original_data[[#This Row],[Discount_percentage]]&lt;=40%,"Medium Discount", "High Discount"))</f>
        <v>Low Discount</v>
      </c>
      <c r="G15" s="2">
        <v>15</v>
      </c>
      <c r="H15" s="3">
        <v>4</v>
      </c>
      <c r="I15" t="str">
        <f>IF(Original_data[[#This Row],[Rating]]&lt;3,"Poor Rating",IF(Original_data[[#This Row],[Rating]]&lt;=4,"Average Rating",IF(Original_data[[#This Row],[Rating]]&lt;4.5,"Good Rating","Excellent Rating")))</f>
        <v>Average Rating</v>
      </c>
      <c r="K15" s="6" t="s">
        <v>134</v>
      </c>
      <c r="L15" t="s">
        <v>132</v>
      </c>
    </row>
    <row r="16" spans="1:12" x14ac:dyDescent="0.35">
      <c r="A16" t="s">
        <v>27</v>
      </c>
      <c r="B16" s="1">
        <v>1650</v>
      </c>
      <c r="C16" s="1">
        <v>2150</v>
      </c>
      <c r="D16" s="1">
        <f>ABS(Original_data[[#This Row],[old price]]-Original_data[[#This Row],[Current price]])</f>
        <v>500</v>
      </c>
      <c r="E16" s="4">
        <v>0.23</v>
      </c>
      <c r="F16" s="4" t="str">
        <f>IF(Original_data[[#This Row],[Discount_percentage]]&lt;20%,"Low Discount",IF(Original_data[[#This Row],[Discount_percentage]]&lt;=40%,"Medium Discount", "High Discount"))</f>
        <v>Medium Discount</v>
      </c>
      <c r="G16" s="2">
        <v>14</v>
      </c>
      <c r="H16" s="3">
        <v>4.4000000000000004</v>
      </c>
      <c r="I16" t="str">
        <f>IF(Original_data[[#This Row],[Rating]]&lt;3,"Poor Rating",IF(Original_data[[#This Row],[Rating]]&lt;=4,"Average Rating",IF(Original_data[[#This Row],[Rating]]&lt;4.5,"Good Rating","Excellent Rating")))</f>
        <v>Good Rating</v>
      </c>
      <c r="K16" t="s">
        <v>125</v>
      </c>
      <c r="L16" s="7">
        <f>AVERAGEIF(F2:F110,"Low Discount",E2:E110)</f>
        <v>7.2222222222222243E-2</v>
      </c>
    </row>
    <row r="17" spans="1:12" x14ac:dyDescent="0.35">
      <c r="A17" t="s">
        <v>5</v>
      </c>
      <c r="B17" s="1">
        <v>527</v>
      </c>
      <c r="C17" s="1">
        <v>999</v>
      </c>
      <c r="D17" s="1">
        <f>ABS(Original_data[[#This Row],[old price]]-Original_data[[#This Row],[Current price]])</f>
        <v>472</v>
      </c>
      <c r="E17" s="4">
        <v>0.47</v>
      </c>
      <c r="F17" s="4" t="str">
        <f>IF(Original_data[[#This Row],[Discount_percentage]]&lt;20%,"Low Discount",IF(Original_data[[#This Row],[Discount_percentage]]&lt;=40%,"Medium Discount", "High Discount"))</f>
        <v>High Discount</v>
      </c>
      <c r="G17" s="2">
        <v>14</v>
      </c>
      <c r="H17" s="3">
        <v>4.0999999999999996</v>
      </c>
      <c r="I17" t="str">
        <f>IF(Original_data[[#This Row],[Rating]]&lt;3,"Poor Rating",IF(Original_data[[#This Row],[Rating]]&lt;=4,"Average Rating",IF(Original_data[[#This Row],[Rating]]&lt;4.5,"Good Rating","Excellent Rating")))</f>
        <v>Good Rating</v>
      </c>
      <c r="K17" t="s">
        <v>126</v>
      </c>
      <c r="L17" s="7">
        <f>AVERAGEIF(F2:F110,"Medium Discount",E2:E110)</f>
        <v>0.31000000000000005</v>
      </c>
    </row>
    <row r="18" spans="1:12" x14ac:dyDescent="0.35">
      <c r="A18" t="s">
        <v>63</v>
      </c>
      <c r="B18" s="1">
        <v>2115</v>
      </c>
      <c r="C18" s="1">
        <v>4700</v>
      </c>
      <c r="D18" s="1">
        <f>ABS(Original_data[[#This Row],[old price]]-Original_data[[#This Row],[Current price]])</f>
        <v>2585</v>
      </c>
      <c r="E18" s="4">
        <v>0.55000000000000004</v>
      </c>
      <c r="F18" s="4" t="str">
        <f>IF(Original_data[[#This Row],[Discount_percentage]]&lt;20%,"Low Discount",IF(Original_data[[#This Row],[Discount_percentage]]&lt;=40%,"Medium Discount", "High Discount"))</f>
        <v>High Discount</v>
      </c>
      <c r="G18" s="2">
        <v>13</v>
      </c>
      <c r="H18" s="3">
        <v>2.1</v>
      </c>
      <c r="I18" t="str">
        <f>IF(Original_data[[#This Row],[Rating]]&lt;3,"Poor Rating",IF(Original_data[[#This Row],[Rating]]&lt;=4,"Average Rating",IF(Original_data[[#This Row],[Rating]]&lt;4.5,"Good Rating","Excellent Rating")))</f>
        <v>Poor Rating</v>
      </c>
      <c r="K18" t="s">
        <v>127</v>
      </c>
      <c r="L18" s="7">
        <f>AVERAGEIF(F2:F110,"High Discount",E2:E110)</f>
        <v>0.48203389830508464</v>
      </c>
    </row>
    <row r="19" spans="1:12" x14ac:dyDescent="0.35">
      <c r="A19" t="s">
        <v>31</v>
      </c>
      <c r="B19" s="1">
        <v>1350</v>
      </c>
      <c r="C19" s="1">
        <v>1990</v>
      </c>
      <c r="D19" s="1">
        <f>ABS(Original_data[[#This Row],[old price]]-Original_data[[#This Row],[Current price]])</f>
        <v>640</v>
      </c>
      <c r="E19" s="4">
        <v>0.32</v>
      </c>
      <c r="F19" s="4" t="str">
        <f>IF(Original_data[[#This Row],[Discount_percentage]]&lt;20%,"Low Discount",IF(Original_data[[#This Row],[Discount_percentage]]&lt;=40%,"Medium Discount", "High Discount"))</f>
        <v>Medium Discount</v>
      </c>
      <c r="G19" s="2">
        <v>13</v>
      </c>
      <c r="H19" s="3">
        <v>3.8</v>
      </c>
      <c r="I19" t="str">
        <f>IF(Original_data[[#This Row],[Rating]]&lt;3,"Poor Rating",IF(Original_data[[#This Row],[Rating]]&lt;=4,"Average Rating",IF(Original_data[[#This Row],[Rating]]&lt;4.5,"Good Rating","Excellent Rating")))</f>
        <v>Average Rating</v>
      </c>
    </row>
    <row r="20" spans="1:12" x14ac:dyDescent="0.35">
      <c r="A20" t="s">
        <v>24</v>
      </c>
      <c r="B20" s="1">
        <v>38</v>
      </c>
      <c r="C20" s="1">
        <v>80</v>
      </c>
      <c r="D20" s="1">
        <f>ABS(Original_data[[#This Row],[old price]]-Original_data[[#This Row],[Current price]])</f>
        <v>42</v>
      </c>
      <c r="E20" s="4">
        <v>0.53</v>
      </c>
      <c r="F20" s="4" t="str">
        <f>IF(Original_data[[#This Row],[Discount_percentage]]&lt;20%,"Low Discount",IF(Original_data[[#This Row],[Discount_percentage]]&lt;=40%,"Medium Discount", "High Discount"))</f>
        <v>High Discount</v>
      </c>
      <c r="G20" s="2">
        <v>13</v>
      </c>
      <c r="H20" s="3">
        <v>3.3</v>
      </c>
      <c r="I20" t="str">
        <f>IF(Original_data[[#This Row],[Rating]]&lt;3,"Poor Rating",IF(Original_data[[#This Row],[Rating]]&lt;=4,"Average Rating",IF(Original_data[[#This Row],[Rating]]&lt;4.5,"Good Rating","Excellent Rating")))</f>
        <v>Average Rating</v>
      </c>
      <c r="K20" s="6" t="s">
        <v>133</v>
      </c>
      <c r="L20" t="s">
        <v>132</v>
      </c>
    </row>
    <row r="21" spans="1:12" x14ac:dyDescent="0.35">
      <c r="A21" t="s">
        <v>112</v>
      </c>
      <c r="B21" s="1">
        <v>2200</v>
      </c>
      <c r="C21" s="1">
        <v>4080</v>
      </c>
      <c r="D21" s="1">
        <f>ABS(Original_data[[#This Row],[old price]]-Original_data[[#This Row],[Current price]])</f>
        <v>1880</v>
      </c>
      <c r="E21" s="4">
        <v>0.46</v>
      </c>
      <c r="F21" s="4" t="str">
        <f>IF(Original_data[[#This Row],[Discount_percentage]]&lt;20%,"Low Discount",IF(Original_data[[#This Row],[Discount_percentage]]&lt;=40%,"Medium Discount", "High Discount"))</f>
        <v>High Discount</v>
      </c>
      <c r="G21" s="2">
        <v>12</v>
      </c>
      <c r="H21" s="3">
        <v>3.8</v>
      </c>
      <c r="I21" t="str">
        <f>IF(Original_data[[#This Row],[Rating]]&lt;3,"Poor Rating",IF(Original_data[[#This Row],[Rating]]&lt;=4,"Average Rating",IF(Original_data[[#This Row],[Rating]]&lt;4.5,"Good Rating","Excellent Rating")))</f>
        <v>Average Rating</v>
      </c>
      <c r="K21" t="s">
        <v>128</v>
      </c>
      <c r="L21" s="3">
        <f>AVERAGEIF(I2:I110,"Poor Rating",H2:H110)</f>
        <v>2.3916666666666666</v>
      </c>
    </row>
    <row r="22" spans="1:12" x14ac:dyDescent="0.35">
      <c r="A22" t="s">
        <v>42</v>
      </c>
      <c r="B22" s="1">
        <v>2750</v>
      </c>
      <c r="C22" s="1">
        <v>4471</v>
      </c>
      <c r="D22" s="1">
        <f>ABS(Original_data[[#This Row],[old price]]-Original_data[[#This Row],[Current price]])</f>
        <v>1721</v>
      </c>
      <c r="E22" s="4">
        <v>0.38</v>
      </c>
      <c r="F22" s="4" t="str">
        <f>IF(Original_data[[#This Row],[Discount_percentage]]&lt;20%,"Low Discount",IF(Original_data[[#This Row],[Discount_percentage]]&lt;=40%,"Medium Discount", "High Discount"))</f>
        <v>Medium Discount</v>
      </c>
      <c r="G22" s="2">
        <v>12</v>
      </c>
      <c r="H22" s="3">
        <v>3.8</v>
      </c>
      <c r="I22" t="str">
        <f>IF(Original_data[[#This Row],[Rating]]&lt;3,"Poor Rating",IF(Original_data[[#This Row],[Rating]]&lt;=4,"Average Rating",IF(Original_data[[#This Row],[Rating]]&lt;4.5,"Good Rating","Excellent Rating")))</f>
        <v>Average Rating</v>
      </c>
      <c r="K22" t="s">
        <v>129</v>
      </c>
      <c r="L22" s="3">
        <f>AVERAGEIF(I2:I110,"Average Rating",H2:H110)</f>
        <v>3.7430769230769263</v>
      </c>
    </row>
    <row r="23" spans="1:12" x14ac:dyDescent="0.35">
      <c r="A23" t="s">
        <v>25</v>
      </c>
      <c r="B23" s="1">
        <v>1860</v>
      </c>
      <c r="C23" s="1">
        <v>3220</v>
      </c>
      <c r="D23" s="1">
        <f>ABS(Original_data[[#This Row],[old price]]-Original_data[[#This Row],[Current price]])</f>
        <v>1360</v>
      </c>
      <c r="E23" s="4">
        <v>0.42</v>
      </c>
      <c r="F23" s="4" t="str">
        <f>IF(Original_data[[#This Row],[Discount_percentage]]&lt;20%,"Low Discount",IF(Original_data[[#This Row],[Discount_percentage]]&lt;=40%,"Medium Discount", "High Discount"))</f>
        <v>High Discount</v>
      </c>
      <c r="G23" s="2">
        <v>12</v>
      </c>
      <c r="H23" s="3">
        <v>3.8</v>
      </c>
      <c r="I23" t="str">
        <f>IF(Original_data[[#This Row],[Rating]]&lt;3,"Poor Rating",IF(Original_data[[#This Row],[Rating]]&lt;=4,"Average Rating",IF(Original_data[[#This Row],[Rating]]&lt;4.5,"Good Rating","Excellent Rating")))</f>
        <v>Average Rating</v>
      </c>
      <c r="K23" t="s">
        <v>130</v>
      </c>
      <c r="L23" s="3">
        <f>AVERAGEIF(I2:I110,"Good Rating",H2:H110)</f>
        <v>4.2333333333333325</v>
      </c>
    </row>
    <row r="24" spans="1:12" x14ac:dyDescent="0.35">
      <c r="A24" t="s">
        <v>91</v>
      </c>
      <c r="B24" s="1">
        <v>1300</v>
      </c>
      <c r="C24" s="1">
        <v>2500</v>
      </c>
      <c r="D24" s="1">
        <f>ABS(Original_data[[#This Row],[old price]]-Original_data[[#This Row],[Current price]])</f>
        <v>1200</v>
      </c>
      <c r="E24" s="4">
        <v>0.48</v>
      </c>
      <c r="F24" s="4" t="str">
        <f>IF(Original_data[[#This Row],[Discount_percentage]]&lt;20%,"Low Discount",IF(Original_data[[#This Row],[Discount_percentage]]&lt;=40%,"Medium Discount", "High Discount"))</f>
        <v>High Discount</v>
      </c>
      <c r="G24" s="2">
        <v>12</v>
      </c>
      <c r="H24" s="3">
        <v>3.8</v>
      </c>
      <c r="I24" t="str">
        <f>IF(Original_data[[#This Row],[Rating]]&lt;3,"Poor Rating",IF(Original_data[[#This Row],[Rating]]&lt;=4,"Average Rating",IF(Original_data[[#This Row],[Rating]]&lt;4.5,"Good Rating","Excellent Rating")))</f>
        <v>Average Rating</v>
      </c>
      <c r="K24" t="s">
        <v>131</v>
      </c>
      <c r="L24" s="3">
        <f>AVERAGEIF(I2:I110,"Excellent Rating",H2:H110)</f>
        <v>4.7478260869565219</v>
      </c>
    </row>
    <row r="25" spans="1:12" x14ac:dyDescent="0.35">
      <c r="A25" t="s">
        <v>94</v>
      </c>
      <c r="B25" s="1">
        <v>1200</v>
      </c>
      <c r="C25" s="1">
        <v>2400</v>
      </c>
      <c r="D25" s="1">
        <f>ABS(Original_data[[#This Row],[old price]]-Original_data[[#This Row],[Current price]])</f>
        <v>1200</v>
      </c>
      <c r="E25" s="4">
        <v>0.5</v>
      </c>
      <c r="F25" s="4" t="str">
        <f>IF(Original_data[[#This Row],[Discount_percentage]]&lt;20%,"Low Discount",IF(Original_data[[#This Row],[Discount_percentage]]&lt;=40%,"Medium Discount", "High Discount"))</f>
        <v>High Discount</v>
      </c>
      <c r="G25" s="2">
        <v>12</v>
      </c>
      <c r="H25" s="3">
        <v>3.8</v>
      </c>
      <c r="I25" t="str">
        <f>IF(Original_data[[#This Row],[Rating]]&lt;3,"Poor Rating",IF(Original_data[[#This Row],[Rating]]&lt;=4,"Average Rating",IF(Original_data[[#This Row],[Rating]]&lt;4.5,"Good Rating","Excellent Rating")))</f>
        <v>Average Rating</v>
      </c>
    </row>
    <row r="26" spans="1:12" x14ac:dyDescent="0.35">
      <c r="A26" t="s">
        <v>60</v>
      </c>
      <c r="B26" s="1">
        <v>2799</v>
      </c>
      <c r="C26" s="1">
        <v>3810</v>
      </c>
      <c r="D26" s="1">
        <f>ABS(Original_data[[#This Row],[old price]]-Original_data[[#This Row],[Current price]])</f>
        <v>1011</v>
      </c>
      <c r="E26" s="4">
        <v>0.27</v>
      </c>
      <c r="F26" s="4" t="str">
        <f>IF(Original_data[[#This Row],[Discount_percentage]]&lt;20%,"Low Discount",IF(Original_data[[#This Row],[Discount_percentage]]&lt;=40%,"Medium Discount", "High Discount"))</f>
        <v>Medium Discount</v>
      </c>
      <c r="G26" s="2">
        <v>12</v>
      </c>
      <c r="H26" s="3">
        <v>3.8</v>
      </c>
      <c r="I26" t="str">
        <f>IF(Original_data[[#This Row],[Rating]]&lt;3,"Poor Rating",IF(Original_data[[#This Row],[Rating]]&lt;=4,"Average Rating",IF(Original_data[[#This Row],[Rating]]&lt;4.5,"Good Rating","Excellent Rating")))</f>
        <v>Average Rating</v>
      </c>
    </row>
    <row r="27" spans="1:12" x14ac:dyDescent="0.35">
      <c r="A27" t="s">
        <v>47</v>
      </c>
      <c r="B27" s="1">
        <v>999</v>
      </c>
      <c r="C27" s="1">
        <v>2000</v>
      </c>
      <c r="D27" s="1">
        <f>ABS(Original_data[[#This Row],[old price]]-Original_data[[#This Row],[Current price]])</f>
        <v>1001</v>
      </c>
      <c r="E27" s="4">
        <v>0.5</v>
      </c>
      <c r="F27" s="4" t="str">
        <f>IF(Original_data[[#This Row],[Discount_percentage]]&lt;20%,"Low Discount",IF(Original_data[[#This Row],[Discount_percentage]]&lt;=40%,"Medium Discount", "High Discount"))</f>
        <v>High Discount</v>
      </c>
      <c r="G27" s="2">
        <v>12</v>
      </c>
      <c r="H27" s="3">
        <v>3.8</v>
      </c>
      <c r="I27" t="str">
        <f>IF(Original_data[[#This Row],[Rating]]&lt;3,"Poor Rating",IF(Original_data[[#This Row],[Rating]]&lt;=4,"Average Rating",IF(Original_data[[#This Row],[Rating]]&lt;4.5,"Good Rating","Excellent Rating")))</f>
        <v>Average Rating</v>
      </c>
    </row>
    <row r="28" spans="1:12" x14ac:dyDescent="0.35">
      <c r="A28" t="s">
        <v>102</v>
      </c>
      <c r="B28" s="1">
        <v>1420</v>
      </c>
      <c r="C28" s="1">
        <v>2420</v>
      </c>
      <c r="D28" s="1">
        <f>ABS(Original_data[[#This Row],[old price]]-Original_data[[#This Row],[Current price]])</f>
        <v>1000</v>
      </c>
      <c r="E28" s="4">
        <v>0.41</v>
      </c>
      <c r="F28" s="4" t="str">
        <f>IF(Original_data[[#This Row],[Discount_percentage]]&lt;20%,"Low Discount",IF(Original_data[[#This Row],[Discount_percentage]]&lt;=40%,"Medium Discount", "High Discount"))</f>
        <v>High Discount</v>
      </c>
      <c r="G28" s="2">
        <v>12</v>
      </c>
      <c r="H28" s="3">
        <v>3.8</v>
      </c>
      <c r="I28" t="str">
        <f>IF(Original_data[[#This Row],[Rating]]&lt;3,"Poor Rating",IF(Original_data[[#This Row],[Rating]]&lt;=4,"Average Rating",IF(Original_data[[#This Row],[Rating]]&lt;4.5,"Good Rating","Excellent Rating")))</f>
        <v>Average Rating</v>
      </c>
    </row>
    <row r="29" spans="1:12" x14ac:dyDescent="0.35">
      <c r="A29" t="s">
        <v>90</v>
      </c>
      <c r="B29" s="1">
        <v>850</v>
      </c>
      <c r="C29" s="1">
        <v>1700</v>
      </c>
      <c r="D29" s="1">
        <f>ABS(Original_data[[#This Row],[old price]]-Original_data[[#This Row],[Current price]])</f>
        <v>850</v>
      </c>
      <c r="E29" s="4">
        <v>0.5</v>
      </c>
      <c r="F29" s="4" t="str">
        <f>IF(Original_data[[#This Row],[Discount_percentage]]&lt;20%,"Low Discount",IF(Original_data[[#This Row],[Discount_percentage]]&lt;=40%,"Medium Discount", "High Discount"))</f>
        <v>High Discount</v>
      </c>
      <c r="G29" s="2">
        <v>12</v>
      </c>
      <c r="H29" s="3">
        <v>3.8</v>
      </c>
      <c r="I29" t="str">
        <f>IF(Original_data[[#This Row],[Rating]]&lt;3,"Poor Rating",IF(Original_data[[#This Row],[Rating]]&lt;=4,"Average Rating",IF(Original_data[[#This Row],[Rating]]&lt;4.5,"Good Rating","Excellent Rating")))</f>
        <v>Average Rating</v>
      </c>
    </row>
    <row r="30" spans="1:12" x14ac:dyDescent="0.35">
      <c r="A30" t="s">
        <v>82</v>
      </c>
      <c r="B30" s="1">
        <v>1460</v>
      </c>
      <c r="C30" s="1">
        <v>2290</v>
      </c>
      <c r="D30" s="1">
        <f>ABS(Original_data[[#This Row],[old price]]-Original_data[[#This Row],[Current price]])</f>
        <v>830</v>
      </c>
      <c r="E30" s="4">
        <v>0.36</v>
      </c>
      <c r="F30" s="4" t="str">
        <f>IF(Original_data[[#This Row],[Discount_percentage]]&lt;20%,"Low Discount",IF(Original_data[[#This Row],[Discount_percentage]]&lt;=40%,"Medium Discount", "High Discount"))</f>
        <v>Medium Discount</v>
      </c>
      <c r="G30" s="2">
        <v>12</v>
      </c>
      <c r="H30" s="3">
        <v>3.8</v>
      </c>
      <c r="I30" t="str">
        <f>IF(Original_data[[#This Row],[Rating]]&lt;3,"Poor Rating",IF(Original_data[[#This Row],[Rating]]&lt;=4,"Average Rating",IF(Original_data[[#This Row],[Rating]]&lt;4.5,"Good Rating","Excellent Rating")))</f>
        <v>Average Rating</v>
      </c>
    </row>
    <row r="31" spans="1:12" x14ac:dyDescent="0.35">
      <c r="A31" t="s">
        <v>93</v>
      </c>
      <c r="B31" s="1">
        <v>899</v>
      </c>
      <c r="C31" s="1">
        <v>1699</v>
      </c>
      <c r="D31" s="1">
        <f>ABS(Original_data[[#This Row],[old price]]-Original_data[[#This Row],[Current price]])</f>
        <v>800</v>
      </c>
      <c r="E31" s="4">
        <v>0.47</v>
      </c>
      <c r="F31" s="4" t="str">
        <f>IF(Original_data[[#This Row],[Discount_percentage]]&lt;20%,"Low Discount",IF(Original_data[[#This Row],[Discount_percentage]]&lt;=40%,"Medium Discount", "High Discount"))</f>
        <v>High Discount</v>
      </c>
      <c r="G31" s="2">
        <v>12</v>
      </c>
      <c r="H31" s="3">
        <v>3.8</v>
      </c>
      <c r="I31" t="str">
        <f>IF(Original_data[[#This Row],[Rating]]&lt;3,"Poor Rating",IF(Original_data[[#This Row],[Rating]]&lt;=4,"Average Rating",IF(Original_data[[#This Row],[Rating]]&lt;4.5,"Good Rating","Excellent Rating")))</f>
        <v>Average Rating</v>
      </c>
    </row>
    <row r="32" spans="1:12" x14ac:dyDescent="0.35">
      <c r="A32" t="s">
        <v>100</v>
      </c>
      <c r="B32" s="1">
        <v>1080</v>
      </c>
      <c r="C32" s="1">
        <v>1874</v>
      </c>
      <c r="D32" s="1">
        <f>ABS(Original_data[[#This Row],[old price]]-Original_data[[#This Row],[Current price]])</f>
        <v>794</v>
      </c>
      <c r="E32" s="4">
        <v>0.42</v>
      </c>
      <c r="F32" s="4" t="str">
        <f>IF(Original_data[[#This Row],[Discount_percentage]]&lt;20%,"Low Discount",IF(Original_data[[#This Row],[Discount_percentage]]&lt;=40%,"Medium Discount", "High Discount"))</f>
        <v>High Discount</v>
      </c>
      <c r="G32" s="2">
        <v>12</v>
      </c>
      <c r="H32" s="3">
        <v>3.8</v>
      </c>
      <c r="I32" t="str">
        <f>IF(Original_data[[#This Row],[Rating]]&lt;3,"Poor Rating",IF(Original_data[[#This Row],[Rating]]&lt;=4,"Average Rating",IF(Original_data[[#This Row],[Rating]]&lt;4.5,"Good Rating","Excellent Rating")))</f>
        <v>Average Rating</v>
      </c>
    </row>
    <row r="33" spans="1:12" x14ac:dyDescent="0.35">
      <c r="A33" t="s">
        <v>59</v>
      </c>
      <c r="B33" s="1">
        <v>799</v>
      </c>
      <c r="C33" s="1">
        <v>1567</v>
      </c>
      <c r="D33" s="1">
        <f>ABS(Original_data[[#This Row],[old price]]-Original_data[[#This Row],[Current price]])</f>
        <v>768</v>
      </c>
      <c r="E33" s="4">
        <v>0.49</v>
      </c>
      <c r="F33" s="4" t="str">
        <f>IF(Original_data[[#This Row],[Discount_percentage]]&lt;20%,"Low Discount",IF(Original_data[[#This Row],[Discount_percentage]]&lt;=40%,"Medium Discount", "High Discount"))</f>
        <v>High Discount</v>
      </c>
      <c r="G33" s="2">
        <v>12</v>
      </c>
      <c r="H33" s="3">
        <v>3.8</v>
      </c>
      <c r="I33" t="str">
        <f>IF(Original_data[[#This Row],[Rating]]&lt;3,"Poor Rating",IF(Original_data[[#This Row],[Rating]]&lt;=4,"Average Rating",IF(Original_data[[#This Row],[Rating]]&lt;4.5,"Good Rating","Excellent Rating")))</f>
        <v>Average Rating</v>
      </c>
    </row>
    <row r="34" spans="1:12" x14ac:dyDescent="0.35">
      <c r="A34" t="s">
        <v>50</v>
      </c>
      <c r="B34" s="1">
        <v>1200</v>
      </c>
      <c r="C34" s="1">
        <v>1950</v>
      </c>
      <c r="D34" s="1">
        <f>ABS(Original_data[[#This Row],[old price]]-Original_data[[#This Row],[Current price]])</f>
        <v>750</v>
      </c>
      <c r="E34" s="4">
        <v>0.38</v>
      </c>
      <c r="F34" s="4" t="str">
        <f>IF(Original_data[[#This Row],[Discount_percentage]]&lt;20%,"Low Discount",IF(Original_data[[#This Row],[Discount_percentage]]&lt;=40%,"Medium Discount", "High Discount"))</f>
        <v>Medium Discount</v>
      </c>
      <c r="G34" s="2">
        <v>12</v>
      </c>
      <c r="H34" s="3">
        <v>3.8</v>
      </c>
      <c r="I34" t="str">
        <f>IF(Original_data[[#This Row],[Rating]]&lt;3,"Poor Rating",IF(Original_data[[#This Row],[Rating]]&lt;=4,"Average Rating",IF(Original_data[[#This Row],[Rating]]&lt;4.5,"Good Rating","Excellent Rating")))</f>
        <v>Average Rating</v>
      </c>
    </row>
    <row r="35" spans="1:12" x14ac:dyDescent="0.35">
      <c r="A35" t="s">
        <v>76</v>
      </c>
      <c r="B35" s="1">
        <v>790</v>
      </c>
      <c r="C35" s="1">
        <v>1485</v>
      </c>
      <c r="D35" s="1">
        <f>ABS(Original_data[[#This Row],[old price]]-Original_data[[#This Row],[Current price]])</f>
        <v>695</v>
      </c>
      <c r="E35" s="4">
        <v>0.47</v>
      </c>
      <c r="F35" s="4" t="str">
        <f>IF(Original_data[[#This Row],[Discount_percentage]]&lt;20%,"Low Discount",IF(Original_data[[#This Row],[Discount_percentage]]&lt;=40%,"Medium Discount", "High Discount"))</f>
        <v>High Discount</v>
      </c>
      <c r="G35" s="2">
        <v>12</v>
      </c>
      <c r="H35" s="3">
        <v>3.8</v>
      </c>
      <c r="I35" t="str">
        <f>IF(Original_data[[#This Row],[Rating]]&lt;3,"Poor Rating",IF(Original_data[[#This Row],[Rating]]&lt;=4,"Average Rating",IF(Original_data[[#This Row],[Rating]]&lt;4.5,"Good Rating","Excellent Rating")))</f>
        <v>Average Rating</v>
      </c>
    </row>
    <row r="36" spans="1:12" x14ac:dyDescent="0.35">
      <c r="A36" t="s">
        <v>49</v>
      </c>
      <c r="B36" s="1">
        <v>671</v>
      </c>
      <c r="C36" s="1">
        <v>1316</v>
      </c>
      <c r="D36" s="1">
        <f>ABS(Original_data[[#This Row],[old price]]-Original_data[[#This Row],[Current price]])</f>
        <v>645</v>
      </c>
      <c r="E36" s="4">
        <v>0.49</v>
      </c>
      <c r="F36" s="4" t="str">
        <f>IF(Original_data[[#This Row],[Discount_percentage]]&lt;20%,"Low Discount",IF(Original_data[[#This Row],[Discount_percentage]]&lt;=40%,"Medium Discount", "High Discount"))</f>
        <v>High Discount</v>
      </c>
      <c r="G36" s="2">
        <v>12</v>
      </c>
      <c r="H36" s="3">
        <v>3.8</v>
      </c>
      <c r="I36" t="str">
        <f>IF(Original_data[[#This Row],[Rating]]&lt;3,"Poor Rating",IF(Original_data[[#This Row],[Rating]]&lt;=4,"Average Rating",IF(Original_data[[#This Row],[Rating]]&lt;4.5,"Good Rating","Excellent Rating")))</f>
        <v>Average Rating</v>
      </c>
    </row>
    <row r="37" spans="1:12" x14ac:dyDescent="0.35">
      <c r="A37" t="s">
        <v>58</v>
      </c>
      <c r="B37" s="1">
        <v>699</v>
      </c>
      <c r="C37" s="1">
        <v>1343</v>
      </c>
      <c r="D37" s="1">
        <f>ABS(Original_data[[#This Row],[old price]]-Original_data[[#This Row],[Current price]])</f>
        <v>644</v>
      </c>
      <c r="E37" s="4">
        <v>0.48</v>
      </c>
      <c r="F37" s="4" t="str">
        <f>IF(Original_data[[#This Row],[Discount_percentage]]&lt;20%,"Low Discount",IF(Original_data[[#This Row],[Discount_percentage]]&lt;=40%,"Medium Discount", "High Discount"))</f>
        <v>High Discount</v>
      </c>
      <c r="G37" s="2">
        <v>12</v>
      </c>
      <c r="H37" s="3">
        <v>3.8</v>
      </c>
      <c r="I37" t="str">
        <f>IF(Original_data[[#This Row],[Rating]]&lt;3,"Poor Rating",IF(Original_data[[#This Row],[Rating]]&lt;=4,"Average Rating",IF(Original_data[[#This Row],[Rating]]&lt;4.5,"Good Rating","Excellent Rating")))</f>
        <v>Average Rating</v>
      </c>
    </row>
    <row r="38" spans="1:12" x14ac:dyDescent="0.35">
      <c r="A38" t="s">
        <v>30</v>
      </c>
      <c r="B38" s="1">
        <v>2880</v>
      </c>
      <c r="C38" s="1">
        <v>3520</v>
      </c>
      <c r="D38" s="1">
        <f>ABS(Original_data[[#This Row],[old price]]-Original_data[[#This Row],[Current price]])</f>
        <v>640</v>
      </c>
      <c r="E38" s="4">
        <v>0.18</v>
      </c>
      <c r="F38" s="4" t="str">
        <f>IF(Original_data[[#This Row],[Discount_percentage]]&lt;20%,"Low Discount",IF(Original_data[[#This Row],[Discount_percentage]]&lt;=40%,"Medium Discount", "High Discount"))</f>
        <v>Low Discount</v>
      </c>
      <c r="G38" s="2">
        <v>12</v>
      </c>
      <c r="H38" s="3">
        <v>3.8</v>
      </c>
      <c r="I38" t="str">
        <f>IF(Original_data[[#This Row],[Rating]]&lt;3,"Poor Rating",IF(Original_data[[#This Row],[Rating]]&lt;=4,"Average Rating",IF(Original_data[[#This Row],[Rating]]&lt;4.5,"Good Rating","Excellent Rating")))</f>
        <v>Average Rating</v>
      </c>
    </row>
    <row r="39" spans="1:12" x14ac:dyDescent="0.35">
      <c r="A39" t="s">
        <v>106</v>
      </c>
      <c r="B39" s="1">
        <v>1190</v>
      </c>
      <c r="C39" s="1">
        <v>1810</v>
      </c>
      <c r="D39" s="1">
        <f>ABS(Original_data[[#This Row],[old price]]-Original_data[[#This Row],[Current price]])</f>
        <v>620</v>
      </c>
      <c r="E39" s="4">
        <v>0.34</v>
      </c>
      <c r="F39" s="4" t="str">
        <f>IF(Original_data[[#This Row],[Discount_percentage]]&lt;20%,"Low Discount",IF(Original_data[[#This Row],[Discount_percentage]]&lt;=40%,"Medium Discount", "High Discount"))</f>
        <v>Medium Discount</v>
      </c>
      <c r="G39" s="2">
        <v>12</v>
      </c>
      <c r="H39" s="3">
        <v>3.8</v>
      </c>
      <c r="I39" t="str">
        <f>IF(Original_data[[#This Row],[Rating]]&lt;3,"Poor Rating",IF(Original_data[[#This Row],[Rating]]&lt;=4,"Average Rating",IF(Original_data[[#This Row],[Rating]]&lt;4.5,"Good Rating","Excellent Rating")))</f>
        <v>Average Rating</v>
      </c>
    </row>
    <row r="40" spans="1:12" x14ac:dyDescent="0.35">
      <c r="A40" t="s">
        <v>48</v>
      </c>
      <c r="B40" s="1">
        <v>1190</v>
      </c>
      <c r="C40" s="1">
        <v>1785</v>
      </c>
      <c r="D40" s="1">
        <f>ABS(Original_data[[#This Row],[old price]]-Original_data[[#This Row],[Current price]])</f>
        <v>595</v>
      </c>
      <c r="E40" s="4">
        <v>0.33</v>
      </c>
      <c r="F40" s="4" t="str">
        <f>IF(Original_data[[#This Row],[Discount_percentage]]&lt;20%,"Low Discount",IF(Original_data[[#This Row],[Discount_percentage]]&lt;=40%,"Medium Discount", "High Discount"))</f>
        <v>Medium Discount</v>
      </c>
      <c r="G40" s="2">
        <v>12</v>
      </c>
      <c r="H40" s="3">
        <v>3.8</v>
      </c>
      <c r="I40" t="str">
        <f>IF(Original_data[[#This Row],[Rating]]&lt;3,"Poor Rating",IF(Original_data[[#This Row],[Rating]]&lt;=4,"Average Rating",IF(Original_data[[#This Row],[Rating]]&lt;4.5,"Good Rating","Excellent Rating")))</f>
        <v>Average Rating</v>
      </c>
    </row>
    <row r="41" spans="1:12" x14ac:dyDescent="0.35">
      <c r="A41" t="s">
        <v>105</v>
      </c>
      <c r="B41" s="1">
        <v>1150</v>
      </c>
      <c r="C41" s="1">
        <v>1737</v>
      </c>
      <c r="D41" s="1">
        <f>ABS(Original_data[[#This Row],[old price]]-Original_data[[#This Row],[Current price]])</f>
        <v>587</v>
      </c>
      <c r="E41" s="4">
        <v>0.34</v>
      </c>
      <c r="F41" s="4" t="str">
        <f>IF(Original_data[[#This Row],[Discount_percentage]]&lt;20%,"Low Discount",IF(Original_data[[#This Row],[Discount_percentage]]&lt;=40%,"Medium Discount", "High Discount"))</f>
        <v>Medium Discount</v>
      </c>
      <c r="G41" s="2">
        <v>12</v>
      </c>
      <c r="H41" s="3">
        <v>3.8</v>
      </c>
      <c r="I41" t="str">
        <f>IF(Original_data[[#This Row],[Rating]]&lt;3,"Poor Rating",IF(Original_data[[#This Row],[Rating]]&lt;=4,"Average Rating",IF(Original_data[[#This Row],[Rating]]&lt;4.5,"Good Rating","Excellent Rating")))</f>
        <v>Average Rating</v>
      </c>
    </row>
    <row r="42" spans="1:12" x14ac:dyDescent="0.35">
      <c r="A42" t="s">
        <v>56</v>
      </c>
      <c r="B42" s="1">
        <v>799</v>
      </c>
      <c r="C42" s="1">
        <v>1343</v>
      </c>
      <c r="D42" s="1">
        <f>ABS(Original_data[[#This Row],[old price]]-Original_data[[#This Row],[Current price]])</f>
        <v>544</v>
      </c>
      <c r="E42" s="4">
        <v>0.41</v>
      </c>
      <c r="F42" s="4" t="str">
        <f>IF(Original_data[[#This Row],[Discount_percentage]]&lt;20%,"Low Discount",IF(Original_data[[#This Row],[Discount_percentage]]&lt;=40%,"Medium Discount", "High Discount"))</f>
        <v>High Discount</v>
      </c>
      <c r="G42" s="2">
        <v>12</v>
      </c>
      <c r="H42" s="3">
        <v>3.8</v>
      </c>
      <c r="I42" t="str">
        <f>IF(Original_data[[#This Row],[Rating]]&lt;3,"Poor Rating",IF(Original_data[[#This Row],[Rating]]&lt;=4,"Average Rating",IF(Original_data[[#This Row],[Rating]]&lt;4.5,"Good Rating","Excellent Rating")))</f>
        <v>Average Rating</v>
      </c>
    </row>
    <row r="43" spans="1:12" x14ac:dyDescent="0.35">
      <c r="A43" t="s">
        <v>34</v>
      </c>
      <c r="B43" s="1">
        <v>980</v>
      </c>
      <c r="C43" s="1">
        <v>1490</v>
      </c>
      <c r="D43" s="1">
        <f>ABS(Original_data[[#This Row],[old price]]-Original_data[[#This Row],[Current price]])</f>
        <v>510</v>
      </c>
      <c r="E43" s="4">
        <v>0.34</v>
      </c>
      <c r="F43" s="4" t="str">
        <f>IF(Original_data[[#This Row],[Discount_percentage]]&lt;20%,"Low Discount",IF(Original_data[[#This Row],[Discount_percentage]]&lt;=40%,"Medium Discount", "High Discount"))</f>
        <v>Medium Discount</v>
      </c>
      <c r="G43" s="2">
        <v>12</v>
      </c>
      <c r="H43" s="3">
        <v>4.7</v>
      </c>
      <c r="I43" t="str">
        <f>IF(Original_data[[#This Row],[Rating]]&lt;3,"Poor Rating",IF(Original_data[[#This Row],[Rating]]&lt;=4,"Average Rating",IF(Original_data[[#This Row],[Rating]]&lt;4.5,"Good Rating","Excellent Rating")))</f>
        <v>Excellent Rating</v>
      </c>
    </row>
    <row r="44" spans="1:12" x14ac:dyDescent="0.35">
      <c r="A44" t="s">
        <v>77</v>
      </c>
      <c r="B44" s="1">
        <v>690</v>
      </c>
      <c r="C44" s="1">
        <v>1200</v>
      </c>
      <c r="D44" s="1">
        <f>ABS(Original_data[[#This Row],[old price]]-Original_data[[#This Row],[Current price]])</f>
        <v>510</v>
      </c>
      <c r="E44" s="4">
        <v>0.43</v>
      </c>
      <c r="F44" s="4" t="str">
        <f>IF(Original_data[[#This Row],[Discount_percentage]]&lt;20%,"Low Discount",IF(Original_data[[#This Row],[Discount_percentage]]&lt;=40%,"Medium Discount", "High Discount"))</f>
        <v>High Discount</v>
      </c>
      <c r="G44" s="2">
        <v>12</v>
      </c>
      <c r="H44" s="3">
        <v>3.8</v>
      </c>
      <c r="I44" t="str">
        <f>IF(Original_data[[#This Row],[Rating]]&lt;3,"Poor Rating",IF(Original_data[[#This Row],[Rating]]&lt;=4,"Average Rating",IF(Original_data[[#This Row],[Rating]]&lt;4.5,"Good Rating","Excellent Rating")))</f>
        <v>Average Rating</v>
      </c>
      <c r="K44" t="s">
        <v>135</v>
      </c>
      <c r="L44">
        <f>CORREL(E2:E110,G2:G110)</f>
        <v>-6.8408420678570558E-2</v>
      </c>
    </row>
    <row r="45" spans="1:12" x14ac:dyDescent="0.35">
      <c r="A45" t="s">
        <v>99</v>
      </c>
      <c r="B45" s="1">
        <v>525</v>
      </c>
      <c r="C45" s="1">
        <v>1029</v>
      </c>
      <c r="D45" s="1">
        <f>ABS(Original_data[[#This Row],[old price]]-Original_data[[#This Row],[Current price]])</f>
        <v>504</v>
      </c>
      <c r="E45" s="4">
        <v>0.49</v>
      </c>
      <c r="F45" s="4" t="str">
        <f>IF(Original_data[[#This Row],[Discount_percentage]]&lt;20%,"Low Discount",IF(Original_data[[#This Row],[Discount_percentage]]&lt;=40%,"Medium Discount", "High Discount"))</f>
        <v>High Discount</v>
      </c>
      <c r="G45" s="2">
        <v>12</v>
      </c>
      <c r="H45" s="3">
        <v>3.8</v>
      </c>
      <c r="I45" t="str">
        <f>IF(Original_data[[#This Row],[Rating]]&lt;3,"Poor Rating",IF(Original_data[[#This Row],[Rating]]&lt;=4,"Average Rating",IF(Original_data[[#This Row],[Rating]]&lt;4.5,"Good Rating","Excellent Rating")))</f>
        <v>Average Rating</v>
      </c>
    </row>
    <row r="46" spans="1:12" x14ac:dyDescent="0.35">
      <c r="A46" t="s">
        <v>16</v>
      </c>
      <c r="B46" s="1">
        <v>552</v>
      </c>
      <c r="C46" s="1">
        <v>1035</v>
      </c>
      <c r="D46" s="1">
        <f>ABS(Original_data[[#This Row],[old price]]-Original_data[[#This Row],[Current price]])</f>
        <v>483</v>
      </c>
      <c r="E46" s="4">
        <v>0.47</v>
      </c>
      <c r="F46" s="4" t="str">
        <f>IF(Original_data[[#This Row],[Discount_percentage]]&lt;20%,"Low Discount",IF(Original_data[[#This Row],[Discount_percentage]]&lt;=40%,"Medium Discount", "High Discount"))</f>
        <v>High Discount</v>
      </c>
      <c r="G46" s="2">
        <v>12</v>
      </c>
      <c r="H46" s="3">
        <v>4.8</v>
      </c>
      <c r="I46" t="str">
        <f>IF(Original_data[[#This Row],[Rating]]&lt;3,"Poor Rating",IF(Original_data[[#This Row],[Rating]]&lt;=4,"Average Rating",IF(Original_data[[#This Row],[Rating]]&lt;4.5,"Good Rating","Excellent Rating")))</f>
        <v>Excellent Rating</v>
      </c>
    </row>
    <row r="47" spans="1:12" x14ac:dyDescent="0.35">
      <c r="A47" t="s">
        <v>89</v>
      </c>
      <c r="B47" s="1">
        <v>630</v>
      </c>
      <c r="C47" s="1">
        <v>1100</v>
      </c>
      <c r="D47" s="1">
        <f>ABS(Original_data[[#This Row],[old price]]-Original_data[[#This Row],[Current price]])</f>
        <v>470</v>
      </c>
      <c r="E47" s="4">
        <v>0.43</v>
      </c>
      <c r="F47" s="4" t="str">
        <f>IF(Original_data[[#This Row],[Discount_percentage]]&lt;20%,"Low Discount",IF(Original_data[[#This Row],[Discount_percentage]]&lt;=40%,"Medium Discount", "High Discount"))</f>
        <v>High Discount</v>
      </c>
      <c r="G47" s="2">
        <v>12</v>
      </c>
      <c r="H47" s="3">
        <v>3.8</v>
      </c>
      <c r="I47" t="str">
        <f>IF(Original_data[[#This Row],[Rating]]&lt;3,"Poor Rating",IF(Original_data[[#This Row],[Rating]]&lt;=4,"Average Rating",IF(Original_data[[#This Row],[Rating]]&lt;4.5,"Good Rating","Excellent Rating")))</f>
        <v>Average Rating</v>
      </c>
    </row>
    <row r="48" spans="1:12" x14ac:dyDescent="0.35">
      <c r="A48" t="s">
        <v>43</v>
      </c>
      <c r="B48" s="1">
        <v>475</v>
      </c>
      <c r="C48" s="1">
        <v>931</v>
      </c>
      <c r="D48" s="1">
        <f>ABS(Original_data[[#This Row],[old price]]-Original_data[[#This Row],[Current price]])</f>
        <v>456</v>
      </c>
      <c r="E48" s="4">
        <v>0.49</v>
      </c>
      <c r="F48" s="4" t="str">
        <f>IF(Original_data[[#This Row],[Discount_percentage]]&lt;20%,"Low Discount",IF(Original_data[[#This Row],[Discount_percentage]]&lt;=40%,"Medium Discount", "High Discount"))</f>
        <v>High Discount</v>
      </c>
      <c r="G48" s="2">
        <v>12</v>
      </c>
      <c r="H48" s="3">
        <v>3.8</v>
      </c>
      <c r="I48" t="str">
        <f>IF(Original_data[[#This Row],[Rating]]&lt;3,"Poor Rating",IF(Original_data[[#This Row],[Rating]]&lt;=4,"Average Rating",IF(Original_data[[#This Row],[Rating]]&lt;4.5,"Good Rating","Excellent Rating")))</f>
        <v>Average Rating</v>
      </c>
    </row>
    <row r="49" spans="1:13" x14ac:dyDescent="0.35">
      <c r="A49" t="s">
        <v>45</v>
      </c>
      <c r="B49" s="1">
        <v>610</v>
      </c>
      <c r="C49" s="1">
        <v>1060</v>
      </c>
      <c r="D49" s="1">
        <f>ABS(Original_data[[#This Row],[old price]]-Original_data[[#This Row],[Current price]])</f>
        <v>450</v>
      </c>
      <c r="E49" s="4">
        <v>0.42</v>
      </c>
      <c r="F49" s="4" t="str">
        <f>IF(Original_data[[#This Row],[Discount_percentage]]&lt;20%,"Low Discount",IF(Original_data[[#This Row],[Discount_percentage]]&lt;=40%,"Medium Discount", "High Discount"))</f>
        <v>High Discount</v>
      </c>
      <c r="G49" s="2">
        <v>12</v>
      </c>
      <c r="H49" s="3">
        <v>3.8</v>
      </c>
      <c r="I49" t="str">
        <f>IF(Original_data[[#This Row],[Rating]]&lt;3,"Poor Rating",IF(Original_data[[#This Row],[Rating]]&lt;=4,"Average Rating",IF(Original_data[[#This Row],[Rating]]&lt;4.5,"Good Rating","Excellent Rating")))</f>
        <v>Average Rating</v>
      </c>
    </row>
    <row r="50" spans="1:13" x14ac:dyDescent="0.35">
      <c r="A50" t="s">
        <v>57</v>
      </c>
      <c r="B50" s="1">
        <v>499</v>
      </c>
      <c r="C50" s="1">
        <v>900</v>
      </c>
      <c r="D50" s="1">
        <f>ABS(Original_data[[#This Row],[old price]]-Original_data[[#This Row],[Current price]])</f>
        <v>401</v>
      </c>
      <c r="E50" s="4">
        <v>0.45</v>
      </c>
      <c r="F50" s="4" t="str">
        <f>IF(Original_data[[#This Row],[Discount_percentage]]&lt;20%,"Low Discount",IF(Original_data[[#This Row],[Discount_percentage]]&lt;=40%,"Medium Discount", "High Discount"))</f>
        <v>High Discount</v>
      </c>
      <c r="G50" s="2">
        <v>12</v>
      </c>
      <c r="H50" s="3">
        <v>3.8</v>
      </c>
      <c r="I50" t="str">
        <f>IF(Original_data[[#This Row],[Rating]]&lt;3,"Poor Rating",IF(Original_data[[#This Row],[Rating]]&lt;=4,"Average Rating",IF(Original_data[[#This Row],[Rating]]&lt;4.5,"Good Rating","Excellent Rating")))</f>
        <v>Average Rating</v>
      </c>
    </row>
    <row r="51" spans="1:13" x14ac:dyDescent="0.35">
      <c r="A51" t="s">
        <v>109</v>
      </c>
      <c r="B51" s="1">
        <v>199</v>
      </c>
      <c r="C51" s="1">
        <v>553</v>
      </c>
      <c r="D51" s="1">
        <f>ABS(Original_data[[#This Row],[old price]]-Original_data[[#This Row],[Current price]])</f>
        <v>354</v>
      </c>
      <c r="E51" s="4">
        <v>0.64</v>
      </c>
      <c r="F51" s="4" t="str">
        <f>IF(Original_data[[#This Row],[Discount_percentage]]&lt;20%,"Low Discount",IF(Original_data[[#This Row],[Discount_percentage]]&lt;=40%,"Medium Discount", "High Discount"))</f>
        <v>High Discount</v>
      </c>
      <c r="G51" s="2">
        <v>12</v>
      </c>
      <c r="H51" s="3">
        <v>3.8</v>
      </c>
      <c r="I51" t="str">
        <f>IF(Original_data[[#This Row],[Rating]]&lt;3,"Poor Rating",IF(Original_data[[#This Row],[Rating]]&lt;=4,"Average Rating",IF(Original_data[[#This Row],[Rating]]&lt;4.5,"Good Rating","Excellent Rating")))</f>
        <v>Average Rating</v>
      </c>
    </row>
    <row r="52" spans="1:13" x14ac:dyDescent="0.35">
      <c r="A52" t="s">
        <v>51</v>
      </c>
      <c r="B52" s="1">
        <v>199</v>
      </c>
      <c r="C52" s="1">
        <v>504</v>
      </c>
      <c r="D52" s="1">
        <f>ABS(Original_data[[#This Row],[old price]]-Original_data[[#This Row],[Current price]])</f>
        <v>305</v>
      </c>
      <c r="E52" s="4">
        <v>0.61</v>
      </c>
      <c r="F52" s="4" t="str">
        <f>IF(Original_data[[#This Row],[Discount_percentage]]&lt;20%,"Low Discount",IF(Original_data[[#This Row],[Discount_percentage]]&lt;=40%,"Medium Discount", "High Discount"))</f>
        <v>High Discount</v>
      </c>
      <c r="G52" s="2">
        <v>12</v>
      </c>
      <c r="H52" s="3">
        <v>3.8</v>
      </c>
      <c r="I52" t="str">
        <f>IF(Original_data[[#This Row],[Rating]]&lt;3,"Poor Rating",IF(Original_data[[#This Row],[Rating]]&lt;=4,"Average Rating",IF(Original_data[[#This Row],[Rating]]&lt;4.5,"Good Rating","Excellent Rating")))</f>
        <v>Average Rating</v>
      </c>
    </row>
    <row r="53" spans="1:13" x14ac:dyDescent="0.35">
      <c r="A53" t="s">
        <v>52</v>
      </c>
      <c r="B53" s="1">
        <v>299</v>
      </c>
      <c r="C53" s="1">
        <v>600</v>
      </c>
      <c r="D53" s="1">
        <f>ABS(Original_data[[#This Row],[old price]]-Original_data[[#This Row],[Current price]])</f>
        <v>301</v>
      </c>
      <c r="E53" s="4">
        <v>0.5</v>
      </c>
      <c r="F53" s="4" t="str">
        <f>IF(Original_data[[#This Row],[Discount_percentage]]&lt;20%,"Low Discount",IF(Original_data[[#This Row],[Discount_percentage]]&lt;=40%,"Medium Discount", "High Discount"))</f>
        <v>High Discount</v>
      </c>
      <c r="G53" s="2">
        <v>12</v>
      </c>
      <c r="H53" s="3">
        <v>3.8</v>
      </c>
      <c r="I53" t="str">
        <f>IF(Original_data[[#This Row],[Rating]]&lt;3,"Poor Rating",IF(Original_data[[#This Row],[Rating]]&lt;=4,"Average Rating",IF(Original_data[[#This Row],[Rating]]&lt;4.5,"Good Rating","Excellent Rating")))</f>
        <v>Average Rating</v>
      </c>
      <c r="M53" t="s">
        <v>136</v>
      </c>
    </row>
    <row r="54" spans="1:13" x14ac:dyDescent="0.35">
      <c r="A54" t="s">
        <v>86</v>
      </c>
      <c r="B54" s="1">
        <v>274</v>
      </c>
      <c r="C54" s="1">
        <v>537</v>
      </c>
      <c r="D54" s="1">
        <f>ABS(Original_data[[#This Row],[old price]]-Original_data[[#This Row],[Current price]])</f>
        <v>263</v>
      </c>
      <c r="E54" s="4">
        <v>0.49</v>
      </c>
      <c r="F54" s="4" t="str">
        <f>IF(Original_data[[#This Row],[Discount_percentage]]&lt;20%,"Low Discount",IF(Original_data[[#This Row],[Discount_percentage]]&lt;=40%,"Medium Discount", "High Discount"))</f>
        <v>High Discount</v>
      </c>
      <c r="G54" s="2">
        <v>12</v>
      </c>
      <c r="H54" s="3">
        <v>3.8</v>
      </c>
      <c r="I54" t="str">
        <f>IF(Original_data[[#This Row],[Rating]]&lt;3,"Poor Rating",IF(Original_data[[#This Row],[Rating]]&lt;=4,"Average Rating",IF(Original_data[[#This Row],[Rating]]&lt;4.5,"Good Rating","Excellent Rating")))</f>
        <v>Average Rating</v>
      </c>
    </row>
    <row r="55" spans="1:13" x14ac:dyDescent="0.35">
      <c r="A55" t="s">
        <v>97</v>
      </c>
      <c r="B55" s="1">
        <v>248</v>
      </c>
      <c r="C55" s="1">
        <v>486</v>
      </c>
      <c r="D55" s="1">
        <f>ABS(Original_data[[#This Row],[old price]]-Original_data[[#This Row],[Current price]])</f>
        <v>238</v>
      </c>
      <c r="E55" s="4">
        <v>0.49</v>
      </c>
      <c r="F55" s="4" t="str">
        <f>IF(Original_data[[#This Row],[Discount_percentage]]&lt;20%,"Low Discount",IF(Original_data[[#This Row],[Discount_percentage]]&lt;=40%,"Medium Discount", "High Discount"))</f>
        <v>High Discount</v>
      </c>
      <c r="G55" s="2">
        <v>12</v>
      </c>
      <c r="H55" s="3">
        <v>3.8</v>
      </c>
      <c r="I55" t="str">
        <f>IF(Original_data[[#This Row],[Rating]]&lt;3,"Poor Rating",IF(Original_data[[#This Row],[Rating]]&lt;=4,"Average Rating",IF(Original_data[[#This Row],[Rating]]&lt;4.5,"Good Rating","Excellent Rating")))</f>
        <v>Average Rating</v>
      </c>
    </row>
    <row r="56" spans="1:13" x14ac:dyDescent="0.35">
      <c r="A56" t="s">
        <v>44</v>
      </c>
      <c r="B56" s="1">
        <v>238</v>
      </c>
      <c r="C56" s="1">
        <v>476</v>
      </c>
      <c r="D56" s="1">
        <f>ABS(Original_data[[#This Row],[old price]]-Original_data[[#This Row],[Current price]])</f>
        <v>238</v>
      </c>
      <c r="E56" s="4">
        <v>0.5</v>
      </c>
      <c r="F56" s="4" t="str">
        <f>IF(Original_data[[#This Row],[Discount_percentage]]&lt;20%,"Low Discount",IF(Original_data[[#This Row],[Discount_percentage]]&lt;=40%,"Medium Discount", "High Discount"))</f>
        <v>High Discount</v>
      </c>
      <c r="G56" s="2">
        <v>12</v>
      </c>
      <c r="H56" s="3">
        <v>3.8</v>
      </c>
      <c r="I56" t="str">
        <f>IF(Original_data[[#This Row],[Rating]]&lt;3,"Poor Rating",IF(Original_data[[#This Row],[Rating]]&lt;=4,"Average Rating",IF(Original_data[[#This Row],[Rating]]&lt;4.5,"Good Rating","Excellent Rating")))</f>
        <v>Average Rating</v>
      </c>
    </row>
    <row r="57" spans="1:13" x14ac:dyDescent="0.35">
      <c r="A57" t="s">
        <v>85</v>
      </c>
      <c r="B57" s="1">
        <v>1466</v>
      </c>
      <c r="C57" s="1">
        <v>1699</v>
      </c>
      <c r="D57" s="1">
        <f>ABS(Original_data[[#This Row],[old price]]-Original_data[[#This Row],[Current price]])</f>
        <v>233</v>
      </c>
      <c r="E57" s="4">
        <v>0.14000000000000001</v>
      </c>
      <c r="F57" s="4" t="str">
        <f>IF(Original_data[[#This Row],[Discount_percentage]]&lt;20%,"Low Discount",IF(Original_data[[#This Row],[Discount_percentage]]&lt;=40%,"Medium Discount", "High Discount"))</f>
        <v>Low Discount</v>
      </c>
      <c r="G57" s="2">
        <v>12</v>
      </c>
      <c r="H57" s="3">
        <v>3.8</v>
      </c>
      <c r="I57" t="str">
        <f>IF(Original_data[[#This Row],[Rating]]&lt;3,"Poor Rating",IF(Original_data[[#This Row],[Rating]]&lt;=4,"Average Rating",IF(Original_data[[#This Row],[Rating]]&lt;4.5,"Good Rating","Excellent Rating")))</f>
        <v>Average Rating</v>
      </c>
    </row>
    <row r="58" spans="1:13" x14ac:dyDescent="0.35">
      <c r="A58" t="s">
        <v>88</v>
      </c>
      <c r="B58" s="1">
        <v>1468</v>
      </c>
      <c r="C58" s="1">
        <v>1699</v>
      </c>
      <c r="D58" s="1">
        <f>ABS(Original_data[[#This Row],[old price]]-Original_data[[#This Row],[Current price]])</f>
        <v>231</v>
      </c>
      <c r="E58" s="4">
        <v>0.14000000000000001</v>
      </c>
      <c r="F58" s="4" t="str">
        <f>IF(Original_data[[#This Row],[Discount_percentage]]&lt;20%,"Low Discount",IF(Original_data[[#This Row],[Discount_percentage]]&lt;=40%,"Medium Discount", "High Discount"))</f>
        <v>Low Discount</v>
      </c>
      <c r="G58" s="2">
        <v>12</v>
      </c>
      <c r="H58" s="3">
        <v>3.8</v>
      </c>
      <c r="I58" t="str">
        <f>IF(Original_data[[#This Row],[Rating]]&lt;3,"Poor Rating",IF(Original_data[[#This Row],[Rating]]&lt;=4,"Average Rating",IF(Original_data[[#This Row],[Rating]]&lt;4.5,"Good Rating","Excellent Rating")))</f>
        <v>Average Rating</v>
      </c>
    </row>
    <row r="59" spans="1:13" x14ac:dyDescent="0.35">
      <c r="A59" t="s">
        <v>79</v>
      </c>
      <c r="B59" s="1">
        <v>230</v>
      </c>
      <c r="C59" s="1">
        <v>450</v>
      </c>
      <c r="D59" s="1">
        <f>ABS(Original_data[[#This Row],[old price]]-Original_data[[#This Row],[Current price]])</f>
        <v>220</v>
      </c>
      <c r="E59" s="4">
        <v>0.49</v>
      </c>
      <c r="F59" s="4" t="str">
        <f>IF(Original_data[[#This Row],[Discount_percentage]]&lt;20%,"Low Discount",IF(Original_data[[#This Row],[Discount_percentage]]&lt;=40%,"Medium Discount", "High Discount"))</f>
        <v>High Discount</v>
      </c>
      <c r="G59" s="2">
        <v>12</v>
      </c>
      <c r="H59" s="3">
        <v>3.8</v>
      </c>
      <c r="I59" t="str">
        <f>IF(Original_data[[#This Row],[Rating]]&lt;3,"Poor Rating",IF(Original_data[[#This Row],[Rating]]&lt;=4,"Average Rating",IF(Original_data[[#This Row],[Rating]]&lt;4.5,"Good Rating","Excellent Rating")))</f>
        <v>Average Rating</v>
      </c>
    </row>
    <row r="60" spans="1:13" x14ac:dyDescent="0.35">
      <c r="A60" t="s">
        <v>14</v>
      </c>
      <c r="B60" s="1">
        <v>799</v>
      </c>
      <c r="C60" s="1">
        <v>999</v>
      </c>
      <c r="D60" s="1">
        <f>ABS(Original_data[[#This Row],[old price]]-Original_data[[#This Row],[Current price]])</f>
        <v>200</v>
      </c>
      <c r="E60" s="4">
        <v>0.2</v>
      </c>
      <c r="F60" s="4" t="str">
        <f>IF(Original_data[[#This Row],[Discount_percentage]]&lt;20%,"Low Discount",IF(Original_data[[#This Row],[Discount_percentage]]&lt;=40%,"Medium Discount", "High Discount"))</f>
        <v>Medium Discount</v>
      </c>
      <c r="G60" s="2">
        <v>12</v>
      </c>
      <c r="H60" s="3">
        <v>4.0999999999999996</v>
      </c>
      <c r="I60" t="str">
        <f>IF(Original_data[[#This Row],[Rating]]&lt;3,"Poor Rating",IF(Original_data[[#This Row],[Rating]]&lt;=4,"Average Rating",IF(Original_data[[#This Row],[Rating]]&lt;4.5,"Good Rating","Excellent Rating")))</f>
        <v>Good Rating</v>
      </c>
    </row>
    <row r="61" spans="1:13" x14ac:dyDescent="0.35">
      <c r="A61" t="s">
        <v>98</v>
      </c>
      <c r="B61" s="1">
        <v>3546</v>
      </c>
      <c r="C61" s="1">
        <v>3699</v>
      </c>
      <c r="D61" s="1">
        <f>ABS(Original_data[[#This Row],[old price]]-Original_data[[#This Row],[Current price]])</f>
        <v>153</v>
      </c>
      <c r="E61" s="4">
        <v>0.04</v>
      </c>
      <c r="F61" s="4" t="str">
        <f>IF(Original_data[[#This Row],[Discount_percentage]]&lt;20%,"Low Discount",IF(Original_data[[#This Row],[Discount_percentage]]&lt;=40%,"Medium Discount", "High Discount"))</f>
        <v>Low Discount</v>
      </c>
      <c r="G61" s="2">
        <v>12</v>
      </c>
      <c r="H61" s="3">
        <v>3.8</v>
      </c>
      <c r="I61" t="str">
        <f>IF(Original_data[[#This Row],[Rating]]&lt;3,"Poor Rating",IF(Original_data[[#This Row],[Rating]]&lt;=4,"Average Rating",IF(Original_data[[#This Row],[Rating]]&lt;4.5,"Good Rating","Excellent Rating")))</f>
        <v>Average Rating</v>
      </c>
    </row>
    <row r="62" spans="1:13" x14ac:dyDescent="0.35">
      <c r="A62" t="s">
        <v>111</v>
      </c>
      <c r="B62" s="1">
        <v>169</v>
      </c>
      <c r="C62" s="1">
        <v>320</v>
      </c>
      <c r="D62" s="1">
        <f>ABS(Original_data[[#This Row],[old price]]-Original_data[[#This Row],[Current price]])</f>
        <v>151</v>
      </c>
      <c r="E62" s="4">
        <v>0.47</v>
      </c>
      <c r="F62" s="4" t="str">
        <f>IF(Original_data[[#This Row],[Discount_percentage]]&lt;20%,"Low Discount",IF(Original_data[[#This Row],[Discount_percentage]]&lt;=40%,"Medium Discount", "High Discount"))</f>
        <v>High Discount</v>
      </c>
      <c r="G62" s="2">
        <v>12</v>
      </c>
      <c r="H62" s="3">
        <v>3.8</v>
      </c>
      <c r="I62" t="str">
        <f>IF(Original_data[[#This Row],[Rating]]&lt;3,"Poor Rating",IF(Original_data[[#This Row],[Rating]]&lt;=4,"Average Rating",IF(Original_data[[#This Row],[Rating]]&lt;4.5,"Good Rating","Excellent Rating")))</f>
        <v>Average Rating</v>
      </c>
    </row>
    <row r="63" spans="1:13" x14ac:dyDescent="0.35">
      <c r="A63" t="s">
        <v>95</v>
      </c>
      <c r="B63" s="1">
        <v>1526</v>
      </c>
      <c r="C63" s="1">
        <v>1660</v>
      </c>
      <c r="D63" s="1">
        <f>ABS(Original_data[[#This Row],[old price]]-Original_data[[#This Row],[Current price]])</f>
        <v>134</v>
      </c>
      <c r="E63" s="4">
        <v>0.08</v>
      </c>
      <c r="F63" s="4" t="str">
        <f>IF(Original_data[[#This Row],[Discount_percentage]]&lt;20%,"Low Discount",IF(Original_data[[#This Row],[Discount_percentage]]&lt;=40%,"Medium Discount", "High Discount"))</f>
        <v>Low Discount</v>
      </c>
      <c r="G63" s="2">
        <v>12</v>
      </c>
      <c r="H63" s="3">
        <v>3.8</v>
      </c>
      <c r="I63" t="str">
        <f>IF(Original_data[[#This Row],[Rating]]&lt;3,"Poor Rating",IF(Original_data[[#This Row],[Rating]]&lt;=4,"Average Rating",IF(Original_data[[#This Row],[Rating]]&lt;4.5,"Good Rating","Excellent Rating")))</f>
        <v>Average Rating</v>
      </c>
    </row>
    <row r="64" spans="1:13" x14ac:dyDescent="0.35">
      <c r="A64" t="s">
        <v>87</v>
      </c>
      <c r="B64" s="1">
        <v>799</v>
      </c>
      <c r="C64" s="1">
        <v>900</v>
      </c>
      <c r="D64" s="1">
        <f>ABS(Original_data[[#This Row],[old price]]-Original_data[[#This Row],[Current price]])</f>
        <v>101</v>
      </c>
      <c r="E64" s="4">
        <v>0.11</v>
      </c>
      <c r="F64" s="4" t="str">
        <f>IF(Original_data[[#This Row],[Discount_percentage]]&lt;20%,"Low Discount",IF(Original_data[[#This Row],[Discount_percentage]]&lt;=40%,"Medium Discount", "High Discount"))</f>
        <v>Low Discount</v>
      </c>
      <c r="G64" s="2">
        <v>12</v>
      </c>
      <c r="H64" s="3">
        <v>3.8</v>
      </c>
      <c r="I64" t="str">
        <f>IF(Original_data[[#This Row],[Rating]]&lt;3,"Poor Rating",IF(Original_data[[#This Row],[Rating]]&lt;=4,"Average Rating",IF(Original_data[[#This Row],[Rating]]&lt;4.5,"Good Rating","Excellent Rating")))</f>
        <v>Average Rating</v>
      </c>
      <c r="K64" t="s">
        <v>135</v>
      </c>
      <c r="L64">
        <f>CORREL(G2:G110,H2:H110)</f>
        <v>5.9209834729077281E-2</v>
      </c>
    </row>
    <row r="65" spans="1:12" x14ac:dyDescent="0.35">
      <c r="A65" t="s">
        <v>92</v>
      </c>
      <c r="B65" s="1">
        <v>105</v>
      </c>
      <c r="C65" s="1">
        <v>200</v>
      </c>
      <c r="D65" s="1">
        <f>ABS(Original_data[[#This Row],[old price]]-Original_data[[#This Row],[Current price]])</f>
        <v>95</v>
      </c>
      <c r="E65" s="4">
        <v>0.48</v>
      </c>
      <c r="F65" s="4" t="str">
        <f>IF(Original_data[[#This Row],[Discount_percentage]]&lt;20%,"Low Discount",IF(Original_data[[#This Row],[Discount_percentage]]&lt;=40%,"Medium Discount", "High Discount"))</f>
        <v>High Discount</v>
      </c>
      <c r="G65" s="2">
        <v>12</v>
      </c>
      <c r="H65" s="3">
        <v>3.8</v>
      </c>
      <c r="I65" t="str">
        <f>IF(Original_data[[#This Row],[Rating]]&lt;3,"Poor Rating",IF(Original_data[[#This Row],[Rating]]&lt;=4,"Average Rating",IF(Original_data[[#This Row],[Rating]]&lt;4.5,"Good Rating","Excellent Rating")))</f>
        <v>Average Rating</v>
      </c>
    </row>
    <row r="66" spans="1:12" ht="15.5" x14ac:dyDescent="0.35">
      <c r="A66" t="s">
        <v>54</v>
      </c>
      <c r="B66" s="1">
        <v>299</v>
      </c>
      <c r="C66" s="1">
        <v>384</v>
      </c>
      <c r="D66" s="1">
        <f>ABS(Original_data[[#This Row],[old price]]-Original_data[[#This Row],[Current price]])</f>
        <v>85</v>
      </c>
      <c r="E66" s="4">
        <v>0.22</v>
      </c>
      <c r="F66" s="4" t="str">
        <f>IF(Original_data[[#This Row],[Discount_percentage]]&lt;20%,"Low Discount",IF(Original_data[[#This Row],[Discount_percentage]]&lt;=40%,"Medium Discount", "High Discount"))</f>
        <v>Medium Discount</v>
      </c>
      <c r="G66" s="2">
        <v>12</v>
      </c>
      <c r="H66" s="3">
        <v>3.8</v>
      </c>
      <c r="I66" t="str">
        <f>IF(Original_data[[#This Row],[Rating]]&lt;3,"Poor Rating",IF(Original_data[[#This Row],[Rating]]&lt;=4,"Average Rating",IF(Original_data[[#This Row],[Rating]]&lt;4.5,"Good Rating","Excellent Rating")))</f>
        <v>Average Rating</v>
      </c>
      <c r="K66" s="8" t="s">
        <v>138</v>
      </c>
    </row>
    <row r="67" spans="1:12" x14ac:dyDescent="0.35">
      <c r="A67" t="s">
        <v>78</v>
      </c>
      <c r="B67" s="1">
        <v>1732</v>
      </c>
      <c r="C67" s="1">
        <v>1799</v>
      </c>
      <c r="D67" s="1">
        <f>ABS(Original_data[[#This Row],[old price]]-Original_data[[#This Row],[Current price]])</f>
        <v>67</v>
      </c>
      <c r="E67" s="4">
        <v>0.04</v>
      </c>
      <c r="F67" s="4" t="str">
        <f>IF(Original_data[[#This Row],[Discount_percentage]]&lt;20%,"Low Discount",IF(Original_data[[#This Row],[Discount_percentage]]&lt;=40%,"Medium Discount", "High Discount"))</f>
        <v>Low Discount</v>
      </c>
      <c r="G67" s="2">
        <v>12</v>
      </c>
      <c r="H67" s="3">
        <v>3.8</v>
      </c>
      <c r="I67" t="str">
        <f>IF(Original_data[[#This Row],[Rating]]&lt;3,"Poor Rating",IF(Original_data[[#This Row],[Rating]]&lt;=4,"Average Rating",IF(Original_data[[#This Row],[Rating]]&lt;4.5,"Good Rating","Excellent Rating")))</f>
        <v>Average Rating</v>
      </c>
      <c r="K67" t="s">
        <v>137</v>
      </c>
      <c r="L67" t="s">
        <v>113</v>
      </c>
    </row>
    <row r="68" spans="1:12" x14ac:dyDescent="0.35">
      <c r="A68" t="s">
        <v>104</v>
      </c>
      <c r="B68" s="1">
        <v>198</v>
      </c>
      <c r="C68" s="1">
        <v>260</v>
      </c>
      <c r="D68" s="1">
        <f>ABS(Original_data[[#This Row],[old price]]-Original_data[[#This Row],[Current price]])</f>
        <v>62</v>
      </c>
      <c r="E68" s="4">
        <v>0.24</v>
      </c>
      <c r="F68" s="4" t="str">
        <f>IF(Original_data[[#This Row],[Discount_percentage]]&lt;20%,"Low Discount",IF(Original_data[[#This Row],[Discount_percentage]]&lt;=40%,"Medium Discount", "High Discount"))</f>
        <v>Medium Discount</v>
      </c>
      <c r="G68" s="2">
        <v>12</v>
      </c>
      <c r="H68" s="3">
        <v>3.8</v>
      </c>
      <c r="I68" t="str">
        <f>IF(Original_data[[#This Row],[Rating]]&lt;3,"Poor Rating",IF(Original_data[[#This Row],[Rating]]&lt;=4,"Average Rating",IF(Original_data[[#This Row],[Rating]]&lt;4.5,"Good Rating","Excellent Rating")))</f>
        <v>Average Rating</v>
      </c>
      <c r="K68" t="s">
        <v>101</v>
      </c>
      <c r="L68">
        <v>5</v>
      </c>
    </row>
    <row r="69" spans="1:12" x14ac:dyDescent="0.35">
      <c r="A69" t="s">
        <v>107</v>
      </c>
      <c r="B69" s="1">
        <v>1658</v>
      </c>
      <c r="C69" s="1">
        <v>1699</v>
      </c>
      <c r="D69" s="1">
        <f>ABS(Original_data[[#This Row],[old price]]-Original_data[[#This Row],[Current price]])</f>
        <v>41</v>
      </c>
      <c r="E69" s="4">
        <v>0.02</v>
      </c>
      <c r="F69" s="4" t="str">
        <f>IF(Original_data[[#This Row],[Discount_percentage]]&lt;20%,"Low Discount",IF(Original_data[[#This Row],[Discount_percentage]]&lt;=40%,"Medium Discount", "High Discount"))</f>
        <v>Low Discount</v>
      </c>
      <c r="G69" s="2">
        <v>12</v>
      </c>
      <c r="H69" s="3">
        <v>3.8</v>
      </c>
      <c r="I69" t="str">
        <f>IF(Original_data[[#This Row],[Rating]]&lt;3,"Poor Rating",IF(Original_data[[#This Row],[Rating]]&lt;=4,"Average Rating",IF(Original_data[[#This Row],[Rating]]&lt;4.5,"Good Rating","Excellent Rating")))</f>
        <v>Average Rating</v>
      </c>
      <c r="K69" t="s">
        <v>21</v>
      </c>
      <c r="L69">
        <v>5</v>
      </c>
    </row>
    <row r="70" spans="1:12" x14ac:dyDescent="0.35">
      <c r="A70" t="s">
        <v>55</v>
      </c>
      <c r="B70" s="1">
        <v>1459</v>
      </c>
      <c r="C70" s="1">
        <v>1499</v>
      </c>
      <c r="D70" s="1">
        <f>ABS(Original_data[[#This Row],[old price]]-Original_data[[#This Row],[Current price]])</f>
        <v>40</v>
      </c>
      <c r="E70" s="4">
        <v>0.03</v>
      </c>
      <c r="F70" s="4" t="str">
        <f>IF(Original_data[[#This Row],[Discount_percentage]]&lt;20%,"Low Discount",IF(Original_data[[#This Row],[Discount_percentage]]&lt;=40%,"Medium Discount", "High Discount"))</f>
        <v>Low Discount</v>
      </c>
      <c r="G70" s="2">
        <v>12</v>
      </c>
      <c r="H70" s="3">
        <v>3.8</v>
      </c>
      <c r="I70" t="str">
        <f>IF(Original_data[[#This Row],[Rating]]&lt;3,"Poor Rating",IF(Original_data[[#This Row],[Rating]]&lt;=4,"Average Rating",IF(Original_data[[#This Row],[Rating]]&lt;4.5,"Good Rating","Excellent Rating")))</f>
        <v>Average Rating</v>
      </c>
      <c r="K70" t="s">
        <v>38</v>
      </c>
      <c r="L70">
        <v>5</v>
      </c>
    </row>
    <row r="71" spans="1:12" x14ac:dyDescent="0.35">
      <c r="A71" t="s">
        <v>53</v>
      </c>
      <c r="B71" s="1">
        <v>1660</v>
      </c>
      <c r="C71" s="1">
        <v>1699</v>
      </c>
      <c r="D71" s="1">
        <f>ABS(Original_data[[#This Row],[old price]]-Original_data[[#This Row],[Current price]])</f>
        <v>39</v>
      </c>
      <c r="E71" s="4">
        <v>0.02</v>
      </c>
      <c r="F71" s="4" t="str">
        <f>IF(Original_data[[#This Row],[Discount_percentage]]&lt;20%,"Low Discount",IF(Original_data[[#This Row],[Discount_percentage]]&lt;=40%,"Medium Discount", "High Discount"))</f>
        <v>Low Discount</v>
      </c>
      <c r="G71" s="2">
        <v>12</v>
      </c>
      <c r="H71" s="3">
        <v>3.8</v>
      </c>
      <c r="I71" t="str">
        <f>IF(Original_data[[#This Row],[Rating]]&lt;3,"Poor Rating",IF(Original_data[[#This Row],[Rating]]&lt;=4,"Average Rating",IF(Original_data[[#This Row],[Rating]]&lt;4.5,"Good Rating","Excellent Rating")))</f>
        <v>Average Rating</v>
      </c>
      <c r="K71" t="s">
        <v>81</v>
      </c>
      <c r="L71">
        <v>5</v>
      </c>
    </row>
    <row r="72" spans="1:12" x14ac:dyDescent="0.35">
      <c r="A72" t="s">
        <v>46</v>
      </c>
      <c r="B72" s="1">
        <v>2132</v>
      </c>
      <c r="C72" s="1">
        <v>2169</v>
      </c>
      <c r="D72" s="1">
        <f>ABS(Original_data[[#This Row],[old price]]-Original_data[[#This Row],[Current price]])</f>
        <v>37</v>
      </c>
      <c r="E72" s="4">
        <v>0.02</v>
      </c>
      <c r="F72" s="4" t="str">
        <f>IF(Original_data[[#This Row],[Discount_percentage]]&lt;20%,"Low Discount",IF(Original_data[[#This Row],[Discount_percentage]]&lt;=40%,"Medium Discount", "High Discount"))</f>
        <v>Low Discount</v>
      </c>
      <c r="G72" s="2">
        <v>12</v>
      </c>
      <c r="H72" s="3">
        <v>3.8</v>
      </c>
      <c r="I72" t="str">
        <f>IF(Original_data[[#This Row],[Rating]]&lt;3,"Poor Rating",IF(Original_data[[#This Row],[Rating]]&lt;=4,"Average Rating",IF(Original_data[[#This Row],[Rating]]&lt;4.5,"Good Rating","Excellent Rating")))</f>
        <v>Average Rating</v>
      </c>
      <c r="K72" t="s">
        <v>19</v>
      </c>
      <c r="L72">
        <v>5</v>
      </c>
    </row>
    <row r="73" spans="1:12" x14ac:dyDescent="0.35">
      <c r="A73" t="s">
        <v>96</v>
      </c>
      <c r="B73" s="1">
        <v>1462</v>
      </c>
      <c r="C73" s="1">
        <v>1499</v>
      </c>
      <c r="D73" s="1">
        <f>ABS(Original_data[[#This Row],[old price]]-Original_data[[#This Row],[Current price]])</f>
        <v>37</v>
      </c>
      <c r="E73" s="4">
        <v>0.02</v>
      </c>
      <c r="F73" s="4" t="str">
        <f>IF(Original_data[[#This Row],[Discount_percentage]]&lt;20%,"Low Discount",IF(Original_data[[#This Row],[Discount_percentage]]&lt;=40%,"Medium Discount", "High Discount"))</f>
        <v>Low Discount</v>
      </c>
      <c r="G73" s="2">
        <v>12</v>
      </c>
      <c r="H73" s="3">
        <v>3.8</v>
      </c>
      <c r="I73" t="str">
        <f>IF(Original_data[[#This Row],[Rating]]&lt;3,"Poor Rating",IF(Original_data[[#This Row],[Rating]]&lt;=4,"Average Rating",IF(Original_data[[#This Row],[Rating]]&lt;4.5,"Good Rating","Excellent Rating")))</f>
        <v>Average Rating</v>
      </c>
    </row>
    <row r="74" spans="1:12" x14ac:dyDescent="0.35">
      <c r="A74" t="s">
        <v>83</v>
      </c>
      <c r="B74" s="1">
        <v>1666</v>
      </c>
      <c r="C74" s="1">
        <v>1699</v>
      </c>
      <c r="D74" s="1">
        <f>ABS(Original_data[[#This Row],[old price]]-Original_data[[#This Row],[Current price]])</f>
        <v>33</v>
      </c>
      <c r="E74" s="4">
        <v>0.02</v>
      </c>
      <c r="F74" s="4" t="str">
        <f>IF(Original_data[[#This Row],[Discount_percentage]]&lt;20%,"Low Discount",IF(Original_data[[#This Row],[Discount_percentage]]&lt;=40%,"Medium Discount", "High Discount"))</f>
        <v>Low Discount</v>
      </c>
      <c r="G74" s="2">
        <v>12</v>
      </c>
      <c r="H74" s="3">
        <v>3.8</v>
      </c>
      <c r="I74" t="str">
        <f>IF(Original_data[[#This Row],[Rating]]&lt;3,"Poor Rating",IF(Original_data[[#This Row],[Rating]]&lt;=4,"Average Rating",IF(Original_data[[#This Row],[Rating]]&lt;4.5,"Good Rating","Excellent Rating")))</f>
        <v>Average Rating</v>
      </c>
    </row>
    <row r="75" spans="1:12" ht="15.5" x14ac:dyDescent="0.35">
      <c r="A75" t="s">
        <v>108</v>
      </c>
      <c r="B75" s="1">
        <v>1768</v>
      </c>
      <c r="C75" s="1">
        <v>1799</v>
      </c>
      <c r="D75" s="1">
        <f>ABS(Original_data[[#This Row],[old price]]-Original_data[[#This Row],[Current price]])</f>
        <v>31</v>
      </c>
      <c r="E75" s="4">
        <v>0.02</v>
      </c>
      <c r="F75" s="4" t="str">
        <f>IF(Original_data[[#This Row],[Discount_percentage]]&lt;20%,"Low Discount",IF(Original_data[[#This Row],[Discount_percentage]]&lt;=40%,"Medium Discount", "High Discount"))</f>
        <v>Low Discount</v>
      </c>
      <c r="G75" s="2">
        <v>12</v>
      </c>
      <c r="H75" s="3">
        <v>3.8</v>
      </c>
      <c r="I75" t="str">
        <f>IF(Original_data[[#This Row],[Rating]]&lt;3,"Poor Rating",IF(Original_data[[#This Row],[Rating]]&lt;=4,"Average Rating",IF(Original_data[[#This Row],[Rating]]&lt;4.5,"Good Rating","Excellent Rating")))</f>
        <v>Average Rating</v>
      </c>
      <c r="K75" s="8" t="s">
        <v>139</v>
      </c>
    </row>
    <row r="76" spans="1:12" x14ac:dyDescent="0.35">
      <c r="A76" t="s">
        <v>103</v>
      </c>
      <c r="B76" s="1">
        <v>1875</v>
      </c>
      <c r="C76" s="1">
        <v>1899</v>
      </c>
      <c r="D76" s="1">
        <f>ABS(Original_data[[#This Row],[old price]]-Original_data[[#This Row],[Current price]])</f>
        <v>24</v>
      </c>
      <c r="E76" s="4">
        <v>0.01</v>
      </c>
      <c r="F76" s="4" t="str">
        <f>IF(Original_data[[#This Row],[Discount_percentage]]&lt;20%,"Low Discount",IF(Original_data[[#This Row],[Discount_percentage]]&lt;=40%,"Medium Discount", "High Discount"))</f>
        <v>Low Discount</v>
      </c>
      <c r="G76" s="2">
        <v>12</v>
      </c>
      <c r="H76" s="3">
        <v>3.8</v>
      </c>
      <c r="I76" t="str">
        <f>IF(Original_data[[#This Row],[Rating]]&lt;3,"Poor Rating",IF(Original_data[[#This Row],[Rating]]&lt;=4,"Average Rating",IF(Original_data[[#This Row],[Rating]]&lt;4.5,"Good Rating","Excellent Rating")))</f>
        <v>Average Rating</v>
      </c>
      <c r="K76" t="s">
        <v>0</v>
      </c>
      <c r="L76" t="s">
        <v>113</v>
      </c>
    </row>
    <row r="77" spans="1:12" x14ac:dyDescent="0.35">
      <c r="A77" t="s">
        <v>62</v>
      </c>
      <c r="B77" s="1">
        <v>458</v>
      </c>
      <c r="C77" s="1">
        <v>986</v>
      </c>
      <c r="D77" s="1">
        <f>ABS(Original_data[[#This Row],[old price]]-Original_data[[#This Row],[Current price]])</f>
        <v>528</v>
      </c>
      <c r="E77" s="4">
        <v>0.54</v>
      </c>
      <c r="F77" s="4" t="str">
        <f>IF(Original_data[[#This Row],[Discount_percentage]]&lt;20%,"Low Discount",IF(Original_data[[#This Row],[Discount_percentage]]&lt;=40%,"Medium Discount", "High Discount"))</f>
        <v>High Discount</v>
      </c>
      <c r="G77" s="2">
        <v>10</v>
      </c>
      <c r="H77" s="3">
        <v>3</v>
      </c>
      <c r="I77" t="str">
        <f>IF(Original_data[[#This Row],[Rating]]&lt;3,"Poor Rating",IF(Original_data[[#This Row],[Rating]]&lt;=4,"Average Rating",IF(Original_data[[#This Row],[Rating]]&lt;4.5,"Good Rating","Excellent Rating")))</f>
        <v>Average Rating</v>
      </c>
      <c r="K77" t="s">
        <v>67</v>
      </c>
      <c r="L77">
        <v>2.2000000000000002</v>
      </c>
    </row>
    <row r="78" spans="1:12" x14ac:dyDescent="0.35">
      <c r="A78" t="s">
        <v>35</v>
      </c>
      <c r="B78" s="1">
        <v>1820</v>
      </c>
      <c r="C78" s="1">
        <v>3490</v>
      </c>
      <c r="D78" s="1">
        <f>ABS(Original_data[[#This Row],[old price]]-Original_data[[#This Row],[Current price]])</f>
        <v>1670</v>
      </c>
      <c r="E78" s="4">
        <v>0.48</v>
      </c>
      <c r="F78" s="4" t="str">
        <f>IF(Original_data[[#This Row],[Discount_percentage]]&lt;20%,"Low Discount",IF(Original_data[[#This Row],[Discount_percentage]]&lt;=40%,"Medium Discount", "High Discount"))</f>
        <v>High Discount</v>
      </c>
      <c r="G78" s="2">
        <v>9</v>
      </c>
      <c r="H78" s="3">
        <v>4.3</v>
      </c>
      <c r="I78" t="str">
        <f>IF(Original_data[[#This Row],[Rating]]&lt;3,"Poor Rating",IF(Original_data[[#This Row],[Rating]]&lt;=4,"Average Rating",IF(Original_data[[#This Row],[Rating]]&lt;4.5,"Good Rating","Excellent Rating")))</f>
        <v>Good Rating</v>
      </c>
      <c r="K78" t="s">
        <v>74</v>
      </c>
      <c r="L78">
        <v>2.2000000000000002</v>
      </c>
    </row>
    <row r="79" spans="1:12" x14ac:dyDescent="0.35">
      <c r="A79" t="s">
        <v>18</v>
      </c>
      <c r="B79" s="1">
        <v>1680</v>
      </c>
      <c r="C79" s="1">
        <v>2499</v>
      </c>
      <c r="D79" s="1">
        <f>ABS(Original_data[[#This Row],[old price]]-Original_data[[#This Row],[Current price]])</f>
        <v>819</v>
      </c>
      <c r="E79" s="4">
        <v>0.33</v>
      </c>
      <c r="F79" s="4" t="str">
        <f>IF(Original_data[[#This Row],[Discount_percentage]]&lt;20%,"Low Discount",IF(Original_data[[#This Row],[Discount_percentage]]&lt;=40%,"Medium Discount", "High Discount"))</f>
        <v>Medium Discount</v>
      </c>
      <c r="G79" s="2">
        <v>9</v>
      </c>
      <c r="H79" s="3">
        <v>4.2</v>
      </c>
      <c r="I79" t="str">
        <f>IF(Original_data[[#This Row],[Rating]]&lt;3,"Poor Rating",IF(Original_data[[#This Row],[Rating]]&lt;=4,"Average Rating",IF(Original_data[[#This Row],[Rating]]&lt;4.5,"Good Rating","Excellent Rating")))</f>
        <v>Good Rating</v>
      </c>
      <c r="K79" t="s">
        <v>63</v>
      </c>
      <c r="L79">
        <v>2.1</v>
      </c>
    </row>
    <row r="80" spans="1:12" x14ac:dyDescent="0.35">
      <c r="A80" t="s">
        <v>33</v>
      </c>
      <c r="B80" s="1">
        <v>185</v>
      </c>
      <c r="C80" s="1">
        <v>382</v>
      </c>
      <c r="D80" s="1">
        <f>ABS(Original_data[[#This Row],[old price]]-Original_data[[#This Row],[Current price]])</f>
        <v>197</v>
      </c>
      <c r="E80" s="4">
        <v>0.52</v>
      </c>
      <c r="F80" s="4" t="str">
        <f>IF(Original_data[[#This Row],[Discount_percentage]]&lt;20%,"Low Discount",IF(Original_data[[#This Row],[Discount_percentage]]&lt;=40%,"Medium Discount", "High Discount"))</f>
        <v>High Discount</v>
      </c>
      <c r="G80" s="2">
        <v>9</v>
      </c>
      <c r="H80" s="3">
        <v>4.3</v>
      </c>
      <c r="I80" t="str">
        <f>IF(Original_data[[#This Row],[Rating]]&lt;3,"Poor Rating",IF(Original_data[[#This Row],[Rating]]&lt;=4,"Average Rating",IF(Original_data[[#This Row],[Rating]]&lt;4.5,"Good Rating","Excellent Rating")))</f>
        <v>Good Rating</v>
      </c>
      <c r="K80" t="s">
        <v>75</v>
      </c>
      <c r="L80">
        <v>2.1</v>
      </c>
    </row>
    <row r="81" spans="1:12" x14ac:dyDescent="0.35">
      <c r="A81" t="s">
        <v>28</v>
      </c>
      <c r="B81" s="1">
        <v>2048</v>
      </c>
      <c r="C81" s="1">
        <v>4500</v>
      </c>
      <c r="D81" s="1">
        <f>ABS(Original_data[[#This Row],[old price]]-Original_data[[#This Row],[Current price]])</f>
        <v>2452</v>
      </c>
      <c r="E81" s="4">
        <v>0.54</v>
      </c>
      <c r="F81" s="4" t="str">
        <f>IF(Original_data[[#This Row],[Discount_percentage]]&lt;20%,"Low Discount",IF(Original_data[[#This Row],[Discount_percentage]]&lt;=40%,"Medium Discount", "High Discount"))</f>
        <v>High Discount</v>
      </c>
      <c r="G81" s="2">
        <v>7</v>
      </c>
      <c r="H81" s="3">
        <v>4.3</v>
      </c>
      <c r="I81" t="str">
        <f>IF(Original_data[[#This Row],[Rating]]&lt;3,"Poor Rating",IF(Original_data[[#This Row],[Rating]]&lt;=4,"Average Rating",IF(Original_data[[#This Row],[Rating]]&lt;4.5,"Good Rating","Excellent Rating")))</f>
        <v>Good Rating</v>
      </c>
      <c r="K81" t="s">
        <v>110</v>
      </c>
      <c r="L81">
        <v>2</v>
      </c>
    </row>
    <row r="82" spans="1:12" x14ac:dyDescent="0.35">
      <c r="A82" t="s">
        <v>75</v>
      </c>
      <c r="B82" s="1">
        <v>1570</v>
      </c>
      <c r="C82" s="1">
        <v>2988</v>
      </c>
      <c r="D82" s="1">
        <f>ABS(Original_data[[#This Row],[old price]]-Original_data[[#This Row],[Current price]])</f>
        <v>1418</v>
      </c>
      <c r="E82" s="4">
        <v>0.47</v>
      </c>
      <c r="F82" s="4" t="str">
        <f>IF(Original_data[[#This Row],[Discount_percentage]]&lt;20%,"Low Discount",IF(Original_data[[#This Row],[Discount_percentage]]&lt;=40%,"Medium Discount", "High Discount"))</f>
        <v>High Discount</v>
      </c>
      <c r="G82" s="2">
        <v>7</v>
      </c>
      <c r="H82" s="3">
        <v>2.1</v>
      </c>
      <c r="I82" t="str">
        <f>IF(Original_data[[#This Row],[Rating]]&lt;3,"Poor Rating",IF(Original_data[[#This Row],[Rating]]&lt;=4,"Average Rating",IF(Original_data[[#This Row],[Rating]]&lt;4.5,"Good Rating","Excellent Rating")))</f>
        <v>Poor Rating</v>
      </c>
    </row>
    <row r="83" spans="1:12" x14ac:dyDescent="0.35">
      <c r="A83" t="s">
        <v>68</v>
      </c>
      <c r="B83" s="1">
        <v>1000</v>
      </c>
      <c r="C83" s="1">
        <v>2000</v>
      </c>
      <c r="D83" s="1">
        <f>ABS(Original_data[[#This Row],[old price]]-Original_data[[#This Row],[Current price]])</f>
        <v>1000</v>
      </c>
      <c r="E83" s="4">
        <v>0.5</v>
      </c>
      <c r="F83" s="4" t="str">
        <f>IF(Original_data[[#This Row],[Discount_percentage]]&lt;20%,"Low Discount",IF(Original_data[[#This Row],[Discount_percentage]]&lt;=40%,"Medium Discount", "High Discount"))</f>
        <v>High Discount</v>
      </c>
      <c r="G83" s="2">
        <v>7</v>
      </c>
      <c r="H83" s="3">
        <v>2.2999999999999998</v>
      </c>
      <c r="I83" t="str">
        <f>IF(Original_data[[#This Row],[Rating]]&lt;3,"Poor Rating",IF(Original_data[[#This Row],[Rating]]&lt;=4,"Average Rating",IF(Original_data[[#This Row],[Rating]]&lt;4.5,"Good Rating","Excellent Rating")))</f>
        <v>Poor Rating</v>
      </c>
    </row>
    <row r="84" spans="1:12" ht="15.5" x14ac:dyDescent="0.35">
      <c r="A84" t="s">
        <v>7</v>
      </c>
      <c r="B84" s="1">
        <v>1580</v>
      </c>
      <c r="C84" s="1">
        <v>2499</v>
      </c>
      <c r="D84" s="1">
        <f>ABS(Original_data[[#This Row],[old price]]-Original_data[[#This Row],[Current price]])</f>
        <v>919</v>
      </c>
      <c r="E84" s="4">
        <v>0.37</v>
      </c>
      <c r="F84" s="4" t="str">
        <f>IF(Original_data[[#This Row],[Discount_percentage]]&lt;20%,"Low Discount",IF(Original_data[[#This Row],[Discount_percentage]]&lt;=40%,"Medium Discount", "High Discount"))</f>
        <v>Medium Discount</v>
      </c>
      <c r="G84" s="2">
        <v>7</v>
      </c>
      <c r="H84" s="3">
        <v>4.7</v>
      </c>
      <c r="I84" t="str">
        <f>IF(Original_data[[#This Row],[Rating]]&lt;3,"Poor Rating",IF(Original_data[[#This Row],[Rating]]&lt;=4,"Average Rating",IF(Original_data[[#This Row],[Rating]]&lt;4.5,"Good Rating","Excellent Rating")))</f>
        <v>Excellent Rating</v>
      </c>
      <c r="K84" s="9" t="s">
        <v>140</v>
      </c>
    </row>
    <row r="85" spans="1:12" x14ac:dyDescent="0.35">
      <c r="A85" t="s">
        <v>74</v>
      </c>
      <c r="B85" s="1">
        <v>968</v>
      </c>
      <c r="C85" s="1">
        <v>1814</v>
      </c>
      <c r="D85" s="1">
        <f>ABS(Original_data[[#This Row],[old price]]-Original_data[[#This Row],[Current price]])</f>
        <v>846</v>
      </c>
      <c r="E85" s="4">
        <v>0.47</v>
      </c>
      <c r="F85" s="4" t="str">
        <f>IF(Original_data[[#This Row],[Discount_percentage]]&lt;20%,"Low Discount",IF(Original_data[[#This Row],[Discount_percentage]]&lt;=40%,"Medium Discount", "High Discount"))</f>
        <v>High Discount</v>
      </c>
      <c r="G85" s="2">
        <v>6</v>
      </c>
      <c r="H85" s="3">
        <v>2.2000000000000002</v>
      </c>
      <c r="I85" t="str">
        <f>IF(Original_data[[#This Row],[Rating]]&lt;3,"Poor Rating",IF(Original_data[[#This Row],[Rating]]&lt;=4,"Average Rating",IF(Original_data[[#This Row],[Rating]]&lt;4.5,"Good Rating","Excellent Rating")))</f>
        <v>Poor Rating</v>
      </c>
      <c r="K85" t="s">
        <v>0</v>
      </c>
      <c r="L85" t="s">
        <v>141</v>
      </c>
    </row>
    <row r="86" spans="1:12" x14ac:dyDescent="0.35">
      <c r="A86" t="s">
        <v>67</v>
      </c>
      <c r="B86" s="1">
        <v>990</v>
      </c>
      <c r="C86" s="1">
        <v>1814</v>
      </c>
      <c r="D86" s="1">
        <f>ABS(Original_data[[#This Row],[old price]]-Original_data[[#This Row],[Current price]])</f>
        <v>824</v>
      </c>
      <c r="E86" s="4">
        <v>0.45</v>
      </c>
      <c r="F86" s="4" t="str">
        <f>IF(Original_data[[#This Row],[Discount_percentage]]&lt;20%,"Low Discount",IF(Original_data[[#This Row],[Discount_percentage]]&lt;=40%,"Medium Discount", "High Discount"))</f>
        <v>High Discount</v>
      </c>
      <c r="G86" s="2">
        <v>6</v>
      </c>
      <c r="H86" s="3">
        <v>2.2000000000000002</v>
      </c>
      <c r="I86" t="str">
        <f>IF(Original_data[[#This Row],[Rating]]&lt;3,"Poor Rating",IF(Original_data[[#This Row],[Rating]]&lt;=4,"Average Rating",IF(Original_data[[#This Row],[Rating]]&lt;4.5,"Good Rating","Excellent Rating")))</f>
        <v>Poor Rating</v>
      </c>
      <c r="K86" t="s">
        <v>63</v>
      </c>
      <c r="L86">
        <v>2585</v>
      </c>
    </row>
    <row r="87" spans="1:12" x14ac:dyDescent="0.35">
      <c r="A87" t="s">
        <v>26</v>
      </c>
      <c r="B87" s="1">
        <v>880</v>
      </c>
      <c r="C87" s="1">
        <v>1350</v>
      </c>
      <c r="D87" s="1">
        <f>ABS(Original_data[[#This Row],[old price]]-Original_data[[#This Row],[Current price]])</f>
        <v>470</v>
      </c>
      <c r="E87" s="4">
        <v>0.35</v>
      </c>
      <c r="F87" s="4" t="str">
        <f>IF(Original_data[[#This Row],[Discount_percentage]]&lt;20%,"Low Discount",IF(Original_data[[#This Row],[Discount_percentage]]&lt;=40%,"Medium Discount", "High Discount"))</f>
        <v>Medium Discount</v>
      </c>
      <c r="G87" s="2">
        <v>6</v>
      </c>
      <c r="H87" s="3">
        <v>4</v>
      </c>
      <c r="I87" t="str">
        <f>IF(Original_data[[#This Row],[Rating]]&lt;3,"Poor Rating",IF(Original_data[[#This Row],[Rating]]&lt;=4,"Average Rating",IF(Original_data[[#This Row],[Rating]]&lt;4.5,"Good Rating","Excellent Rating")))</f>
        <v>Average Rating</v>
      </c>
      <c r="K87" t="s">
        <v>28</v>
      </c>
      <c r="L87">
        <v>2452</v>
      </c>
    </row>
    <row r="88" spans="1:12" x14ac:dyDescent="0.35">
      <c r="A88" t="s">
        <v>17</v>
      </c>
      <c r="B88" s="1">
        <v>501</v>
      </c>
      <c r="C88" s="1">
        <v>860</v>
      </c>
      <c r="D88" s="1">
        <f>ABS(Original_data[[#This Row],[old price]]-Original_data[[#This Row],[Current price]])</f>
        <v>359</v>
      </c>
      <c r="E88" s="4">
        <v>0.42</v>
      </c>
      <c r="F88" s="4" t="str">
        <f>IF(Original_data[[#This Row],[Discount_percentage]]&lt;20%,"Low Discount",IF(Original_data[[#This Row],[Discount_percentage]]&lt;=40%,"Medium Discount", "High Discount"))</f>
        <v>High Discount</v>
      </c>
      <c r="G88" s="2">
        <v>6</v>
      </c>
      <c r="H88" s="3">
        <v>4.5</v>
      </c>
      <c r="I88" t="str">
        <f>IF(Original_data[[#This Row],[Rating]]&lt;3,"Poor Rating",IF(Original_data[[#This Row],[Rating]]&lt;=4,"Average Rating",IF(Original_data[[#This Row],[Rating]]&lt;4.5,"Good Rating","Excellent Rating")))</f>
        <v>Excellent Rating</v>
      </c>
      <c r="K88" t="s">
        <v>69</v>
      </c>
      <c r="L88">
        <v>2393</v>
      </c>
    </row>
    <row r="89" spans="1:12" x14ac:dyDescent="0.35">
      <c r="A89" t="s">
        <v>61</v>
      </c>
      <c r="B89" s="1">
        <v>2170</v>
      </c>
      <c r="C89" s="1">
        <v>2500</v>
      </c>
      <c r="D89" s="1">
        <f>ABS(Original_data[[#This Row],[old price]]-Original_data[[#This Row],[Current price]])</f>
        <v>330</v>
      </c>
      <c r="E89" s="4">
        <v>0.13</v>
      </c>
      <c r="F89" s="4" t="str">
        <f>IF(Original_data[[#This Row],[Discount_percentage]]&lt;20%,"Low Discount",IF(Original_data[[#This Row],[Discount_percentage]]&lt;=40%,"Medium Discount", "High Discount"))</f>
        <v>Low Discount</v>
      </c>
      <c r="G89" s="2">
        <v>6</v>
      </c>
      <c r="H89" s="3">
        <v>2.5</v>
      </c>
      <c r="I89" t="str">
        <f>IF(Original_data[[#This Row],[Rating]]&lt;3,"Poor Rating",IF(Original_data[[#This Row],[Rating]]&lt;=4,"Average Rating",IF(Original_data[[#This Row],[Rating]]&lt;4.5,"Good Rating","Excellent Rating")))</f>
        <v>Poor Rating</v>
      </c>
      <c r="K89" t="s">
        <v>21</v>
      </c>
      <c r="L89">
        <v>1946</v>
      </c>
    </row>
    <row r="90" spans="1:12" x14ac:dyDescent="0.35">
      <c r="A90" t="s">
        <v>72</v>
      </c>
      <c r="B90" s="1">
        <v>345</v>
      </c>
      <c r="C90" s="1">
        <v>602</v>
      </c>
      <c r="D90" s="1">
        <f>ABS(Original_data[[#This Row],[old price]]-Original_data[[#This Row],[Current price]])</f>
        <v>257</v>
      </c>
      <c r="E90" s="4">
        <v>0.43</v>
      </c>
      <c r="F90" s="4" t="str">
        <f>IF(Original_data[[#This Row],[Discount_percentage]]&lt;20%,"Low Discount",IF(Original_data[[#This Row],[Discount_percentage]]&lt;=40%,"Medium Discount", "High Discount"))</f>
        <v>High Discount</v>
      </c>
      <c r="G90" s="2">
        <v>6</v>
      </c>
      <c r="H90" s="3">
        <v>2.2999999999999998</v>
      </c>
      <c r="I90" t="str">
        <f>IF(Original_data[[#This Row],[Rating]]&lt;3,"Poor Rating",IF(Original_data[[#This Row],[Rating]]&lt;=4,"Average Rating",IF(Original_data[[#This Row],[Rating]]&lt;4.5,"Good Rating","Excellent Rating")))</f>
        <v>Poor Rating</v>
      </c>
      <c r="K90" t="s">
        <v>112</v>
      </c>
      <c r="L90">
        <v>1880</v>
      </c>
    </row>
    <row r="91" spans="1:12" x14ac:dyDescent="0.35">
      <c r="A91" t="s">
        <v>69</v>
      </c>
      <c r="B91" s="1">
        <v>3750</v>
      </c>
      <c r="C91" s="1">
        <v>6143</v>
      </c>
      <c r="D91" s="1">
        <f>ABS(Original_data[[#This Row],[old price]]-Original_data[[#This Row],[Current price]])</f>
        <v>2393</v>
      </c>
      <c r="E91" s="4">
        <v>0.39</v>
      </c>
      <c r="F91" s="4" t="str">
        <f>IF(Original_data[[#This Row],[Discount_percentage]]&lt;20%,"Low Discount",IF(Original_data[[#This Row],[Discount_percentage]]&lt;=40%,"Medium Discount", "High Discount"))</f>
        <v>Medium Discount</v>
      </c>
      <c r="G91" s="2">
        <v>5</v>
      </c>
      <c r="H91" s="3">
        <v>3</v>
      </c>
      <c r="I91" t="str">
        <f>IF(Original_data[[#This Row],[Rating]]&lt;3,"Poor Rating",IF(Original_data[[#This Row],[Rating]]&lt;=4,"Average Rating",IF(Original_data[[#This Row],[Rating]]&lt;4.5,"Good Rating","Excellent Rating")))</f>
        <v>Average Rating</v>
      </c>
      <c r="K91" t="s">
        <v>42</v>
      </c>
      <c r="L91">
        <v>1721</v>
      </c>
    </row>
    <row r="92" spans="1:12" x14ac:dyDescent="0.35">
      <c r="A92" t="s">
        <v>12</v>
      </c>
      <c r="B92" s="1">
        <v>1274</v>
      </c>
      <c r="C92" s="1">
        <v>2800</v>
      </c>
      <c r="D92" s="1">
        <f>ABS(Original_data[[#This Row],[old price]]-Original_data[[#This Row],[Current price]])</f>
        <v>1526</v>
      </c>
      <c r="E92" s="4">
        <v>0.55000000000000004</v>
      </c>
      <c r="F92" s="4" t="str">
        <f>IF(Original_data[[#This Row],[Discount_percentage]]&lt;20%,"Low Discount",IF(Original_data[[#This Row],[Discount_percentage]]&lt;=40%,"Medium Discount", "High Discount"))</f>
        <v>High Discount</v>
      </c>
      <c r="G92" s="2">
        <v>5</v>
      </c>
      <c r="H92" s="3">
        <v>4.8</v>
      </c>
      <c r="I92" t="str">
        <f>IF(Original_data[[#This Row],[Rating]]&lt;3,"Poor Rating",IF(Original_data[[#This Row],[Rating]]&lt;=4,"Average Rating",IF(Original_data[[#This Row],[Rating]]&lt;4.5,"Good Rating","Excellent Rating")))</f>
        <v>Excellent Rating</v>
      </c>
      <c r="K92" t="s">
        <v>35</v>
      </c>
      <c r="L92">
        <v>1670</v>
      </c>
    </row>
    <row r="93" spans="1:12" x14ac:dyDescent="0.35">
      <c r="A93" t="s">
        <v>13</v>
      </c>
      <c r="B93" s="1">
        <v>1600</v>
      </c>
      <c r="C93" s="1">
        <v>2929</v>
      </c>
      <c r="D93" s="1">
        <f>ABS(Original_data[[#This Row],[old price]]-Original_data[[#This Row],[Current price]])</f>
        <v>1329</v>
      </c>
      <c r="E93" s="4">
        <v>0.45</v>
      </c>
      <c r="F93" s="4" t="str">
        <f>IF(Original_data[[#This Row],[Discount_percentage]]&lt;20%,"Low Discount",IF(Original_data[[#This Row],[Discount_percentage]]&lt;=40%,"Medium Discount", "High Discount"))</f>
        <v>High Discount</v>
      </c>
      <c r="G93" s="2">
        <v>5</v>
      </c>
      <c r="H93" s="3">
        <v>3.8</v>
      </c>
      <c r="I93" t="str">
        <f>IF(Original_data[[#This Row],[Rating]]&lt;3,"Poor Rating",IF(Original_data[[#This Row],[Rating]]&lt;=4,"Average Rating",IF(Original_data[[#This Row],[Rating]]&lt;4.5,"Good Rating","Excellent Rating")))</f>
        <v>Average Rating</v>
      </c>
      <c r="K93" t="s">
        <v>12</v>
      </c>
      <c r="L93">
        <v>1526</v>
      </c>
    </row>
    <row r="94" spans="1:12" x14ac:dyDescent="0.35">
      <c r="A94" t="s">
        <v>71</v>
      </c>
      <c r="B94" s="1">
        <v>2300</v>
      </c>
      <c r="C94" s="1">
        <v>3240</v>
      </c>
      <c r="D94" s="1">
        <f>ABS(Original_data[[#This Row],[old price]]-Original_data[[#This Row],[Current price]])</f>
        <v>940</v>
      </c>
      <c r="E94" s="4">
        <v>0.28999999999999998</v>
      </c>
      <c r="F94" s="4" t="str">
        <f>IF(Original_data[[#This Row],[Discount_percentage]]&lt;20%,"Low Discount",IF(Original_data[[#This Row],[Discount_percentage]]&lt;=40%,"Medium Discount", "High Discount"))</f>
        <v>Medium Discount</v>
      </c>
      <c r="G94" s="2">
        <v>5</v>
      </c>
      <c r="H94" s="3">
        <v>3</v>
      </c>
      <c r="I94" t="str">
        <f>IF(Original_data[[#This Row],[Rating]]&lt;3,"Poor Rating",IF(Original_data[[#This Row],[Rating]]&lt;=4,"Average Rating",IF(Original_data[[#This Row],[Rating]]&lt;4.5,"Good Rating","Excellent Rating")))</f>
        <v>Average Rating</v>
      </c>
      <c r="K94" t="s">
        <v>75</v>
      </c>
      <c r="L94">
        <v>1418</v>
      </c>
    </row>
    <row r="95" spans="1:12" x14ac:dyDescent="0.35">
      <c r="A95" t="s">
        <v>22</v>
      </c>
      <c r="B95" s="1">
        <v>2999</v>
      </c>
      <c r="C95" s="1">
        <v>3699</v>
      </c>
      <c r="D95" s="1">
        <f>ABS(Original_data[[#This Row],[old price]]-Original_data[[#This Row],[Current price]])</f>
        <v>700</v>
      </c>
      <c r="E95" s="4">
        <v>0.19</v>
      </c>
      <c r="F95" s="4" t="str">
        <f>IF(Original_data[[#This Row],[Discount_percentage]]&lt;20%,"Low Discount",IF(Original_data[[#This Row],[Discount_percentage]]&lt;=40%,"Medium Discount", "High Discount"))</f>
        <v>Low Discount</v>
      </c>
      <c r="G95" s="2">
        <v>5</v>
      </c>
      <c r="H95" s="3">
        <v>4.5999999999999996</v>
      </c>
      <c r="I95" t="str">
        <f>IF(Original_data[[#This Row],[Rating]]&lt;3,"Poor Rating",IF(Original_data[[#This Row],[Rating]]&lt;=4,"Average Rating",IF(Original_data[[#This Row],[Rating]]&lt;4.5,"Good Rating","Excellent Rating")))</f>
        <v>Excellent Rating</v>
      </c>
      <c r="K95" t="s">
        <v>25</v>
      </c>
      <c r="L95">
        <v>1360</v>
      </c>
    </row>
    <row r="96" spans="1:12" x14ac:dyDescent="0.35">
      <c r="A96" t="s">
        <v>8</v>
      </c>
      <c r="B96" s="1">
        <v>1740</v>
      </c>
      <c r="C96" s="1">
        <v>2356</v>
      </c>
      <c r="D96" s="1">
        <f>ABS(Original_data[[#This Row],[old price]]-Original_data[[#This Row],[Current price]])</f>
        <v>616</v>
      </c>
      <c r="E96" s="4">
        <v>0.26</v>
      </c>
      <c r="F96" s="4" t="str">
        <f>IF(Original_data[[#This Row],[Discount_percentage]]&lt;20%,"Low Discount",IF(Original_data[[#This Row],[Discount_percentage]]&lt;=40%,"Medium Discount", "High Discount"))</f>
        <v>Medium Discount</v>
      </c>
      <c r="G96" s="2">
        <v>5</v>
      </c>
      <c r="H96" s="3">
        <v>4.8</v>
      </c>
      <c r="I96" t="str">
        <f>IF(Original_data[[#This Row],[Rating]]&lt;3,"Poor Rating",IF(Original_data[[#This Row],[Rating]]&lt;=4,"Average Rating",IF(Original_data[[#This Row],[Rating]]&lt;4.5,"Good Rating","Excellent Rating")))</f>
        <v>Excellent Rating</v>
      </c>
    </row>
    <row r="97" spans="1:12" x14ac:dyDescent="0.35">
      <c r="A97" t="s">
        <v>73</v>
      </c>
      <c r="B97" s="1">
        <v>509</v>
      </c>
      <c r="C97" s="1">
        <v>899</v>
      </c>
      <c r="D97" s="1">
        <f>ABS(Original_data[[#This Row],[old price]]-Original_data[[#This Row],[Current price]])</f>
        <v>390</v>
      </c>
      <c r="E97" s="4">
        <v>0.43</v>
      </c>
      <c r="F97" s="4" t="str">
        <f>IF(Original_data[[#This Row],[Discount_percentage]]&lt;20%,"Low Discount",IF(Original_data[[#This Row],[Discount_percentage]]&lt;=40%,"Medium Discount", "High Discount"))</f>
        <v>High Discount</v>
      </c>
      <c r="G97" s="2">
        <v>5</v>
      </c>
      <c r="H97" s="3">
        <v>3</v>
      </c>
      <c r="I97" t="str">
        <f>IF(Original_data[[#This Row],[Rating]]&lt;3,"Poor Rating",IF(Original_data[[#This Row],[Rating]]&lt;=4,"Average Rating",IF(Original_data[[#This Row],[Rating]]&lt;4.5,"Good Rating","Excellent Rating")))</f>
        <v>Average Rating</v>
      </c>
    </row>
    <row r="98" spans="1:12" x14ac:dyDescent="0.35">
      <c r="A98" t="s">
        <v>21</v>
      </c>
      <c r="B98" s="1">
        <v>2025</v>
      </c>
      <c r="C98" s="1">
        <v>3971</v>
      </c>
      <c r="D98" s="1">
        <f>ABS(Original_data[[#This Row],[old price]]-Original_data[[#This Row],[Current price]])</f>
        <v>1946</v>
      </c>
      <c r="E98" s="4">
        <v>0.49</v>
      </c>
      <c r="F98" s="4" t="str">
        <f>IF(Original_data[[#This Row],[Discount_percentage]]&lt;20%,"Low Discount",IF(Original_data[[#This Row],[Discount_percentage]]&lt;=40%,"Medium Discount", "High Discount"))</f>
        <v>High Discount</v>
      </c>
      <c r="G98" s="2">
        <v>3</v>
      </c>
      <c r="H98" s="3">
        <v>5</v>
      </c>
      <c r="I98" t="str">
        <f>IF(Original_data[[#This Row],[Rating]]&lt;3,"Poor Rating",IF(Original_data[[#This Row],[Rating]]&lt;=4,"Average Rating",IF(Original_data[[#This Row],[Rating]]&lt;4.5,"Good Rating","Excellent Rating")))</f>
        <v>Excellent Rating</v>
      </c>
      <c r="K98" s="12" t="s">
        <v>142</v>
      </c>
    </row>
    <row r="99" spans="1:12" x14ac:dyDescent="0.35">
      <c r="A99" t="s">
        <v>41</v>
      </c>
      <c r="B99" s="1">
        <v>360</v>
      </c>
      <c r="C99" s="1">
        <v>1000</v>
      </c>
      <c r="D99" s="1">
        <f>ABS(Original_data[[#This Row],[old price]]-Original_data[[#This Row],[Current price]])</f>
        <v>640</v>
      </c>
      <c r="E99" s="4">
        <v>0.38</v>
      </c>
      <c r="F99" s="4" t="str">
        <f>IF(Original_data[[#This Row],[Discount_percentage]]&lt;20%,"Low Discount",IF(Original_data[[#This Row],[Discount_percentage]]&lt;=40%,"Medium Discount", "High Discount"))</f>
        <v>Medium Discount</v>
      </c>
      <c r="G99" s="2">
        <v>2</v>
      </c>
      <c r="H99" s="3">
        <v>4.5</v>
      </c>
      <c r="I99" t="str">
        <f>IF(Original_data[[#This Row],[Rating]]&lt;3,"Poor Rating",IF(Original_data[[#This Row],[Rating]]&lt;=4,"Average Rating",IF(Original_data[[#This Row],[Rating]]&lt;4.5,"Good Rating","Excellent Rating")))</f>
        <v>Excellent Rating</v>
      </c>
      <c r="K99" t="s">
        <v>0</v>
      </c>
      <c r="L99" t="s">
        <v>143</v>
      </c>
    </row>
    <row r="100" spans="1:12" x14ac:dyDescent="0.35">
      <c r="A100" t="s">
        <v>11</v>
      </c>
      <c r="B100" s="1">
        <v>988</v>
      </c>
      <c r="C100" s="1">
        <v>1580</v>
      </c>
      <c r="D100" s="1">
        <f>ABS(Original_data[[#This Row],[old price]]-Original_data[[#This Row],[Current price]])</f>
        <v>592</v>
      </c>
      <c r="E100" s="4">
        <v>0.37</v>
      </c>
      <c r="F100" s="4" t="str">
        <f>IF(Original_data[[#This Row],[Discount_percentage]]&lt;20%,"Low Discount",IF(Original_data[[#This Row],[Discount_percentage]]&lt;=40%,"Medium Discount", "High Discount"))</f>
        <v>Medium Discount</v>
      </c>
      <c r="G100" s="2">
        <v>2</v>
      </c>
      <c r="H100" s="3">
        <v>4</v>
      </c>
      <c r="I100" t="str">
        <f>IF(Original_data[[#This Row],[Rating]]&lt;3,"Poor Rating",IF(Original_data[[#This Row],[Rating]]&lt;=4,"Average Rating",IF(Original_data[[#This Row],[Rating]]&lt;4.5,"Good Rating","Excellent Rating")))</f>
        <v>Average Rating</v>
      </c>
      <c r="K100" t="s">
        <v>64</v>
      </c>
      <c r="L100">
        <v>69</v>
      </c>
    </row>
    <row r="101" spans="1:12" x14ac:dyDescent="0.35">
      <c r="A101" t="s">
        <v>4</v>
      </c>
      <c r="B101" s="1">
        <v>950</v>
      </c>
      <c r="C101" s="1">
        <v>1525</v>
      </c>
      <c r="D101" s="1">
        <f>ABS(Original_data[[#This Row],[old price]]-Original_data[[#This Row],[Current price]])</f>
        <v>575</v>
      </c>
      <c r="E101" s="4">
        <v>0.38</v>
      </c>
      <c r="F101" s="4" t="str">
        <f>IF(Original_data[[#This Row],[Discount_percentage]]&lt;20%,"Low Discount",IF(Original_data[[#This Row],[Discount_percentage]]&lt;=40%,"Medium Discount", "High Discount"))</f>
        <v>Medium Discount</v>
      </c>
      <c r="G101" s="2">
        <v>2</v>
      </c>
      <c r="H101" s="3">
        <v>4.5</v>
      </c>
      <c r="I101" t="str">
        <f>IF(Original_data[[#This Row],[Rating]]&lt;3,"Poor Rating",IF(Original_data[[#This Row],[Rating]]&lt;=4,"Average Rating",IF(Original_data[[#This Row],[Rating]]&lt;4.5,"Good Rating","Excellent Rating")))</f>
        <v>Excellent Rating</v>
      </c>
      <c r="K101" t="s">
        <v>10</v>
      </c>
      <c r="L101">
        <v>55</v>
      </c>
    </row>
    <row r="102" spans="1:12" x14ac:dyDescent="0.35">
      <c r="A102" t="s">
        <v>19</v>
      </c>
      <c r="B102" s="1">
        <v>332</v>
      </c>
      <c r="C102" s="1">
        <v>684</v>
      </c>
      <c r="D102" s="1">
        <f>ABS(Original_data[[#This Row],[old price]]-Original_data[[#This Row],[Current price]])</f>
        <v>352</v>
      </c>
      <c r="E102" s="4">
        <v>0.51</v>
      </c>
      <c r="F102" s="4" t="str">
        <f>IF(Original_data[[#This Row],[Discount_percentage]]&lt;20%,"Low Discount",IF(Original_data[[#This Row],[Discount_percentage]]&lt;=40%,"Medium Discount", "High Discount"))</f>
        <v>High Discount</v>
      </c>
      <c r="G102" s="2">
        <v>2</v>
      </c>
      <c r="H102" s="3">
        <v>5</v>
      </c>
      <c r="I102" t="str">
        <f>IF(Original_data[[#This Row],[Rating]]&lt;3,"Poor Rating",IF(Original_data[[#This Row],[Rating]]&lt;=4,"Average Rating",IF(Original_data[[#This Row],[Rating]]&lt;4.5,"Good Rating","Excellent Rating")))</f>
        <v>Excellent Rating</v>
      </c>
      <c r="K102" t="s">
        <v>29</v>
      </c>
      <c r="L102">
        <v>49</v>
      </c>
    </row>
    <row r="103" spans="1:12" x14ac:dyDescent="0.35">
      <c r="A103" t="s">
        <v>39</v>
      </c>
      <c r="B103" s="1">
        <v>171</v>
      </c>
      <c r="C103" s="1">
        <v>360</v>
      </c>
      <c r="D103" s="1">
        <f>ABS(Original_data[[#This Row],[old price]]-Original_data[[#This Row],[Current price]])</f>
        <v>189</v>
      </c>
      <c r="E103" s="4">
        <v>0.53</v>
      </c>
      <c r="F103" s="4" t="str">
        <f>IF(Original_data[[#This Row],[Discount_percentage]]&lt;20%,"Low Discount",IF(Original_data[[#This Row],[Discount_percentage]]&lt;=40%,"Medium Discount", "High Discount"))</f>
        <v>High Discount</v>
      </c>
      <c r="G103" s="2">
        <v>2</v>
      </c>
      <c r="H103" s="3">
        <v>5</v>
      </c>
      <c r="I103" t="str">
        <f>IF(Original_data[[#This Row],[Rating]]&lt;3,"Poor Rating",IF(Original_data[[#This Row],[Rating]]&lt;=4,"Average Rating",IF(Original_data[[#This Row],[Rating]]&lt;4.5,"Good Rating","Excellent Rating")))</f>
        <v>Excellent Rating</v>
      </c>
      <c r="K103" t="s">
        <v>23</v>
      </c>
      <c r="L103">
        <v>44</v>
      </c>
    </row>
    <row r="104" spans="1:12" x14ac:dyDescent="0.35">
      <c r="A104" t="s">
        <v>20</v>
      </c>
      <c r="B104" s="1">
        <v>195</v>
      </c>
      <c r="C104" s="1">
        <v>360</v>
      </c>
      <c r="D104" s="1">
        <f>ABS(Original_data[[#This Row],[old price]]-Original_data[[#This Row],[Current price]])</f>
        <v>165</v>
      </c>
      <c r="E104" s="4">
        <v>0.46</v>
      </c>
      <c r="F104" s="4" t="str">
        <f>IF(Original_data[[#This Row],[Discount_percentage]]&lt;20%,"Low Discount",IF(Original_data[[#This Row],[Discount_percentage]]&lt;=40%,"Medium Discount", "High Discount"))</f>
        <v>High Discount</v>
      </c>
      <c r="G104" s="2">
        <v>2</v>
      </c>
      <c r="H104" s="3">
        <v>5</v>
      </c>
      <c r="I104" t="str">
        <f>IF(Original_data[[#This Row],[Rating]]&lt;3,"Poor Rating",IF(Original_data[[#This Row],[Rating]]&lt;=4,"Average Rating",IF(Original_data[[#This Row],[Rating]]&lt;4.5,"Good Rating","Excellent Rating")))</f>
        <v>Excellent Rating</v>
      </c>
      <c r="K104" t="s">
        <v>15</v>
      </c>
      <c r="L104">
        <v>39</v>
      </c>
    </row>
    <row r="105" spans="1:12" x14ac:dyDescent="0.35">
      <c r="A105" t="s">
        <v>38</v>
      </c>
      <c r="B105" s="1">
        <v>1620</v>
      </c>
      <c r="C105" s="1">
        <v>2690</v>
      </c>
      <c r="D105" s="1">
        <f>ABS(Original_data[[#This Row],[old price]]-Original_data[[#This Row],[Current price]])</f>
        <v>1070</v>
      </c>
      <c r="E105" s="4">
        <v>0.4</v>
      </c>
      <c r="F105" s="4" t="str">
        <f>IF(Original_data[[#This Row],[Discount_percentage]]&lt;20%,"Low Discount",IF(Original_data[[#This Row],[Discount_percentage]]&lt;=40%,"Medium Discount", "High Discount"))</f>
        <v>Medium Discount</v>
      </c>
      <c r="G105" s="2">
        <v>1</v>
      </c>
      <c r="H105" s="3">
        <v>5</v>
      </c>
      <c r="I105" t="str">
        <f>IF(Original_data[[#This Row],[Rating]]&lt;3,"Poor Rating",IF(Original_data[[#This Row],[Rating]]&lt;=4,"Average Rating",IF(Original_data[[#This Row],[Rating]]&lt;4.5,"Good Rating","Excellent Rating")))</f>
        <v>Excellent Rating</v>
      </c>
      <c r="K105" t="s">
        <v>40</v>
      </c>
      <c r="L105">
        <v>36</v>
      </c>
    </row>
    <row r="106" spans="1:12" x14ac:dyDescent="0.35">
      <c r="A106" t="s">
        <v>80</v>
      </c>
      <c r="B106" s="1">
        <v>1189</v>
      </c>
      <c r="C106" s="1">
        <v>2199</v>
      </c>
      <c r="D106" s="1">
        <f>ABS(Original_data[[#This Row],[old price]]-Original_data[[#This Row],[Current price]])</f>
        <v>1010</v>
      </c>
      <c r="E106" s="4">
        <v>0.46</v>
      </c>
      <c r="F106" s="4" t="str">
        <f>IF(Original_data[[#This Row],[Discount_percentage]]&lt;20%,"Low Discount",IF(Original_data[[#This Row],[Discount_percentage]]&lt;=40%,"Medium Discount", "High Discount"))</f>
        <v>High Discount</v>
      </c>
      <c r="G106" s="2">
        <v>1</v>
      </c>
      <c r="H106" s="3">
        <v>3</v>
      </c>
      <c r="I106" t="str">
        <f>IF(Original_data[[#This Row],[Rating]]&lt;3,"Poor Rating",IF(Original_data[[#This Row],[Rating]]&lt;=4,"Average Rating",IF(Original_data[[#This Row],[Rating]]&lt;4.5,"Good Rating","Excellent Rating")))</f>
        <v>Average Rating</v>
      </c>
      <c r="K106" t="s">
        <v>37</v>
      </c>
      <c r="L106">
        <v>32</v>
      </c>
    </row>
    <row r="107" spans="1:12" x14ac:dyDescent="0.35">
      <c r="A107" t="s">
        <v>101</v>
      </c>
      <c r="B107" s="1">
        <v>3640</v>
      </c>
      <c r="C107" s="1">
        <v>4588</v>
      </c>
      <c r="D107" s="1">
        <f>ABS(Original_data[[#This Row],[old price]]-Original_data[[#This Row],[Current price]])</f>
        <v>948</v>
      </c>
      <c r="E107" s="4">
        <v>0.21</v>
      </c>
      <c r="F107" s="4" t="str">
        <f>IF(Original_data[[#This Row],[Discount_percentage]]&lt;20%,"Low Discount",IF(Original_data[[#This Row],[Discount_percentage]]&lt;=40%,"Medium Discount", "High Discount"))</f>
        <v>Medium Discount</v>
      </c>
      <c r="G107" s="2">
        <v>1</v>
      </c>
      <c r="H107" s="3">
        <v>5</v>
      </c>
      <c r="I107" t="str">
        <f>IF(Original_data[[#This Row],[Rating]]&lt;3,"Poor Rating",IF(Original_data[[#This Row],[Rating]]&lt;=4,"Average Rating",IF(Original_data[[#This Row],[Rating]]&lt;4.5,"Good Rating","Excellent Rating")))</f>
        <v>Excellent Rating</v>
      </c>
      <c r="K107" t="s">
        <v>6</v>
      </c>
      <c r="L107">
        <v>24</v>
      </c>
    </row>
    <row r="108" spans="1:12" x14ac:dyDescent="0.35">
      <c r="A108" t="s">
        <v>81</v>
      </c>
      <c r="B108" s="1">
        <v>979</v>
      </c>
      <c r="C108" s="1">
        <v>1920</v>
      </c>
      <c r="D108" s="1">
        <f>ABS(Original_data[[#This Row],[old price]]-Original_data[[#This Row],[Current price]])</f>
        <v>941</v>
      </c>
      <c r="E108" s="4">
        <v>0.49</v>
      </c>
      <c r="F108" s="4" t="str">
        <f>IF(Original_data[[#This Row],[Discount_percentage]]&lt;20%,"Low Discount",IF(Original_data[[#This Row],[Discount_percentage]]&lt;=40%,"Medium Discount", "High Discount"))</f>
        <v>High Discount</v>
      </c>
      <c r="G108" s="2">
        <v>1</v>
      </c>
      <c r="H108" s="3">
        <v>5</v>
      </c>
      <c r="I108" t="str">
        <f>IF(Original_data[[#This Row],[Rating]]&lt;3,"Poor Rating",IF(Original_data[[#This Row],[Rating]]&lt;=4,"Average Rating",IF(Original_data[[#This Row],[Rating]]&lt;4.5,"Good Rating","Excellent Rating")))</f>
        <v>Excellent Rating</v>
      </c>
      <c r="K108" t="s">
        <v>32</v>
      </c>
      <c r="L108">
        <v>20</v>
      </c>
    </row>
    <row r="109" spans="1:12" x14ac:dyDescent="0.35">
      <c r="A109" t="s">
        <v>110</v>
      </c>
      <c r="B109" s="1">
        <v>450</v>
      </c>
      <c r="C109" s="1">
        <v>900</v>
      </c>
      <c r="D109" s="1">
        <f>ABS(Original_data[[#This Row],[old price]]-Original_data[[#This Row],[Current price]])</f>
        <v>450</v>
      </c>
      <c r="E109" s="4">
        <v>0.5</v>
      </c>
      <c r="F109" s="4" t="str">
        <f>IF(Original_data[[#This Row],[Discount_percentage]]&lt;20%,"Low Discount",IF(Original_data[[#This Row],[Discount_percentage]]&lt;=40%,"Medium Discount", "High Discount"))</f>
        <v>High Discount</v>
      </c>
      <c r="G109" s="2">
        <v>1</v>
      </c>
      <c r="H109" s="3">
        <v>2</v>
      </c>
      <c r="I109" t="str">
        <f>IF(Original_data[[#This Row],[Rating]]&lt;3,"Poor Rating",IF(Original_data[[#This Row],[Rating]]&lt;=4,"Average Rating",IF(Original_data[[#This Row],[Rating]]&lt;4.5,"Good Rating","Excellent Rating")))</f>
        <v>Poor Rating</v>
      </c>
      <c r="K109" t="s">
        <v>36</v>
      </c>
      <c r="L109">
        <v>20</v>
      </c>
    </row>
    <row r="110" spans="1:12" x14ac:dyDescent="0.35">
      <c r="A110" t="s">
        <v>84</v>
      </c>
      <c r="B110" s="1">
        <v>330</v>
      </c>
      <c r="C110" s="1">
        <v>647</v>
      </c>
      <c r="D110" s="1">
        <f>ABS(Original_data[[#This Row],[old price]]-Original_data[[#This Row],[Current price]])</f>
        <v>317</v>
      </c>
      <c r="E110" s="4">
        <v>0.49</v>
      </c>
      <c r="F110" s="4" t="str">
        <f>IF(Original_data[[#This Row],[Discount_percentage]]&lt;20%,"Low Discount",IF(Original_data[[#This Row],[Discount_percentage]]&lt;=40%,"Medium Discount", "High Discount"))</f>
        <v>High Discount</v>
      </c>
      <c r="G110" s="2">
        <v>1</v>
      </c>
      <c r="H110" s="3">
        <v>4</v>
      </c>
      <c r="I110" t="str">
        <f>IF(Original_data[[#This Row],[Rating]]&lt;3,"Poor Rating",IF(Original_data[[#This Row],[Rating]]&lt;=4,"Average Rating",IF(Original_data[[#This Row],[Rating]]&lt;4.5,"Good Rating","Excellent Rating")))</f>
        <v>Average Rating</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Discount category by review</vt:lpstr>
      <vt:lpstr>Discount Category VS Rating</vt:lpstr>
      <vt:lpstr>top 10 products H Reviews</vt:lpstr>
      <vt:lpstr>DASHBOARD</vt:lpstr>
      <vt:lpstr>Top 10 products_H discounts</vt:lpstr>
      <vt:lpstr>Top 10 products H rating</vt:lpstr>
      <vt:lpstr>Excel_jumia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Keffa Nyamu</dc:creator>
  <cp:lastModifiedBy>Keffas Mutethia</cp:lastModifiedBy>
  <dcterms:created xsi:type="dcterms:W3CDTF">2025-06-09T13:50:21Z</dcterms:created>
  <dcterms:modified xsi:type="dcterms:W3CDTF">2025-06-11T14:51:40Z</dcterms:modified>
</cp:coreProperties>
</file>