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ar Minds\Desktop\"/>
    </mc:Choice>
  </mc:AlternateContent>
  <xr:revisionPtr revIDLastSave="0" documentId="8_{94B6D2F7-F202-46B1-9A02-1118905E11CB}" xr6:coauthVersionLast="47" xr6:coauthVersionMax="47" xr10:uidLastSave="{00000000-0000-0000-0000-000000000000}"/>
  <bookViews>
    <workbookView xWindow="-120" yWindow="-120" windowWidth="20730" windowHeight="11760" xr2:uid="{E536CDB7-B81F-4759-B7AA-D7D3F806E0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2" i="1" s="1"/>
  <c r="C48" i="1"/>
  <c r="C47" i="1"/>
  <c r="C46" i="1"/>
  <c r="G22" i="1"/>
  <c r="G23" i="1" s="1"/>
  <c r="G24" i="1" s="1"/>
  <c r="D24" i="1"/>
  <c r="D22" i="1"/>
  <c r="H35" i="1"/>
  <c r="H34" i="1"/>
  <c r="C37" i="1" s="1"/>
  <c r="J28" i="1"/>
  <c r="G34" i="1" s="1"/>
  <c r="J8" i="1"/>
  <c r="G11" i="1" s="1"/>
  <c r="C31" i="1"/>
  <c r="C32" i="1" s="1"/>
  <c r="C33" i="1" s="1"/>
  <c r="C36" i="1" s="1"/>
  <c r="D9" i="1"/>
  <c r="G35" i="1" l="1"/>
  <c r="G40" i="1"/>
  <c r="H36" i="1" s="1"/>
  <c r="C38" i="1" s="1"/>
  <c r="C39" i="1" s="1"/>
  <c r="D10" i="1"/>
  <c r="D11" i="1" s="1"/>
  <c r="D14" i="1" l="1"/>
  <c r="G14" i="1"/>
  <c r="H12" i="1" l="1"/>
  <c r="D16" i="1" s="1"/>
  <c r="H11" i="1"/>
  <c r="D15" i="1" s="1"/>
  <c r="D18" i="1" s="1"/>
</calcChain>
</file>

<file path=xl/sharedStrings.xml><?xml version="1.0" encoding="utf-8"?>
<sst xmlns="http://schemas.openxmlformats.org/spreadsheetml/2006/main" count="62" uniqueCount="43">
  <si>
    <t>Estimación tiempos</t>
  </si>
  <si>
    <t>Funcionalidad 1</t>
  </si>
  <si>
    <t>Funcionalidad 2</t>
  </si>
  <si>
    <t>Funcionalidad 3</t>
  </si>
  <si>
    <t>Funcionalidad 4</t>
  </si>
  <si>
    <t>Tiempo de desarrollo</t>
  </si>
  <si>
    <t xml:space="preserve">Tiempo de pruebas </t>
  </si>
  <si>
    <t>Tiempo total</t>
  </si>
  <si>
    <t>Mano de obra</t>
  </si>
  <si>
    <t>Costo por hora</t>
  </si>
  <si>
    <t xml:space="preserve"> Estimacion Tiempos reto 1</t>
  </si>
  <si>
    <t>Duncionalidad 2</t>
  </si>
  <si>
    <t>Funcionaldiad 4</t>
  </si>
  <si>
    <t>Tiempo de pruebas</t>
  </si>
  <si>
    <t>Internet</t>
  </si>
  <si>
    <t>Computador</t>
  </si>
  <si>
    <t>años</t>
  </si>
  <si>
    <t>meses</t>
  </si>
  <si>
    <t>Tiempo de depreciacioón</t>
  </si>
  <si>
    <t>Depreciación</t>
  </si>
  <si>
    <t>Costos mensuales</t>
  </si>
  <si>
    <t>Tiempo del proyecto</t>
  </si>
  <si>
    <t>Meses</t>
  </si>
  <si>
    <t>Costo Proyecto</t>
  </si>
  <si>
    <t>Equipo</t>
  </si>
  <si>
    <t>Laptop</t>
  </si>
  <si>
    <t>Costos Mensuales</t>
  </si>
  <si>
    <t xml:space="preserve">Costo proyecto </t>
  </si>
  <si>
    <t>Tiempo de depreciación c/u</t>
  </si>
  <si>
    <t xml:space="preserve"> Depreciación laptop 1</t>
  </si>
  <si>
    <t xml:space="preserve"> Depreciación laptop 2</t>
  </si>
  <si>
    <t>Total Costos</t>
  </si>
  <si>
    <t>Precio</t>
  </si>
  <si>
    <t>Utilidad</t>
  </si>
  <si>
    <t>Porcentaje Utilidad</t>
  </si>
  <si>
    <t xml:space="preserve">Utilidad deseada </t>
  </si>
  <si>
    <t>PRECIO</t>
  </si>
  <si>
    <t>COSTO/(1-Porcentaje Utilidad)</t>
  </si>
  <si>
    <t xml:space="preserve">Internet </t>
  </si>
  <si>
    <t>Porcentaje de utilidad</t>
  </si>
  <si>
    <t>Porcentaje</t>
  </si>
  <si>
    <t>Utilidad deseada</t>
  </si>
  <si>
    <t>Porcentaje utilidad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</si>
</sst>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43" fontId="0" fillId="0" borderId="0" xfId="1" applyFont="1"/>
    <xf numFmtId="168" fontId="0" fillId="0" borderId="0" xfId="0" applyNumberFormat="1"/>
    <xf numFmtId="2" fontId="0" fillId="0" borderId="0" xfId="0" applyNumberFormat="1"/>
    <xf numFmtId="43" fontId="0" fillId="0" borderId="0" xfId="0" applyNumberFormat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/>
    <xf numFmtId="43" fontId="0" fillId="0" borderId="1" xfId="0" applyNumberFormat="1" applyBorder="1"/>
    <xf numFmtId="43" fontId="0" fillId="0" borderId="1" xfId="1" applyFont="1" applyBorder="1"/>
    <xf numFmtId="0" fontId="0" fillId="4" borderId="0" xfId="0" applyFill="1"/>
    <xf numFmtId="43" fontId="0" fillId="4" borderId="0" xfId="1" applyFont="1" applyFill="1"/>
    <xf numFmtId="9" fontId="0" fillId="0" borderId="0" xfId="2" applyFont="1"/>
    <xf numFmtId="43" fontId="0" fillId="2" borderId="1" xfId="1" applyFont="1" applyFill="1" applyBorder="1"/>
    <xf numFmtId="2" fontId="0" fillId="0" borderId="1" xfId="0" applyNumberFormat="1" applyBorder="1"/>
    <xf numFmtId="4" fontId="0" fillId="3" borderId="1" xfId="0" applyNumberFormat="1" applyFill="1" applyBorder="1"/>
    <xf numFmtId="9" fontId="0" fillId="0" borderId="1" xfId="2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C40D-A1B6-445A-8420-DCE3C092F944}">
  <dimension ref="A4:K48"/>
  <sheetViews>
    <sheetView tabSelected="1" topLeftCell="A25" workbookViewId="0">
      <selection activeCell="F48" sqref="F48"/>
    </sheetView>
  </sheetViews>
  <sheetFormatPr baseColWidth="10" defaultRowHeight="15" x14ac:dyDescent="0.25"/>
  <cols>
    <col min="1" max="1" width="4.85546875" customWidth="1"/>
    <col min="2" max="2" width="22.85546875" customWidth="1"/>
    <col min="3" max="3" width="21.42578125" customWidth="1"/>
    <col min="6" max="6" width="31.7109375" customWidth="1"/>
    <col min="8" max="8" width="30.42578125" customWidth="1"/>
    <col min="9" max="9" width="27.42578125" customWidth="1"/>
    <col min="10" max="10" width="19.28515625" customWidth="1"/>
  </cols>
  <sheetData>
    <row r="4" spans="2:11" x14ac:dyDescent="0.25">
      <c r="B4" s="3" t="s">
        <v>0</v>
      </c>
      <c r="C4" s="3"/>
      <c r="D4" s="4"/>
    </row>
    <row r="5" spans="2:11" x14ac:dyDescent="0.25">
      <c r="B5" s="4"/>
      <c r="C5" s="4" t="s">
        <v>1</v>
      </c>
      <c r="D5" s="4">
        <v>30</v>
      </c>
    </row>
    <row r="6" spans="2:11" x14ac:dyDescent="0.25">
      <c r="B6" s="4"/>
      <c r="C6" s="4" t="s">
        <v>2</v>
      </c>
      <c r="D6" s="4">
        <v>50</v>
      </c>
    </row>
    <row r="7" spans="2:11" x14ac:dyDescent="0.25">
      <c r="B7" s="4"/>
      <c r="C7" s="4" t="s">
        <v>3</v>
      </c>
      <c r="D7" s="4">
        <v>40</v>
      </c>
      <c r="F7" t="s">
        <v>15</v>
      </c>
      <c r="G7">
        <v>850</v>
      </c>
      <c r="I7" t="s">
        <v>18</v>
      </c>
      <c r="J7">
        <v>3</v>
      </c>
      <c r="K7" t="s">
        <v>16</v>
      </c>
    </row>
    <row r="8" spans="2:11" x14ac:dyDescent="0.25">
      <c r="B8" s="4"/>
      <c r="C8" s="4" t="s">
        <v>4</v>
      </c>
      <c r="D8" s="4">
        <v>50</v>
      </c>
      <c r="J8">
        <f>J7 *12</f>
        <v>36</v>
      </c>
      <c r="K8" t="s">
        <v>17</v>
      </c>
    </row>
    <row r="9" spans="2:11" x14ac:dyDescent="0.25">
      <c r="B9" s="4"/>
      <c r="C9" s="4" t="s">
        <v>5</v>
      </c>
      <c r="D9" s="4">
        <f>SUM(D5:D8)</f>
        <v>170</v>
      </c>
    </row>
    <row r="10" spans="2:11" x14ac:dyDescent="0.25">
      <c r="B10" s="4"/>
      <c r="C10" s="4" t="s">
        <v>6</v>
      </c>
      <c r="D10" s="4">
        <f>D9 * 0.3</f>
        <v>51</v>
      </c>
      <c r="F10" s="1" t="s">
        <v>20</v>
      </c>
      <c r="G10" s="1"/>
      <c r="H10" t="s">
        <v>23</v>
      </c>
    </row>
    <row r="11" spans="2:11" x14ac:dyDescent="0.25">
      <c r="B11" s="4"/>
      <c r="C11" s="5" t="s">
        <v>7</v>
      </c>
      <c r="D11" s="5">
        <f>SUM(D9:D10)</f>
        <v>221</v>
      </c>
      <c r="F11" t="s">
        <v>19</v>
      </c>
      <c r="G11" s="8">
        <f>G7/J8</f>
        <v>23.611111111111111</v>
      </c>
      <c r="H11" s="7">
        <f>G11*G14</f>
        <v>31.059854497354497</v>
      </c>
    </row>
    <row r="12" spans="2:11" x14ac:dyDescent="0.25">
      <c r="B12" s="4"/>
      <c r="C12" s="4"/>
      <c r="D12" s="4"/>
      <c r="F12" t="s">
        <v>14</v>
      </c>
      <c r="G12">
        <v>45</v>
      </c>
      <c r="H12" s="7">
        <f>G12*G14</f>
        <v>59.196428571428569</v>
      </c>
    </row>
    <row r="13" spans="2:11" x14ac:dyDescent="0.25">
      <c r="B13" s="4"/>
      <c r="C13" s="4" t="s">
        <v>9</v>
      </c>
      <c r="D13" s="4">
        <v>4.6500000000000004</v>
      </c>
    </row>
    <row r="14" spans="2:11" x14ac:dyDescent="0.25">
      <c r="B14" s="4"/>
      <c r="C14" s="5" t="s">
        <v>8</v>
      </c>
      <c r="D14" s="5">
        <f>D13 * D11</f>
        <v>1027.6500000000001</v>
      </c>
      <c r="F14" t="s">
        <v>21</v>
      </c>
      <c r="G14" s="9">
        <f>D11/168</f>
        <v>1.3154761904761905</v>
      </c>
      <c r="H14" t="s">
        <v>22</v>
      </c>
    </row>
    <row r="15" spans="2:11" x14ac:dyDescent="0.25">
      <c r="B15" s="4"/>
      <c r="C15" s="13" t="s">
        <v>24</v>
      </c>
      <c r="D15" s="14">
        <f>H11</f>
        <v>31.059854497354497</v>
      </c>
    </row>
    <row r="16" spans="2:11" x14ac:dyDescent="0.25">
      <c r="B16" s="4"/>
      <c r="C16" s="13" t="s">
        <v>14</v>
      </c>
      <c r="D16" s="14">
        <f>H12</f>
        <v>59.196428571428569</v>
      </c>
    </row>
    <row r="17" spans="2:11" x14ac:dyDescent="0.25">
      <c r="B17" s="4"/>
      <c r="C17" s="4"/>
      <c r="D17" s="4"/>
    </row>
    <row r="18" spans="2:11" x14ac:dyDescent="0.25">
      <c r="B18" s="4"/>
      <c r="C18" s="5" t="s">
        <v>31</v>
      </c>
      <c r="D18" s="19">
        <f>SUM(D14:D16)</f>
        <v>1117.9062830687833</v>
      </c>
    </row>
    <row r="19" spans="2:11" x14ac:dyDescent="0.25">
      <c r="B19" s="2"/>
    </row>
    <row r="20" spans="2:11" x14ac:dyDescent="0.25">
      <c r="B20" s="2"/>
      <c r="C20" t="s">
        <v>32</v>
      </c>
      <c r="D20">
        <v>1500</v>
      </c>
      <c r="F20" t="s">
        <v>35</v>
      </c>
      <c r="G20">
        <v>0.3</v>
      </c>
    </row>
    <row r="21" spans="2:11" x14ac:dyDescent="0.25">
      <c r="B21" s="2"/>
    </row>
    <row r="22" spans="2:11" x14ac:dyDescent="0.25">
      <c r="B22" s="2"/>
      <c r="C22" s="16" t="s">
        <v>33</v>
      </c>
      <c r="D22" s="17">
        <f>D20-D18</f>
        <v>382.0937169312167</v>
      </c>
      <c r="F22" t="s">
        <v>36</v>
      </c>
      <c r="G22" s="7">
        <f>D18/(1-0.3)</f>
        <v>1597.0089758125478</v>
      </c>
      <c r="H22" t="s">
        <v>37</v>
      </c>
    </row>
    <row r="23" spans="2:11" x14ac:dyDescent="0.25">
      <c r="B23" s="2"/>
      <c r="F23" t="s">
        <v>33</v>
      </c>
      <c r="G23" s="10">
        <f>G22-D18</f>
        <v>479.10269274376446</v>
      </c>
    </row>
    <row r="24" spans="2:11" x14ac:dyDescent="0.25">
      <c r="B24" s="2"/>
      <c r="C24" t="s">
        <v>34</v>
      </c>
      <c r="D24" s="18">
        <f>D22/D20</f>
        <v>0.25472914462081114</v>
      </c>
      <c r="F24" t="s">
        <v>39</v>
      </c>
      <c r="G24" s="10">
        <f>G23/G22</f>
        <v>0.3000000000000001</v>
      </c>
    </row>
    <row r="25" spans="2:11" x14ac:dyDescent="0.25">
      <c r="B25" s="2"/>
    </row>
    <row r="26" spans="2:11" x14ac:dyDescent="0.25">
      <c r="B26" s="11" t="s">
        <v>10</v>
      </c>
      <c r="C26" s="12"/>
    </row>
    <row r="27" spans="2:11" x14ac:dyDescent="0.25">
      <c r="B27" s="4" t="s">
        <v>1</v>
      </c>
      <c r="C27" s="4">
        <v>120</v>
      </c>
      <c r="F27" s="4" t="s">
        <v>25</v>
      </c>
      <c r="G27" s="4">
        <v>1000</v>
      </c>
      <c r="H27" s="4"/>
      <c r="I27" s="4" t="s">
        <v>28</v>
      </c>
      <c r="J27">
        <v>4</v>
      </c>
      <c r="K27" t="s">
        <v>16</v>
      </c>
    </row>
    <row r="28" spans="2:11" x14ac:dyDescent="0.25">
      <c r="B28" s="4" t="s">
        <v>11</v>
      </c>
      <c r="C28" s="4">
        <v>120</v>
      </c>
      <c r="F28" s="4" t="s">
        <v>25</v>
      </c>
      <c r="G28" s="4">
        <v>1000</v>
      </c>
      <c r="H28" s="4"/>
      <c r="I28" s="4"/>
      <c r="J28">
        <f>J27*12</f>
        <v>48</v>
      </c>
      <c r="K28" t="s">
        <v>17</v>
      </c>
    </row>
    <row r="29" spans="2:11" x14ac:dyDescent="0.25">
      <c r="B29" s="4" t="s">
        <v>3</v>
      </c>
      <c r="C29" s="4">
        <v>120</v>
      </c>
      <c r="F29" s="4"/>
      <c r="G29" s="4"/>
      <c r="H29" s="4"/>
      <c r="I29" s="4"/>
    </row>
    <row r="30" spans="2:11" x14ac:dyDescent="0.25">
      <c r="B30" s="4" t="s">
        <v>12</v>
      </c>
      <c r="C30" s="4">
        <v>125</v>
      </c>
      <c r="F30" s="4"/>
      <c r="G30" s="4"/>
      <c r="H30" s="4"/>
      <c r="I30" s="4"/>
    </row>
    <row r="31" spans="2:11" x14ac:dyDescent="0.25">
      <c r="B31" s="4" t="s">
        <v>5</v>
      </c>
      <c r="C31" s="4">
        <f>SUM(C27:C30)</f>
        <v>485</v>
      </c>
      <c r="F31" s="4"/>
      <c r="G31" s="4"/>
      <c r="H31" s="4"/>
      <c r="I31" s="4"/>
    </row>
    <row r="32" spans="2:11" x14ac:dyDescent="0.25">
      <c r="B32" s="4" t="s">
        <v>13</v>
      </c>
      <c r="C32" s="4">
        <f>C31 * 0.3</f>
        <v>145.5</v>
      </c>
      <c r="F32" s="4"/>
      <c r="G32" s="4"/>
      <c r="H32" s="4"/>
      <c r="I32" s="4"/>
    </row>
    <row r="33" spans="2:9" x14ac:dyDescent="0.25">
      <c r="B33" s="5" t="s">
        <v>7</v>
      </c>
      <c r="C33" s="5">
        <f>SUM(C31:C32)</f>
        <v>630.5</v>
      </c>
      <c r="F33" s="3" t="s">
        <v>26</v>
      </c>
      <c r="G33" s="3"/>
      <c r="H33" s="4" t="s">
        <v>27</v>
      </c>
      <c r="I33" s="4"/>
    </row>
    <row r="34" spans="2:9" x14ac:dyDescent="0.25">
      <c r="B34" s="4"/>
      <c r="C34" s="4"/>
      <c r="F34" s="4" t="s">
        <v>29</v>
      </c>
      <c r="G34" s="20">
        <f>G27/J28</f>
        <v>20.833333333333332</v>
      </c>
      <c r="H34" s="4">
        <f>G34*G40</f>
        <v>78.187003968253961</v>
      </c>
      <c r="I34" s="4"/>
    </row>
    <row r="35" spans="2:9" x14ac:dyDescent="0.25">
      <c r="B35" s="4" t="s">
        <v>9</v>
      </c>
      <c r="C35" s="4">
        <v>5.26</v>
      </c>
      <c r="F35" s="4" t="s">
        <v>30</v>
      </c>
      <c r="G35" s="20">
        <f>G28/J28</f>
        <v>20.833333333333332</v>
      </c>
      <c r="H35" s="4">
        <f>G35*G40</f>
        <v>78.187003968253961</v>
      </c>
      <c r="I35" s="4"/>
    </row>
    <row r="36" spans="2:9" x14ac:dyDescent="0.25">
      <c r="B36" s="5" t="s">
        <v>8</v>
      </c>
      <c r="C36" s="5">
        <f>C33 * C35</f>
        <v>3316.43</v>
      </c>
      <c r="F36" s="4" t="s">
        <v>38</v>
      </c>
      <c r="G36" s="4">
        <v>38.5</v>
      </c>
      <c r="H36" s="4">
        <f>G36*G40</f>
        <v>144.48958333333334</v>
      </c>
      <c r="I36" s="4"/>
    </row>
    <row r="37" spans="2:9" x14ac:dyDescent="0.25">
      <c r="B37" s="13" t="s">
        <v>19</v>
      </c>
      <c r="C37" s="15">
        <f>H34+H35</f>
        <v>156.37400793650792</v>
      </c>
      <c r="F37" s="4"/>
      <c r="G37" s="4"/>
      <c r="H37" s="4"/>
      <c r="I37" s="4"/>
    </row>
    <row r="38" spans="2:9" x14ac:dyDescent="0.25">
      <c r="B38" s="13" t="s">
        <v>14</v>
      </c>
      <c r="C38" s="15">
        <f>H36+H37</f>
        <v>144.48958333333334</v>
      </c>
      <c r="F38" s="4"/>
      <c r="G38" s="4"/>
      <c r="H38" s="4"/>
      <c r="I38" s="4"/>
    </row>
    <row r="39" spans="2:9" x14ac:dyDescent="0.25">
      <c r="B39" s="5" t="s">
        <v>31</v>
      </c>
      <c r="C39" s="19">
        <f>SUM(C36:C38)</f>
        <v>3617.2935912698413</v>
      </c>
      <c r="F39" s="4"/>
      <c r="G39" s="4"/>
      <c r="H39" s="4"/>
      <c r="I39" s="4"/>
    </row>
    <row r="40" spans="2:9" x14ac:dyDescent="0.25">
      <c r="B40" s="6" t="s">
        <v>32</v>
      </c>
      <c r="C40" s="21">
        <v>4823.0600000000004</v>
      </c>
      <c r="F40" s="4" t="s">
        <v>21</v>
      </c>
      <c r="G40" s="4">
        <f>C33/168</f>
        <v>3.7529761904761907</v>
      </c>
      <c r="H40" s="4"/>
      <c r="I40" s="4"/>
    </row>
    <row r="41" spans="2:9" x14ac:dyDescent="0.25">
      <c r="B41" s="13" t="s">
        <v>33</v>
      </c>
      <c r="C41" s="14">
        <f>C40-C39</f>
        <v>1205.7664087301591</v>
      </c>
    </row>
    <row r="42" spans="2:9" x14ac:dyDescent="0.25">
      <c r="B42" s="13" t="s">
        <v>40</v>
      </c>
      <c r="C42" s="22">
        <f>C41/C40</f>
        <v>0.25000029208223806</v>
      </c>
    </row>
    <row r="45" spans="2:9" x14ac:dyDescent="0.25">
      <c r="B45" t="s">
        <v>41</v>
      </c>
      <c r="C45">
        <v>0.25</v>
      </c>
    </row>
    <row r="46" spans="2:9" x14ac:dyDescent="0.25">
      <c r="B46" t="s">
        <v>36</v>
      </c>
      <c r="C46" s="10">
        <f>C39/(1-0.25)</f>
        <v>4823.0581216931214</v>
      </c>
    </row>
    <row r="47" spans="2:9" x14ac:dyDescent="0.25">
      <c r="B47" t="s">
        <v>33</v>
      </c>
      <c r="C47" s="10">
        <f>C46-C39</f>
        <v>1205.7645304232801</v>
      </c>
    </row>
    <row r="48" spans="2:9" x14ac:dyDescent="0.25">
      <c r="B48" t="s">
        <v>42</v>
      </c>
      <c r="C48">
        <f>C47/C46</f>
        <v>0.24999999999999994</v>
      </c>
    </row>
  </sheetData>
  <mergeCells count="4">
    <mergeCell ref="B4:C4"/>
    <mergeCell ref="B26:C26"/>
    <mergeCell ref="F10:G10"/>
    <mergeCell ref="F33:G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Clear Minds</dc:creator>
  <cp:lastModifiedBy>Clear Minds</cp:lastModifiedBy>
  <dcterms:created xsi:type="dcterms:W3CDTF">2024-09-24T12:42:18Z</dcterms:created>
  <dcterms:modified xsi:type="dcterms:W3CDTF">2024-09-24T15:01:44Z</dcterms:modified>
</cp:coreProperties>
</file>