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2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tables/table2.xml" ContentType="application/vnd.openxmlformats-officedocument.spreadsheetml.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hindeCoker\Downloads\"/>
    </mc:Choice>
  </mc:AlternateContent>
  <xr:revisionPtr revIDLastSave="0" documentId="8_{A828C914-ACE5-488D-93C8-4E1FE6A324C8}" xr6:coauthVersionLast="47" xr6:coauthVersionMax="47" xr10:uidLastSave="{00000000-0000-0000-0000-000000000000}"/>
  <bookViews>
    <workbookView xWindow="-120" yWindow="-120" windowWidth="15840" windowHeight="12000" firstSheet="10" activeTab="10" xr2:uid="{00000000-000D-0000-FFFF-FFFF00000000}"/>
  </bookViews>
  <sheets>
    <sheet name="Data" sheetId="1" r:id="rId1"/>
    <sheet name="MAX.MIN.AVG" sheetId="2" r:id="rId2"/>
    <sheet name="EDA" sheetId="3" r:id="rId3"/>
    <sheet name="SALES(FORMULA)" sheetId="4" r:id="rId4"/>
    <sheet name="SALES(PIVOT)" sheetId="5" r:id="rId5"/>
    <sheet name="TOP 5 PRODUCTS" sheetId="6" r:id="rId6"/>
    <sheet name="ANOMALIES" sheetId="7" r:id="rId7"/>
    <sheet name="SALES PERSON" sheetId="8" r:id="rId8"/>
    <sheet name="PROFIT BY PROD" sheetId="9" r:id="rId9"/>
    <sheet name="COUNTRY SALES REPORT" sheetId="10" r:id="rId10"/>
    <sheet name="DISCONTINUE" sheetId="11" r:id="rId11"/>
  </sheets>
  <definedNames>
    <definedName name="_xlnm._FilterDatabase" localSheetId="0" hidden="1">Data!$C$11:$G$11</definedName>
    <definedName name="_xlnm._FilterDatabase" localSheetId="8" hidden="1">'PROFIT BY PROD'!#REF!</definedName>
    <definedName name="Slicer_Geography">#N/A</definedName>
    <definedName name="Slicer_Product">#N/A</definedName>
    <definedName name="Slicer_Sales_Person">#N/A</definedName>
  </definedNames>
  <calcPr calcId="191028" concurrentCalc="0"/>
  <pivotCaches>
    <pivotCache cacheId="6827" r:id="rId12"/>
    <pivotCache cacheId="6828" r:id="rId13"/>
    <pivotCache cacheId="6829" r:id="rId14"/>
  </pivotCaches>
  <extLst>
    <ext xmlns:x14="http://schemas.microsoft.com/office/spreadsheetml/2009/9/main" uri="{BBE1A952-AA13-448e-AADC-164F8A28A991}">
      <x14:slicerCaches>
        <x14:slicerCache r:id="rId15"/>
        <x14:slicerCache r:id="rId16"/>
        <x14:slicerCache r:id="rId17"/>
      </x14:slicerCaches>
    </ex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5" i="9" l="1"/>
  <c r="L5" i="9" s="1"/>
  <c r="J6" i="9"/>
  <c r="L6" i="9" s="1"/>
  <c r="J7" i="9"/>
  <c r="L7" i="9" s="1"/>
  <c r="J8" i="9"/>
  <c r="L8" i="9" s="1"/>
  <c r="J9" i="9"/>
  <c r="L9" i="9" s="1"/>
  <c r="J10" i="9"/>
  <c r="L10" i="9" s="1"/>
  <c r="J11" i="9"/>
  <c r="L11" i="9" s="1"/>
  <c r="J12" i="9"/>
  <c r="L12" i="9" s="1"/>
  <c r="J13" i="9"/>
  <c r="L13" i="9" s="1"/>
  <c r="J14" i="9"/>
  <c r="L14" i="9" s="1"/>
  <c r="J15" i="9"/>
  <c r="L15" i="9" s="1"/>
  <c r="J16" i="9"/>
  <c r="L16" i="9" s="1"/>
  <c r="J17" i="9"/>
  <c r="L17" i="9" s="1"/>
  <c r="J18" i="9"/>
  <c r="L18" i="9" s="1"/>
  <c r="J19" i="9"/>
  <c r="L19" i="9" s="1"/>
  <c r="J20" i="9"/>
  <c r="L20" i="9" s="1"/>
  <c r="J21" i="9"/>
  <c r="L21" i="9" s="1"/>
  <c r="J22" i="9"/>
  <c r="L22" i="9" s="1"/>
  <c r="J23" i="9"/>
  <c r="L23" i="9" s="1"/>
  <c r="J24" i="9"/>
  <c r="L24" i="9" s="1"/>
  <c r="J25" i="9"/>
  <c r="L25" i="9" s="1"/>
  <c r="J26" i="9"/>
  <c r="L26" i="9" s="1"/>
  <c r="J11" i="4"/>
  <c r="J10" i="4"/>
  <c r="J9" i="4"/>
  <c r="J8" i="4"/>
  <c r="J6" i="4"/>
  <c r="J7" i="4"/>
  <c r="T17" i="7"/>
  <c r="T20" i="7"/>
  <c r="T21" i="7"/>
  <c r="T22" i="7"/>
  <c r="T23" i="7"/>
  <c r="T24" i="7"/>
  <c r="T25" i="7"/>
  <c r="T26" i="7"/>
  <c r="T27" i="7"/>
  <c r="T28" i="7"/>
  <c r="T29" i="7"/>
  <c r="T30" i="7"/>
  <c r="T31" i="7"/>
  <c r="T11" i="7"/>
  <c r="T12" i="7"/>
  <c r="T13" i="7"/>
  <c r="T14" i="7"/>
  <c r="T15" i="7"/>
  <c r="T16" i="7"/>
  <c r="T18" i="7"/>
  <c r="T19" i="7"/>
  <c r="E4" i="2"/>
  <c r="E5" i="2"/>
  <c r="E6" i="2"/>
  <c r="D6" i="2"/>
  <c r="D5" i="2"/>
  <c r="D4" i="2"/>
  <c r="J12" i="4" l="1"/>
</calcChain>
</file>

<file path=xl/sharedStrings.xml><?xml version="1.0" encoding="utf-8"?>
<sst xmlns="http://schemas.openxmlformats.org/spreadsheetml/2006/main" count="4867" uniqueCount="110">
  <si>
    <t>Data Analysis Project Work</t>
  </si>
  <si>
    <t>Sales Person</t>
  </si>
  <si>
    <t>Geography</t>
  </si>
  <si>
    <t>Product</t>
  </si>
  <si>
    <t>Amount</t>
  </si>
  <si>
    <t>Units</t>
  </si>
  <si>
    <t>Questions</t>
  </si>
  <si>
    <t>Cost per unit</t>
  </si>
  <si>
    <t>Ram Mahesh</t>
  </si>
  <si>
    <t>New Zealand</t>
  </si>
  <si>
    <t>70% Dark Bites</t>
  </si>
  <si>
    <t>Quick statistics(Max, Min, Average)</t>
  </si>
  <si>
    <t>Milk Bars</t>
  </si>
  <si>
    <t>Brien Boise</t>
  </si>
  <si>
    <t>USA</t>
  </si>
  <si>
    <t>Choco Coated Almonds</t>
  </si>
  <si>
    <t>Exploratory Data Analysis (EDA) with Conditional formation</t>
  </si>
  <si>
    <t>50% Dark Bites</t>
  </si>
  <si>
    <t>Husein Augar</t>
  </si>
  <si>
    <t>Almond Choco</t>
  </si>
  <si>
    <t>Sales by country (with formulas)</t>
  </si>
  <si>
    <t>Carla Molina</t>
  </si>
  <si>
    <t>Canada</t>
  </si>
  <si>
    <t>Drinking Coco</t>
  </si>
  <si>
    <t>Sales by country (with pivots)</t>
  </si>
  <si>
    <t>Raspberry Choco</t>
  </si>
  <si>
    <t>Curtice Advani</t>
  </si>
  <si>
    <t>UK</t>
  </si>
  <si>
    <t>White Choc</t>
  </si>
  <si>
    <t>Top 5 products by $ per unit</t>
  </si>
  <si>
    <t>Mint Chip Choco</t>
  </si>
  <si>
    <t>Peanut Butter Cubes</t>
  </si>
  <si>
    <t>Are there any anomalies in the data?</t>
  </si>
  <si>
    <t>Eclairs</t>
  </si>
  <si>
    <t>Australia</t>
  </si>
  <si>
    <t>Smooth Sliky Salty</t>
  </si>
  <si>
    <t>Best Sales person by country</t>
  </si>
  <si>
    <t>After Nines</t>
  </si>
  <si>
    <t>Profits by product (using products table) - See column Y</t>
  </si>
  <si>
    <t>99% Dark &amp; Pure</t>
  </si>
  <si>
    <t>Ches Bonnell</t>
  </si>
  <si>
    <t>Dynamic country-level Sales Report</t>
  </si>
  <si>
    <t>Orange Choco</t>
  </si>
  <si>
    <t>Gigi Bohling</t>
  </si>
  <si>
    <t>Which products to discontinue?</t>
  </si>
  <si>
    <t>Spicy Special Slims</t>
  </si>
  <si>
    <t>Barr Faughny</t>
  </si>
  <si>
    <t>Gunar Cockshoot</t>
  </si>
  <si>
    <t>Fruit &amp; Nut Bars</t>
  </si>
  <si>
    <t>85% Dark Bars</t>
  </si>
  <si>
    <t>India</t>
  </si>
  <si>
    <t>Baker's Choco Chips</t>
  </si>
  <si>
    <t>Manuka Honey Choco</t>
  </si>
  <si>
    <t>Organic Choco Syrup</t>
  </si>
  <si>
    <t>Caramel Stuffed Bars</t>
  </si>
  <si>
    <t>Oby Sorrel</t>
  </si>
  <si>
    <t>MAX</t>
  </si>
  <si>
    <t>MIN</t>
  </si>
  <si>
    <t>AVG</t>
  </si>
  <si>
    <t>what is conditional formating?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</si>
  <si>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</si>
  <si>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</si>
  <si>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</si>
  <si>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</si>
  <si>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</si>
  <si>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</si>
  <si>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</si>
  <si>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</si>
  <si>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</si>
  <si>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</si>
  <si>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</si>
  <si>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</si>
  <si>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</si>
  <si>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SALES</t>
  </si>
  <si>
    <t>COUNTRY</t>
  </si>
  <si>
    <t>Sum of Amount</t>
  </si>
  <si>
    <t>Grand Total</t>
  </si>
  <si>
    <t>PRODUCT</t>
  </si>
  <si>
    <t>Sum of Units</t>
  </si>
  <si>
    <t xml:space="preserve">Price variation across different locations. </t>
  </si>
  <si>
    <r>
      <rPr>
        <sz val="11"/>
        <color rgb="FF000000"/>
        <rFont val="Calibri"/>
      </rPr>
      <t xml:space="preserve">Some products were sold for with </t>
    </r>
    <r>
      <rPr>
        <sz val="11"/>
        <color rgb="FF00B050"/>
        <rFont val="Calibri"/>
      </rPr>
      <t>better returns</t>
    </r>
    <r>
      <rPr>
        <sz val="11"/>
        <color rgb="FF000000"/>
        <rFont val="Calibri"/>
      </rPr>
      <t xml:space="preserve"> (at worse linear returns) , while others were sold with</t>
    </r>
    <r>
      <rPr>
        <sz val="11"/>
        <color rgb="FFFF0000"/>
        <rFont val="Calibri"/>
      </rPr>
      <t xml:space="preserve"> low profit margin.</t>
    </r>
  </si>
  <si>
    <t>Margin/ Difference</t>
  </si>
  <si>
    <r>
      <rPr>
        <sz val="11"/>
        <color rgb="FF000000"/>
        <rFont val="Calibri"/>
      </rPr>
      <t xml:space="preserve">Some products were sold for with </t>
    </r>
    <r>
      <rPr>
        <sz val="11"/>
        <color rgb="FF00B050"/>
        <rFont val="Calibri"/>
      </rPr>
      <t>better returns</t>
    </r>
    <r>
      <rPr>
        <sz val="11"/>
        <color rgb="FF000000"/>
        <rFont val="Calibri"/>
      </rPr>
      <t xml:space="preserve"> (at worse linear returns) in some locations, while others require more quantities to be sold to measure up to target sales </t>
    </r>
    <r>
      <rPr>
        <sz val="11"/>
        <color rgb="FFFF0000"/>
        <rFont val="Calibri"/>
      </rPr>
      <t>(i.e low profit margin). This is observed in the Margin difference</t>
    </r>
  </si>
  <si>
    <t>AUSTRALIA</t>
  </si>
  <si>
    <t>Spicy special slims 6.33%, Almond Choco 6.11%, White Choc, Peanut butter Cubes, Choco Coated Almonds, After Nines</t>
  </si>
  <si>
    <t xml:space="preserve"> Milk Bars -8.93%, 50% Dark bites - 5.51%, Milk Bars -8.93%, Drinking Coco, Organic Choco syrup, Fruit &amp; Nut Bars, Eclairs</t>
  </si>
  <si>
    <t>CANADA</t>
  </si>
  <si>
    <t xml:space="preserve">Mint Chip Choco. 14.15%, </t>
  </si>
  <si>
    <t xml:space="preserve">Organic Choco Syrup -7.98%, 99% Dark &amp; Pure -4.43%, Baker Choco Chips, Caramel Stuffed Salty, Smooth Silky Salty, </t>
  </si>
  <si>
    <t>INDIA</t>
  </si>
  <si>
    <t>Baker's Choco Chips 2.58%, Spicy Special Slims 2.40%, Raspberry Choco 2.23%</t>
  </si>
  <si>
    <t xml:space="preserve"> Mint Chip Choco -5.53%, 50% Dark Bites -3.72%</t>
  </si>
  <si>
    <t>NEW ZEALAND</t>
  </si>
  <si>
    <t>Baker's Choco Chips 4.40%, White Choc 3.61%</t>
  </si>
  <si>
    <t xml:space="preserve"> Almond Choco -7.16%, Mint Chip Choco -7.01%, </t>
  </si>
  <si>
    <t>Peanut Butter Cubes 7.06%, Raspberry Choco 4.74%</t>
  </si>
  <si>
    <t xml:space="preserve">White Choc -12.42%, Manuka Honey Choco -5.96%, </t>
  </si>
  <si>
    <t>Choco Coated Almonds 3.24%</t>
  </si>
  <si>
    <t>Orange Choco -5.12%, Peanut Butter Cubes 3.20%</t>
  </si>
  <si>
    <t>A</t>
  </si>
  <si>
    <t>B</t>
  </si>
  <si>
    <t>C = A * B</t>
  </si>
  <si>
    <t>D</t>
  </si>
  <si>
    <t>E = D - C</t>
  </si>
  <si>
    <t>Total Unit</t>
  </si>
  <si>
    <t>Total Cost</t>
  </si>
  <si>
    <t>Total Sales</t>
  </si>
  <si>
    <t>Profit</t>
  </si>
  <si>
    <t xml:space="preserve">None, because each product contributes significantly to the bottom line. </t>
  </si>
  <si>
    <t xml:space="preserve">Although, some products (Almond Choco, Manuka Honey Choco, 70% Dark Bites, Caramel Stuffed Bars) had lower profit margins. The product with the worst aggregate returns, ALMOND CHOCO, should be discontinued.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</si>
</sst>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$&quot;#,##0_);[Red]\(&quot;$&quot;#,##0\)"/>
    <numFmt numFmtId="8" formatCode="&quot;$&quot;#,##0.00_);[Red]\(&quot;$&quot;#,##0.00\)"/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</numFmts>
  <fonts count="19"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28"/>
      <color theme="1"/>
      <name val="Segoe UI Light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scheme val="minor"/>
    </font>
    <font>
      <sz val="11"/>
      <color rgb="FF000000"/>
      <name val="Calibri"/>
    </font>
    <font>
      <sz val="11"/>
      <color rgb="FFFF0000"/>
      <name val="Calibri"/>
    </font>
    <font>
      <sz val="11"/>
      <color rgb="FFFF0000"/>
      <name val="Calibri"/>
      <family val="2"/>
    </font>
    <font>
      <sz val="11"/>
      <color rgb="FF00B050"/>
      <name val="Calibri"/>
    </font>
    <font>
      <sz val="11"/>
      <color rgb="FF00B05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</fills>
  <borders count="5">
    <border>
      <left/>
      <right/>
      <top/>
      <bottom/>
      <diagonal/>
    </border>
    <border>
      <left/>
      <right/>
      <top style="dotted">
        <color theme="0" tint="-0.24994659260841701"/>
      </top>
      <bottom style="dotted">
        <color theme="0" tint="-0.2499465926084170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49">
    <xf numFmtId="0" fontId="0" fillId="0" borderId="0" xfId="0"/>
    <xf numFmtId="0" fontId="0" fillId="2" borderId="0" xfId="0" applyFill="1"/>
    <xf numFmtId="0" fontId="0" fillId="3" borderId="0" xfId="0" applyFill="1"/>
    <xf numFmtId="0" fontId="2" fillId="3" borderId="0" xfId="0" applyFont="1" applyFill="1" applyAlignment="1">
      <alignment vertical="center"/>
    </xf>
    <xf numFmtId="6" fontId="0" fillId="0" borderId="0" xfId="0" applyNumberFormat="1"/>
    <xf numFmtId="3" fontId="0" fillId="0" borderId="0" xfId="0" applyNumberFormat="1"/>
    <xf numFmtId="0" fontId="3" fillId="0" borderId="0" xfId="0" applyFont="1"/>
    <xf numFmtId="0" fontId="3" fillId="0" borderId="1" xfId="0" applyFont="1" applyBorder="1"/>
    <xf numFmtId="0" fontId="0" fillId="0" borderId="1" xfId="0" applyBorder="1"/>
    <xf numFmtId="0" fontId="3" fillId="3" borderId="0" xfId="0" applyFont="1" applyFill="1"/>
    <xf numFmtId="0" fontId="3" fillId="0" borderId="0" xfId="0" applyFont="1" applyAlignment="1">
      <alignment horizontal="right"/>
    </xf>
    <xf numFmtId="8" fontId="0" fillId="0" borderId="0" xfId="0" applyNumberFormat="1"/>
    <xf numFmtId="43" fontId="0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164" fontId="0" fillId="0" borderId="1" xfId="1" applyNumberFormat="1" applyFont="1" applyBorder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left" indent="1"/>
    </xf>
    <xf numFmtId="0" fontId="0" fillId="0" borderId="2" xfId="0" applyBorder="1"/>
    <xf numFmtId="0" fontId="6" fillId="0" borderId="3" xfId="0" applyFont="1" applyBorder="1" applyAlignment="1">
      <alignment horizontal="centerContinuous"/>
    </xf>
    <xf numFmtId="10" fontId="0" fillId="0" borderId="0" xfId="0" applyNumberFormat="1"/>
    <xf numFmtId="0" fontId="7" fillId="0" borderId="0" xfId="0" applyFont="1"/>
    <xf numFmtId="0" fontId="8" fillId="0" borderId="0" xfId="0" applyFont="1"/>
    <xf numFmtId="6" fontId="7" fillId="0" borderId="0" xfId="0" applyNumberFormat="1" applyFont="1"/>
    <xf numFmtId="10" fontId="7" fillId="0" borderId="0" xfId="0" applyNumberFormat="1" applyFont="1"/>
    <xf numFmtId="0" fontId="9" fillId="0" borderId="1" xfId="0" applyFont="1" applyBorder="1"/>
    <xf numFmtId="0" fontId="3" fillId="4" borderId="0" xfId="0" applyFont="1" applyFill="1" applyAlignment="1">
      <alignment horizontal="left" indent="1"/>
    </xf>
    <xf numFmtId="0" fontId="10" fillId="0" borderId="0" xfId="0" applyFont="1"/>
    <xf numFmtId="0" fontId="11" fillId="0" borderId="1" xfId="0" applyFont="1" applyBorder="1"/>
    <xf numFmtId="0" fontId="12" fillId="0" borderId="0" xfId="0" applyFont="1"/>
    <xf numFmtId="0" fontId="14" fillId="0" borderId="0" xfId="0" applyFont="1"/>
    <xf numFmtId="0" fontId="16" fillId="0" borderId="0" xfId="0" applyFont="1"/>
    <xf numFmtId="165" fontId="0" fillId="0" borderId="0" xfId="0" applyNumberFormat="1"/>
    <xf numFmtId="0" fontId="0" fillId="0" borderId="4" xfId="0" applyBorder="1"/>
    <xf numFmtId="8" fontId="0" fillId="0" borderId="4" xfId="0" applyNumberFormat="1" applyBorder="1"/>
    <xf numFmtId="164" fontId="0" fillId="0" borderId="4" xfId="0" applyNumberFormat="1" applyBorder="1"/>
    <xf numFmtId="0" fontId="0" fillId="0" borderId="4" xfId="0" applyBorder="1" applyAlignment="1">
      <alignment vertical="center"/>
    </xf>
    <xf numFmtId="0" fontId="17" fillId="5" borderId="4" xfId="0" applyFont="1" applyFill="1" applyBorder="1"/>
    <xf numFmtId="0" fontId="11" fillId="0" borderId="0" xfId="0" applyFont="1"/>
    <xf numFmtId="0" fontId="9" fillId="0" borderId="0" xfId="0" applyFont="1"/>
    <xf numFmtId="0" fontId="3" fillId="0" borderId="4" xfId="0" applyFont="1" applyBorder="1"/>
    <xf numFmtId="0" fontId="3" fillId="0" borderId="4" xfId="0" applyFont="1" applyBorder="1" applyAlignment="1">
      <alignment horizontal="center"/>
    </xf>
    <xf numFmtId="0" fontId="17" fillId="5" borderId="4" xfId="0" applyFont="1" applyFill="1" applyBorder="1" applyAlignment="1">
      <alignment horizontal="center" vertical="center"/>
    </xf>
    <xf numFmtId="164" fontId="3" fillId="0" borderId="4" xfId="0" applyNumberFormat="1" applyFont="1" applyBorder="1"/>
    <xf numFmtId="164" fontId="18" fillId="0" borderId="4" xfId="0" applyNumberFormat="1" applyFont="1" applyBorder="1"/>
    <xf numFmtId="165" fontId="0" fillId="0" borderId="2" xfId="0" applyNumberFormat="1" applyBorder="1"/>
    <xf numFmtId="0" fontId="5" fillId="0" borderId="4" xfId="0" applyFont="1" applyBorder="1"/>
    <xf numFmtId="0" fontId="1" fillId="0" borderId="1" xfId="0" applyFont="1" applyBorder="1"/>
  </cellXfs>
  <cellStyles count="2">
    <cellStyle name="Comma" xfId="1" builtinId="3"/>
    <cellStyle name="Normal" xfId="0" builtinId="0"/>
  </cellStyles>
  <dxfs count="20">
    <dxf>
      <numFmt numFmtId="12" formatCode="&quot;$&quot;#,##0.00_);[Red]\(&quot;$&quot;#,##0.00\)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numFmt numFmtId="12" formatCode="&quot;$&quot;#,##0.00_);[Red]\(&quot;$&quot;#,##0.00\)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numFmt numFmtId="12" formatCode="&quot;$&quot;#,##0.00_);[Red]\(&quot;$&quot;#,##0.00\)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numFmt numFmtId="164" formatCode="_(* #,##0_);_(* \(#,##0\);_(* &quot;-&quot;??_);_(@_)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numFmt numFmtId="166" formatCode="&quot;NGN&quot;#,##0.00_);[Red]\(&quot;NGN&quot;#,##0.00\)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numFmt numFmtId="166" formatCode="&quot;NGN&quot;#,##0.00_);[Red]\(&quot;NGN&quot;#,##0.00\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fill>
        <patternFill patternType="solid">
          <fgColor indexed="64"/>
          <bgColor rgb="FFFFFF00"/>
        </patternFill>
      </fill>
    </dxf>
    <dxf>
      <font>
        <b/>
      </font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microsoft.com/office/2007/relationships/slicerCache" Target="slicerCaches/slicerCache3.xml"/><Relationship Id="rId2" Type="http://schemas.openxmlformats.org/officeDocument/2006/relationships/worksheet" Target="worksheets/sheet2.xml"/><Relationship Id="rId16" Type="http://schemas.microsoft.com/office/2007/relationships/slicerCache" Target="slicerCaches/slicerCache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microsoft.com/office/2007/relationships/slicerCache" Target="slicerCaches/slicerCache1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Practice.KCOKER - Final.xlsx]ANOMALIES!PivotTable3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 Sales Person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ANOMALIES!$I$10</c:f>
              <c:strCache>
                <c:ptCount val="1"/>
                <c:pt idx="0">
                  <c:v>Sum of Amount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ANOMALIES!$H$11:$H$21</c:f>
              <c:strCache>
                <c:ptCount val="10"/>
                <c:pt idx="0">
                  <c:v>Barr Faughny</c:v>
                </c:pt>
                <c:pt idx="1">
                  <c:v>Curtice Advani</c:v>
                </c:pt>
                <c:pt idx="2">
                  <c:v>Husein Augar</c:v>
                </c:pt>
                <c:pt idx="3">
                  <c:v>Oby Sorrel</c:v>
                </c:pt>
                <c:pt idx="4">
                  <c:v>Carla Molina</c:v>
                </c:pt>
                <c:pt idx="5">
                  <c:v>Gunar Cockshoot</c:v>
                </c:pt>
                <c:pt idx="6">
                  <c:v>Brien Boise</c:v>
                </c:pt>
                <c:pt idx="7">
                  <c:v>Gigi Bohling</c:v>
                </c:pt>
                <c:pt idx="8">
                  <c:v>Ches Bonnell</c:v>
                </c:pt>
                <c:pt idx="9">
                  <c:v>Ram Mahesh</c:v>
                </c:pt>
              </c:strCache>
            </c:strRef>
          </c:cat>
          <c:val>
            <c:numRef>
              <c:f>ANOMALIES!$I$11:$I$21</c:f>
              <c:numCache>
                <c:formatCode>0.00%</c:formatCode>
                <c:ptCount val="10"/>
                <c:pt idx="0">
                  <c:v>1.1307368265464489E-2</c:v>
                </c:pt>
                <c:pt idx="1">
                  <c:v>5.8162737417781392E-2</c:v>
                </c:pt>
                <c:pt idx="2">
                  <c:v>5.9751681324366271E-2</c:v>
                </c:pt>
                <c:pt idx="3">
                  <c:v>6.5368413273224443E-2</c:v>
                </c:pt>
                <c:pt idx="4">
                  <c:v>8.332717463602099E-2</c:v>
                </c:pt>
                <c:pt idx="5">
                  <c:v>8.7059345207301755E-2</c:v>
                </c:pt>
                <c:pt idx="6">
                  <c:v>0.13276919665952258</c:v>
                </c:pt>
                <c:pt idx="7">
                  <c:v>0.14924987066735645</c:v>
                </c:pt>
                <c:pt idx="8">
                  <c:v>0.15069100583844505</c:v>
                </c:pt>
                <c:pt idx="9">
                  <c:v>0.20231320671051659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F9-4858-A521-976ED12ACAA3}"/>
            </c:ext>
          </c:extLst>
        </c:ser>
        <c:ser>
          <c:idx val="1"/>
          <c:order val="1"/>
          <c:tx>
            <c:strRef>
              <c:f>ANOMALIES!$J$10</c:f>
              <c:strCache>
                <c:ptCount val="1"/>
                <c:pt idx="0">
                  <c:v>Sum of Units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ANOMALIES!$H$11:$H$21</c:f>
              <c:strCache>
                <c:ptCount val="10"/>
                <c:pt idx="0">
                  <c:v>Barr Faughny</c:v>
                </c:pt>
                <c:pt idx="1">
                  <c:v>Curtice Advani</c:v>
                </c:pt>
                <c:pt idx="2">
                  <c:v>Husein Augar</c:v>
                </c:pt>
                <c:pt idx="3">
                  <c:v>Oby Sorrel</c:v>
                </c:pt>
                <c:pt idx="4">
                  <c:v>Carla Molina</c:v>
                </c:pt>
                <c:pt idx="5">
                  <c:v>Gunar Cockshoot</c:v>
                </c:pt>
                <c:pt idx="6">
                  <c:v>Brien Boise</c:v>
                </c:pt>
                <c:pt idx="7">
                  <c:v>Gigi Bohling</c:v>
                </c:pt>
                <c:pt idx="8">
                  <c:v>Ches Bonnell</c:v>
                </c:pt>
                <c:pt idx="9">
                  <c:v>Ram Mahesh</c:v>
                </c:pt>
              </c:strCache>
            </c:strRef>
          </c:cat>
          <c:val>
            <c:numRef>
              <c:f>ANOMALIES!$J$11:$J$21</c:f>
              <c:numCache>
                <c:formatCode>0.00%</c:formatCode>
                <c:ptCount val="10"/>
                <c:pt idx="0">
                  <c:v>3.1305375073833429E-2</c:v>
                </c:pt>
                <c:pt idx="1">
                  <c:v>9.5688127584170113E-2</c:v>
                </c:pt>
                <c:pt idx="2">
                  <c:v>6.8222090962787946E-2</c:v>
                </c:pt>
                <c:pt idx="3">
                  <c:v>7.9149438865918492E-2</c:v>
                </c:pt>
                <c:pt idx="4">
                  <c:v>6.8812758417011219E-2</c:v>
                </c:pt>
                <c:pt idx="5">
                  <c:v>0.11961015948021264</c:v>
                </c:pt>
                <c:pt idx="6">
                  <c:v>0.16804489072652096</c:v>
                </c:pt>
                <c:pt idx="7">
                  <c:v>8.9781453041937395E-2</c:v>
                </c:pt>
                <c:pt idx="8">
                  <c:v>9.8936798582398108E-2</c:v>
                </c:pt>
                <c:pt idx="9">
                  <c:v>0.18044890726520968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EF9-4858-A521-976ED12ACA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70834695"/>
        <c:axId val="1470840839"/>
      </c:barChart>
      <c:catAx>
        <c:axId val="1470834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0840839"/>
        <c:crosses val="autoZero"/>
        <c:auto val="1"/>
        <c:lblAlgn val="ctr"/>
        <c:lblOffset val="100"/>
        <c:noMultiLvlLbl val="0"/>
      </c:catAx>
      <c:valAx>
        <c:axId val="1470840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0834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Practice.KCOKER - Final.xlsx]ANOMALIES!PivotTable4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 Geography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ANOMALIES!$M$10</c:f>
              <c:strCache>
                <c:ptCount val="1"/>
                <c:pt idx="0">
                  <c:v>Sum of Amount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ANOMALIES!$L$11:$L$12</c:f>
              <c:strCache>
                <c:ptCount val="1"/>
                <c:pt idx="0">
                  <c:v>USA</c:v>
                </c:pt>
              </c:strCache>
            </c:strRef>
          </c:cat>
          <c:val>
            <c:numRef>
              <c:f>ANOMALIES!$M$11:$M$12</c:f>
              <c:numCache>
                <c:formatCode>0.00%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78-4C80-AB06-AD07B56E6D3D}"/>
            </c:ext>
          </c:extLst>
        </c:ser>
        <c:ser>
          <c:idx val="1"/>
          <c:order val="1"/>
          <c:tx>
            <c:strRef>
              <c:f>ANOMALIES!$N$10</c:f>
              <c:strCache>
                <c:ptCount val="1"/>
                <c:pt idx="0">
                  <c:v>Sum of Units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ANOMALIES!$L$11:$L$12</c:f>
              <c:strCache>
                <c:ptCount val="1"/>
                <c:pt idx="0">
                  <c:v>USA</c:v>
                </c:pt>
              </c:strCache>
            </c:strRef>
          </c:cat>
          <c:val>
            <c:numRef>
              <c:f>ANOMALIES!$N$11:$N$12</c:f>
              <c:numCache>
                <c:formatCode>0.00%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F78-4C80-AB06-AD07B56E6D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70883335"/>
        <c:axId val="1470888455"/>
      </c:barChart>
      <c:catAx>
        <c:axId val="1470883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0888455"/>
        <c:crosses val="autoZero"/>
        <c:auto val="1"/>
        <c:lblAlgn val="ctr"/>
        <c:lblOffset val="100"/>
        <c:noMultiLvlLbl val="0"/>
      </c:catAx>
      <c:valAx>
        <c:axId val="1470888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0883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Practice.KCOKER - Final.xlsx]ANOMALIES!PivotTable5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 Products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ANOMALIES!$Q$10</c:f>
              <c:strCache>
                <c:ptCount val="1"/>
                <c:pt idx="0">
                  <c:v>Sum of Amount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ANOMALIES!$P$11:$P$33</c:f>
              <c:strCache>
                <c:ptCount val="22"/>
                <c:pt idx="0">
                  <c:v>Baker's Choco Chips</c:v>
                </c:pt>
                <c:pt idx="1">
                  <c:v>Spicy Special Slims</c:v>
                </c:pt>
                <c:pt idx="2">
                  <c:v>Eclairs</c:v>
                </c:pt>
                <c:pt idx="3">
                  <c:v>Fruit &amp; Nut Bars</c:v>
                </c:pt>
                <c:pt idx="4">
                  <c:v>White Choc</c:v>
                </c:pt>
                <c:pt idx="5">
                  <c:v>85% Dark Bars</c:v>
                </c:pt>
                <c:pt idx="6">
                  <c:v>Smooth Sliky Salty</c:v>
                </c:pt>
                <c:pt idx="7">
                  <c:v>Milk Bars</c:v>
                </c:pt>
                <c:pt idx="8">
                  <c:v>Almond Choco</c:v>
                </c:pt>
                <c:pt idx="9">
                  <c:v>Orange Choco</c:v>
                </c:pt>
                <c:pt idx="10">
                  <c:v>99% Dark &amp; Pure</c:v>
                </c:pt>
                <c:pt idx="11">
                  <c:v>Drinking Coco</c:v>
                </c:pt>
                <c:pt idx="12">
                  <c:v>Mint Chip Choco</c:v>
                </c:pt>
                <c:pt idx="13">
                  <c:v>Peanut Butter Cubes</c:v>
                </c:pt>
                <c:pt idx="14">
                  <c:v>Manuka Honey Choco</c:v>
                </c:pt>
                <c:pt idx="15">
                  <c:v>50% Dark Bites</c:v>
                </c:pt>
                <c:pt idx="16">
                  <c:v>After Nines</c:v>
                </c:pt>
                <c:pt idx="17">
                  <c:v>Caramel Stuffed Bars</c:v>
                </c:pt>
                <c:pt idx="18">
                  <c:v>Organic Choco Syrup</c:v>
                </c:pt>
                <c:pt idx="19">
                  <c:v>70% Dark Bites</c:v>
                </c:pt>
                <c:pt idx="20">
                  <c:v>Choco Coated Almonds</c:v>
                </c:pt>
                <c:pt idx="21">
                  <c:v>Raspberry Choco</c:v>
                </c:pt>
              </c:strCache>
            </c:strRef>
          </c:cat>
          <c:val>
            <c:numRef>
              <c:f>ANOMALIES!$Q$11:$Q$33</c:f>
              <c:numCache>
                <c:formatCode>0.00%</c:formatCode>
                <c:ptCount val="22"/>
                <c:pt idx="0">
                  <c:v>5.1733057423693739E-4</c:v>
                </c:pt>
                <c:pt idx="1">
                  <c:v>2.9931268937994234E-3</c:v>
                </c:pt>
                <c:pt idx="2">
                  <c:v>8.3881457394131987E-3</c:v>
                </c:pt>
                <c:pt idx="3">
                  <c:v>1.0679181139605351E-2</c:v>
                </c:pt>
                <c:pt idx="4">
                  <c:v>1.3007168723671568E-2</c:v>
                </c:pt>
                <c:pt idx="5">
                  <c:v>2.3390732392284383E-2</c:v>
                </c:pt>
                <c:pt idx="6">
                  <c:v>2.5090532850491464E-2</c:v>
                </c:pt>
                <c:pt idx="7">
                  <c:v>2.5127485034365529E-2</c:v>
                </c:pt>
                <c:pt idx="8">
                  <c:v>2.6420811469957874E-2</c:v>
                </c:pt>
                <c:pt idx="9">
                  <c:v>3.0337742960608972E-2</c:v>
                </c:pt>
                <c:pt idx="10">
                  <c:v>3.0337742960608972E-2</c:v>
                </c:pt>
                <c:pt idx="11">
                  <c:v>3.2850491464045527E-2</c:v>
                </c:pt>
                <c:pt idx="12">
                  <c:v>3.6213140196585621E-2</c:v>
                </c:pt>
                <c:pt idx="13">
                  <c:v>5.3026383859286083E-2</c:v>
                </c:pt>
                <c:pt idx="14">
                  <c:v>5.4024092823885893E-2</c:v>
                </c:pt>
                <c:pt idx="15">
                  <c:v>5.5391323627226367E-2</c:v>
                </c:pt>
                <c:pt idx="16">
                  <c:v>6.5220604537728183E-2</c:v>
                </c:pt>
                <c:pt idx="17">
                  <c:v>6.6772596260438993E-2</c:v>
                </c:pt>
                <c:pt idx="18">
                  <c:v>7.5862833493459458E-2</c:v>
                </c:pt>
                <c:pt idx="19">
                  <c:v>9.1900081294804523E-2</c:v>
                </c:pt>
                <c:pt idx="20">
                  <c:v>0.10058384450521025</c:v>
                </c:pt>
                <c:pt idx="21">
                  <c:v>0.17186460719828542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76-4176-9D6A-810C5A96C2F1}"/>
            </c:ext>
          </c:extLst>
        </c:ser>
        <c:ser>
          <c:idx val="1"/>
          <c:order val="1"/>
          <c:tx>
            <c:strRef>
              <c:f>ANOMALIES!$R$10</c:f>
              <c:strCache>
                <c:ptCount val="1"/>
                <c:pt idx="0">
                  <c:v>Sum of Units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ANOMALIES!$P$11:$P$33</c:f>
              <c:strCache>
                <c:ptCount val="22"/>
                <c:pt idx="0">
                  <c:v>Baker's Choco Chips</c:v>
                </c:pt>
                <c:pt idx="1">
                  <c:v>Spicy Special Slims</c:v>
                </c:pt>
                <c:pt idx="2">
                  <c:v>Eclairs</c:v>
                </c:pt>
                <c:pt idx="3">
                  <c:v>Fruit &amp; Nut Bars</c:v>
                </c:pt>
                <c:pt idx="4">
                  <c:v>White Choc</c:v>
                </c:pt>
                <c:pt idx="5">
                  <c:v>85% Dark Bars</c:v>
                </c:pt>
                <c:pt idx="6">
                  <c:v>Smooth Sliky Salty</c:v>
                </c:pt>
                <c:pt idx="7">
                  <c:v>Milk Bars</c:v>
                </c:pt>
                <c:pt idx="8">
                  <c:v>Almond Choco</c:v>
                </c:pt>
                <c:pt idx="9">
                  <c:v>Orange Choco</c:v>
                </c:pt>
                <c:pt idx="10">
                  <c:v>99% Dark &amp; Pure</c:v>
                </c:pt>
                <c:pt idx="11">
                  <c:v>Drinking Coco</c:v>
                </c:pt>
                <c:pt idx="12">
                  <c:v>Mint Chip Choco</c:v>
                </c:pt>
                <c:pt idx="13">
                  <c:v>Peanut Butter Cubes</c:v>
                </c:pt>
                <c:pt idx="14">
                  <c:v>Manuka Honey Choco</c:v>
                </c:pt>
                <c:pt idx="15">
                  <c:v>50% Dark Bites</c:v>
                </c:pt>
                <c:pt idx="16">
                  <c:v>After Nines</c:v>
                </c:pt>
                <c:pt idx="17">
                  <c:v>Caramel Stuffed Bars</c:v>
                </c:pt>
                <c:pt idx="18">
                  <c:v>Organic Choco Syrup</c:v>
                </c:pt>
                <c:pt idx="19">
                  <c:v>70% Dark Bites</c:v>
                </c:pt>
                <c:pt idx="20">
                  <c:v>Choco Coated Almonds</c:v>
                </c:pt>
                <c:pt idx="21">
                  <c:v>Raspberry Choco</c:v>
                </c:pt>
              </c:strCache>
            </c:strRef>
          </c:cat>
          <c:val>
            <c:numRef>
              <c:f>ANOMALIES!$R$11:$R$33</c:f>
              <c:numCache>
                <c:formatCode>0.00%</c:formatCode>
                <c:ptCount val="22"/>
                <c:pt idx="0">
                  <c:v>1.5652687536916714E-2</c:v>
                </c:pt>
                <c:pt idx="1">
                  <c:v>2.2445363260484349E-2</c:v>
                </c:pt>
                <c:pt idx="2">
                  <c:v>2.9828706438275249E-2</c:v>
                </c:pt>
                <c:pt idx="3">
                  <c:v>7.6786769049025398E-3</c:v>
                </c:pt>
                <c:pt idx="4">
                  <c:v>2.3036030714707618E-2</c:v>
                </c:pt>
                <c:pt idx="5">
                  <c:v>1.5948021264028351E-2</c:v>
                </c:pt>
                <c:pt idx="6">
                  <c:v>2.4217365623154165E-2</c:v>
                </c:pt>
                <c:pt idx="7">
                  <c:v>6.7926757235676318E-3</c:v>
                </c:pt>
                <c:pt idx="8">
                  <c:v>5.493207324276432E-2</c:v>
                </c:pt>
                <c:pt idx="9">
                  <c:v>8.1512108682811571E-2</c:v>
                </c:pt>
                <c:pt idx="10">
                  <c:v>3.4849379799173068E-2</c:v>
                </c:pt>
                <c:pt idx="11">
                  <c:v>2.8942705256940343E-2</c:v>
                </c:pt>
                <c:pt idx="12">
                  <c:v>1.9787359716479623E-2</c:v>
                </c:pt>
                <c:pt idx="13">
                  <c:v>8.505611340815121E-2</c:v>
                </c:pt>
                <c:pt idx="14">
                  <c:v>7.0584760779681038E-2</c:v>
                </c:pt>
                <c:pt idx="15">
                  <c:v>4.0756054341405785E-2</c:v>
                </c:pt>
                <c:pt idx="16">
                  <c:v>6.5564087418783223E-2</c:v>
                </c:pt>
                <c:pt idx="17">
                  <c:v>4.9616066154754876E-2</c:v>
                </c:pt>
                <c:pt idx="18">
                  <c:v>7.5900767867690497E-2</c:v>
                </c:pt>
                <c:pt idx="19">
                  <c:v>8.8895451860602478E-2</c:v>
                </c:pt>
                <c:pt idx="20">
                  <c:v>6.8222090962787946E-2</c:v>
                </c:pt>
                <c:pt idx="21">
                  <c:v>8.9781453041937395E-2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976-4176-9D6A-810C5A96C2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9141639"/>
        <c:axId val="899143687"/>
      </c:barChart>
      <c:catAx>
        <c:axId val="899141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143687"/>
        <c:crosses val="autoZero"/>
        <c:auto val="1"/>
        <c:lblAlgn val="ctr"/>
        <c:lblOffset val="100"/>
        <c:noMultiLvlLbl val="0"/>
      </c:catAx>
      <c:valAx>
        <c:axId val="899143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141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Practice.KCOKER - Final.xlsx]ANOMALIES!PivotTable3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548235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 Sales Person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548235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54823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ANOMALIES!$I$10</c:f>
              <c:strCache>
                <c:ptCount val="1"/>
                <c:pt idx="0">
                  <c:v>Sum of Amount</c:v>
                </c:pt>
              </c:strCache>
            </c:strRef>
          </c:tx>
          <c:spPr>
            <a:solidFill>
              <a:srgbClr val="548235"/>
            </a:solidFill>
            <a:ln>
              <a:noFill/>
            </a:ln>
            <a:effectLst/>
          </c:spPr>
          <c:invertIfNegative val="0"/>
          <c:cat>
            <c:strRef>
              <c:f>ANOMALIES!$H$11:$H$21</c:f>
              <c:strCache>
                <c:ptCount val="10"/>
                <c:pt idx="0">
                  <c:v>Barr Faughny</c:v>
                </c:pt>
                <c:pt idx="1">
                  <c:v>Curtice Advani</c:v>
                </c:pt>
                <c:pt idx="2">
                  <c:v>Husein Augar</c:v>
                </c:pt>
                <c:pt idx="3">
                  <c:v>Oby Sorrel</c:v>
                </c:pt>
                <c:pt idx="4">
                  <c:v>Carla Molina</c:v>
                </c:pt>
                <c:pt idx="5">
                  <c:v>Gunar Cockshoot</c:v>
                </c:pt>
                <c:pt idx="6">
                  <c:v>Brien Boise</c:v>
                </c:pt>
                <c:pt idx="7">
                  <c:v>Gigi Bohling</c:v>
                </c:pt>
                <c:pt idx="8">
                  <c:v>Ches Bonnell</c:v>
                </c:pt>
                <c:pt idx="9">
                  <c:v>Ram Mahesh</c:v>
                </c:pt>
              </c:strCache>
            </c:strRef>
          </c:cat>
          <c:val>
            <c:numRef>
              <c:f>ANOMALIES!$I$11:$I$21</c:f>
              <c:numCache>
                <c:formatCode>0.00%</c:formatCode>
                <c:ptCount val="10"/>
                <c:pt idx="0">
                  <c:v>1.1307368265464489E-2</c:v>
                </c:pt>
                <c:pt idx="1">
                  <c:v>5.8162737417781392E-2</c:v>
                </c:pt>
                <c:pt idx="2">
                  <c:v>5.9751681324366271E-2</c:v>
                </c:pt>
                <c:pt idx="3">
                  <c:v>6.5368413273224443E-2</c:v>
                </c:pt>
                <c:pt idx="4">
                  <c:v>8.332717463602099E-2</c:v>
                </c:pt>
                <c:pt idx="5">
                  <c:v>8.7059345207301755E-2</c:v>
                </c:pt>
                <c:pt idx="6">
                  <c:v>0.13276919665952258</c:v>
                </c:pt>
                <c:pt idx="7">
                  <c:v>0.14924987066735645</c:v>
                </c:pt>
                <c:pt idx="8">
                  <c:v>0.15069100583844505</c:v>
                </c:pt>
                <c:pt idx="9">
                  <c:v>0.20231320671051659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A6-4DC0-B3F2-CC1FDBEBA1D4}"/>
            </c:ext>
          </c:extLst>
        </c:ser>
        <c:ser>
          <c:idx val="1"/>
          <c:order val="1"/>
          <c:tx>
            <c:strRef>
              <c:f>ANOMALIES!$J$10</c:f>
              <c:strCache>
                <c:ptCount val="1"/>
                <c:pt idx="0">
                  <c:v>Sum of Units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ANOMALIES!$H$11:$H$21</c:f>
              <c:strCache>
                <c:ptCount val="10"/>
                <c:pt idx="0">
                  <c:v>Barr Faughny</c:v>
                </c:pt>
                <c:pt idx="1">
                  <c:v>Curtice Advani</c:v>
                </c:pt>
                <c:pt idx="2">
                  <c:v>Husein Augar</c:v>
                </c:pt>
                <c:pt idx="3">
                  <c:v>Oby Sorrel</c:v>
                </c:pt>
                <c:pt idx="4">
                  <c:v>Carla Molina</c:v>
                </c:pt>
                <c:pt idx="5">
                  <c:v>Gunar Cockshoot</c:v>
                </c:pt>
                <c:pt idx="6">
                  <c:v>Brien Boise</c:v>
                </c:pt>
                <c:pt idx="7">
                  <c:v>Gigi Bohling</c:v>
                </c:pt>
                <c:pt idx="8">
                  <c:v>Ches Bonnell</c:v>
                </c:pt>
                <c:pt idx="9">
                  <c:v>Ram Mahesh</c:v>
                </c:pt>
              </c:strCache>
            </c:strRef>
          </c:cat>
          <c:val>
            <c:numRef>
              <c:f>ANOMALIES!$J$11:$J$21</c:f>
              <c:numCache>
                <c:formatCode>0.00%</c:formatCode>
                <c:ptCount val="10"/>
                <c:pt idx="0">
                  <c:v>3.1305375073833429E-2</c:v>
                </c:pt>
                <c:pt idx="1">
                  <c:v>9.5688127584170113E-2</c:v>
                </c:pt>
                <c:pt idx="2">
                  <c:v>6.8222090962787946E-2</c:v>
                </c:pt>
                <c:pt idx="3">
                  <c:v>7.9149438865918492E-2</c:v>
                </c:pt>
                <c:pt idx="4">
                  <c:v>6.8812758417011219E-2</c:v>
                </c:pt>
                <c:pt idx="5">
                  <c:v>0.11961015948021264</c:v>
                </c:pt>
                <c:pt idx="6">
                  <c:v>0.16804489072652096</c:v>
                </c:pt>
                <c:pt idx="7">
                  <c:v>8.9781453041937395E-2</c:v>
                </c:pt>
                <c:pt idx="8">
                  <c:v>9.8936798582398108E-2</c:v>
                </c:pt>
                <c:pt idx="9">
                  <c:v>0.18044890726520968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A6-4DC0-B3F2-CC1FDBEBA1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70834695"/>
        <c:axId val="1470840839"/>
      </c:barChart>
      <c:catAx>
        <c:axId val="1470834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0840839"/>
        <c:crosses val="autoZero"/>
        <c:auto val="1"/>
        <c:lblAlgn val="ctr"/>
        <c:lblOffset val="100"/>
        <c:noMultiLvlLbl val="0"/>
      </c:catAx>
      <c:valAx>
        <c:axId val="1470840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0834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Practice.KCOKER - Final.xlsx]ANOMALIES!PivotTable4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 Geography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54823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ANOMALIES!$M$10</c:f>
              <c:strCache>
                <c:ptCount val="1"/>
                <c:pt idx="0">
                  <c:v>Sum of Amount</c:v>
                </c:pt>
              </c:strCache>
            </c:strRef>
          </c:tx>
          <c:spPr>
            <a:solidFill>
              <a:srgbClr val="548235"/>
            </a:solidFill>
            <a:ln>
              <a:noFill/>
            </a:ln>
            <a:effectLst/>
          </c:spPr>
          <c:invertIfNegative val="0"/>
          <c:cat>
            <c:strRef>
              <c:f>ANOMALIES!$L$11:$L$12</c:f>
              <c:strCache>
                <c:ptCount val="1"/>
                <c:pt idx="0">
                  <c:v>USA</c:v>
                </c:pt>
              </c:strCache>
            </c:strRef>
          </c:cat>
          <c:val>
            <c:numRef>
              <c:f>ANOMALIES!$M$11:$M$12</c:f>
              <c:numCache>
                <c:formatCode>0.00%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CD-4B26-AE42-6A40C3110DBB}"/>
            </c:ext>
          </c:extLst>
        </c:ser>
        <c:ser>
          <c:idx val="1"/>
          <c:order val="1"/>
          <c:tx>
            <c:strRef>
              <c:f>ANOMALIES!$N$10</c:f>
              <c:strCache>
                <c:ptCount val="1"/>
                <c:pt idx="0">
                  <c:v>Sum of Units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ANOMALIES!$L$11:$L$12</c:f>
              <c:strCache>
                <c:ptCount val="1"/>
                <c:pt idx="0">
                  <c:v>USA</c:v>
                </c:pt>
              </c:strCache>
            </c:strRef>
          </c:cat>
          <c:val>
            <c:numRef>
              <c:f>ANOMALIES!$N$11:$N$12</c:f>
              <c:numCache>
                <c:formatCode>0.00%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CD-4B26-AE42-6A40C3110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70883335"/>
        <c:axId val="1470888455"/>
      </c:barChart>
      <c:catAx>
        <c:axId val="1470883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0888455"/>
        <c:crosses val="autoZero"/>
        <c:auto val="1"/>
        <c:lblAlgn val="ctr"/>
        <c:lblOffset val="100"/>
        <c:noMultiLvlLbl val="0"/>
      </c:catAx>
      <c:valAx>
        <c:axId val="1470888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0883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80808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Practice.KCOKER - Final.xlsx]ANOMALIES!PivotTable5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 Products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54823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ANOMALIES!$Q$10</c:f>
              <c:strCache>
                <c:ptCount val="1"/>
                <c:pt idx="0">
                  <c:v>Sum of Amount</c:v>
                </c:pt>
              </c:strCache>
            </c:strRef>
          </c:tx>
          <c:spPr>
            <a:solidFill>
              <a:srgbClr val="54823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ANOMALIES!$P$11:$P$33</c:f>
              <c:strCache>
                <c:ptCount val="22"/>
                <c:pt idx="0">
                  <c:v>Baker's Choco Chips</c:v>
                </c:pt>
                <c:pt idx="1">
                  <c:v>Spicy Special Slims</c:v>
                </c:pt>
                <c:pt idx="2">
                  <c:v>Eclairs</c:v>
                </c:pt>
                <c:pt idx="3">
                  <c:v>Fruit &amp; Nut Bars</c:v>
                </c:pt>
                <c:pt idx="4">
                  <c:v>White Choc</c:v>
                </c:pt>
                <c:pt idx="5">
                  <c:v>85% Dark Bars</c:v>
                </c:pt>
                <c:pt idx="6">
                  <c:v>Smooth Sliky Salty</c:v>
                </c:pt>
                <c:pt idx="7">
                  <c:v>Milk Bars</c:v>
                </c:pt>
                <c:pt idx="8">
                  <c:v>Almond Choco</c:v>
                </c:pt>
                <c:pt idx="9">
                  <c:v>Orange Choco</c:v>
                </c:pt>
                <c:pt idx="10">
                  <c:v>99% Dark &amp; Pure</c:v>
                </c:pt>
                <c:pt idx="11">
                  <c:v>Drinking Coco</c:v>
                </c:pt>
                <c:pt idx="12">
                  <c:v>Mint Chip Choco</c:v>
                </c:pt>
                <c:pt idx="13">
                  <c:v>Peanut Butter Cubes</c:v>
                </c:pt>
                <c:pt idx="14">
                  <c:v>Manuka Honey Choco</c:v>
                </c:pt>
                <c:pt idx="15">
                  <c:v>50% Dark Bites</c:v>
                </c:pt>
                <c:pt idx="16">
                  <c:v>After Nines</c:v>
                </c:pt>
                <c:pt idx="17">
                  <c:v>Caramel Stuffed Bars</c:v>
                </c:pt>
                <c:pt idx="18">
                  <c:v>Organic Choco Syrup</c:v>
                </c:pt>
                <c:pt idx="19">
                  <c:v>70% Dark Bites</c:v>
                </c:pt>
                <c:pt idx="20">
                  <c:v>Choco Coated Almonds</c:v>
                </c:pt>
                <c:pt idx="21">
                  <c:v>Raspberry Choco</c:v>
                </c:pt>
              </c:strCache>
            </c:strRef>
          </c:cat>
          <c:val>
            <c:numRef>
              <c:f>ANOMALIES!$Q$11:$Q$33</c:f>
              <c:numCache>
                <c:formatCode>0.00%</c:formatCode>
                <c:ptCount val="22"/>
                <c:pt idx="0">
                  <c:v>5.1733057423693739E-4</c:v>
                </c:pt>
                <c:pt idx="1">
                  <c:v>2.9931268937994234E-3</c:v>
                </c:pt>
                <c:pt idx="2">
                  <c:v>8.3881457394131987E-3</c:v>
                </c:pt>
                <c:pt idx="3">
                  <c:v>1.0679181139605351E-2</c:v>
                </c:pt>
                <c:pt idx="4">
                  <c:v>1.3007168723671568E-2</c:v>
                </c:pt>
                <c:pt idx="5">
                  <c:v>2.3390732392284383E-2</c:v>
                </c:pt>
                <c:pt idx="6">
                  <c:v>2.5090532850491464E-2</c:v>
                </c:pt>
                <c:pt idx="7">
                  <c:v>2.5127485034365529E-2</c:v>
                </c:pt>
                <c:pt idx="8">
                  <c:v>2.6420811469957874E-2</c:v>
                </c:pt>
                <c:pt idx="9">
                  <c:v>3.0337742960608972E-2</c:v>
                </c:pt>
                <c:pt idx="10">
                  <c:v>3.0337742960608972E-2</c:v>
                </c:pt>
                <c:pt idx="11">
                  <c:v>3.2850491464045527E-2</c:v>
                </c:pt>
                <c:pt idx="12">
                  <c:v>3.6213140196585621E-2</c:v>
                </c:pt>
                <c:pt idx="13">
                  <c:v>5.3026383859286083E-2</c:v>
                </c:pt>
                <c:pt idx="14">
                  <c:v>5.4024092823885893E-2</c:v>
                </c:pt>
                <c:pt idx="15">
                  <c:v>5.5391323627226367E-2</c:v>
                </c:pt>
                <c:pt idx="16">
                  <c:v>6.5220604537728183E-2</c:v>
                </c:pt>
                <c:pt idx="17">
                  <c:v>6.6772596260438993E-2</c:v>
                </c:pt>
                <c:pt idx="18">
                  <c:v>7.5862833493459458E-2</c:v>
                </c:pt>
                <c:pt idx="19">
                  <c:v>9.1900081294804523E-2</c:v>
                </c:pt>
                <c:pt idx="20">
                  <c:v>0.10058384450521025</c:v>
                </c:pt>
                <c:pt idx="21">
                  <c:v>0.17186460719828542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1F-4AA6-A775-FE65E9442937}"/>
            </c:ext>
          </c:extLst>
        </c:ser>
        <c:ser>
          <c:idx val="1"/>
          <c:order val="1"/>
          <c:tx>
            <c:strRef>
              <c:f>ANOMALIES!$R$10</c:f>
              <c:strCache>
                <c:ptCount val="1"/>
                <c:pt idx="0">
                  <c:v>Sum of Units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ANOMALIES!$P$11:$P$33</c:f>
              <c:strCache>
                <c:ptCount val="22"/>
                <c:pt idx="0">
                  <c:v>Baker's Choco Chips</c:v>
                </c:pt>
                <c:pt idx="1">
                  <c:v>Spicy Special Slims</c:v>
                </c:pt>
                <c:pt idx="2">
                  <c:v>Eclairs</c:v>
                </c:pt>
                <c:pt idx="3">
                  <c:v>Fruit &amp; Nut Bars</c:v>
                </c:pt>
                <c:pt idx="4">
                  <c:v>White Choc</c:v>
                </c:pt>
                <c:pt idx="5">
                  <c:v>85% Dark Bars</c:v>
                </c:pt>
                <c:pt idx="6">
                  <c:v>Smooth Sliky Salty</c:v>
                </c:pt>
                <c:pt idx="7">
                  <c:v>Milk Bars</c:v>
                </c:pt>
                <c:pt idx="8">
                  <c:v>Almond Choco</c:v>
                </c:pt>
                <c:pt idx="9">
                  <c:v>Orange Choco</c:v>
                </c:pt>
                <c:pt idx="10">
                  <c:v>99% Dark &amp; Pure</c:v>
                </c:pt>
                <c:pt idx="11">
                  <c:v>Drinking Coco</c:v>
                </c:pt>
                <c:pt idx="12">
                  <c:v>Mint Chip Choco</c:v>
                </c:pt>
                <c:pt idx="13">
                  <c:v>Peanut Butter Cubes</c:v>
                </c:pt>
                <c:pt idx="14">
                  <c:v>Manuka Honey Choco</c:v>
                </c:pt>
                <c:pt idx="15">
                  <c:v>50% Dark Bites</c:v>
                </c:pt>
                <c:pt idx="16">
                  <c:v>After Nines</c:v>
                </c:pt>
                <c:pt idx="17">
                  <c:v>Caramel Stuffed Bars</c:v>
                </c:pt>
                <c:pt idx="18">
                  <c:v>Organic Choco Syrup</c:v>
                </c:pt>
                <c:pt idx="19">
                  <c:v>70% Dark Bites</c:v>
                </c:pt>
                <c:pt idx="20">
                  <c:v>Choco Coated Almonds</c:v>
                </c:pt>
                <c:pt idx="21">
                  <c:v>Raspberry Choco</c:v>
                </c:pt>
              </c:strCache>
            </c:strRef>
          </c:cat>
          <c:val>
            <c:numRef>
              <c:f>ANOMALIES!$R$11:$R$33</c:f>
              <c:numCache>
                <c:formatCode>0.00%</c:formatCode>
                <c:ptCount val="22"/>
                <c:pt idx="0">
                  <c:v>1.5652687536916714E-2</c:v>
                </c:pt>
                <c:pt idx="1">
                  <c:v>2.2445363260484349E-2</c:v>
                </c:pt>
                <c:pt idx="2">
                  <c:v>2.9828706438275249E-2</c:v>
                </c:pt>
                <c:pt idx="3">
                  <c:v>7.6786769049025398E-3</c:v>
                </c:pt>
                <c:pt idx="4">
                  <c:v>2.3036030714707618E-2</c:v>
                </c:pt>
                <c:pt idx="5">
                  <c:v>1.5948021264028351E-2</c:v>
                </c:pt>
                <c:pt idx="6">
                  <c:v>2.4217365623154165E-2</c:v>
                </c:pt>
                <c:pt idx="7">
                  <c:v>6.7926757235676318E-3</c:v>
                </c:pt>
                <c:pt idx="8">
                  <c:v>5.493207324276432E-2</c:v>
                </c:pt>
                <c:pt idx="9">
                  <c:v>8.1512108682811571E-2</c:v>
                </c:pt>
                <c:pt idx="10">
                  <c:v>3.4849379799173068E-2</c:v>
                </c:pt>
                <c:pt idx="11">
                  <c:v>2.8942705256940343E-2</c:v>
                </c:pt>
                <c:pt idx="12">
                  <c:v>1.9787359716479623E-2</c:v>
                </c:pt>
                <c:pt idx="13">
                  <c:v>8.505611340815121E-2</c:v>
                </c:pt>
                <c:pt idx="14">
                  <c:v>7.0584760779681038E-2</c:v>
                </c:pt>
                <c:pt idx="15">
                  <c:v>4.0756054341405785E-2</c:v>
                </c:pt>
                <c:pt idx="16">
                  <c:v>6.5564087418783223E-2</c:v>
                </c:pt>
                <c:pt idx="17">
                  <c:v>4.9616066154754876E-2</c:v>
                </c:pt>
                <c:pt idx="18">
                  <c:v>7.5900767867690497E-2</c:v>
                </c:pt>
                <c:pt idx="19">
                  <c:v>8.8895451860602478E-2</c:v>
                </c:pt>
                <c:pt idx="20">
                  <c:v>6.8222090962787946E-2</c:v>
                </c:pt>
                <c:pt idx="21">
                  <c:v>8.9781453041937395E-2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1F-4AA6-A775-FE65E9442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9141639"/>
        <c:axId val="899143687"/>
      </c:barChart>
      <c:catAx>
        <c:axId val="899141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143687"/>
        <c:crosses val="autoZero"/>
        <c:auto val="1"/>
        <c:lblAlgn val="ctr"/>
        <c:lblOffset val="100"/>
        <c:noMultiLvlLbl val="0"/>
      </c:catAx>
      <c:valAx>
        <c:axId val="899143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141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Practice.KCOKER - Final.xlsx]DISCONTINUE!PivotTable1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DISCONTINUE!$I$7</c:f>
              <c:strCache>
                <c:ptCount val="1"/>
                <c:pt idx="0">
                  <c:v>Sum of Amount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DISCONTINUE!$H$8:$H$30</c:f>
              <c:strCache>
                <c:ptCount val="22"/>
                <c:pt idx="0">
                  <c:v>Almond Choco</c:v>
                </c:pt>
                <c:pt idx="1">
                  <c:v>85% Dark Bars</c:v>
                </c:pt>
                <c:pt idx="2">
                  <c:v>Spicy Special Slims</c:v>
                </c:pt>
                <c:pt idx="3">
                  <c:v>Smooth Sliky Salty</c:v>
                </c:pt>
                <c:pt idx="4">
                  <c:v>50% Dark Bites</c:v>
                </c:pt>
                <c:pt idx="5">
                  <c:v>99% Dark &amp; Pure</c:v>
                </c:pt>
                <c:pt idx="6">
                  <c:v>Milk Bars</c:v>
                </c:pt>
                <c:pt idx="7">
                  <c:v>Drinking Coco</c:v>
                </c:pt>
                <c:pt idx="8">
                  <c:v>Orange Choco</c:v>
                </c:pt>
                <c:pt idx="9">
                  <c:v>Fruit &amp; Nut Bars</c:v>
                </c:pt>
                <c:pt idx="10">
                  <c:v>White Choc</c:v>
                </c:pt>
                <c:pt idx="11">
                  <c:v>Manuka Honey Choco</c:v>
                </c:pt>
                <c:pt idx="12">
                  <c:v>Mint Chip Choco</c:v>
                </c:pt>
                <c:pt idx="13">
                  <c:v>Eclairs</c:v>
                </c:pt>
                <c:pt idx="14">
                  <c:v>After Nines</c:v>
                </c:pt>
                <c:pt idx="15">
                  <c:v>70% Dark Bites</c:v>
                </c:pt>
                <c:pt idx="16">
                  <c:v>Raspberry Choco</c:v>
                </c:pt>
                <c:pt idx="17">
                  <c:v>Peanut Butter Cubes</c:v>
                </c:pt>
                <c:pt idx="18">
                  <c:v>Organic Choco Syrup</c:v>
                </c:pt>
                <c:pt idx="19">
                  <c:v>Baker's Choco Chips</c:v>
                </c:pt>
                <c:pt idx="20">
                  <c:v>Choco Coated Almonds</c:v>
                </c:pt>
                <c:pt idx="21">
                  <c:v>Caramel Stuffed Bars</c:v>
                </c:pt>
              </c:strCache>
            </c:strRef>
          </c:cat>
          <c:val>
            <c:numRef>
              <c:f>DISCONTINUE!$I$8:$I$30</c:f>
              <c:numCache>
                <c:formatCode>0.00%</c:formatCode>
                <c:ptCount val="22"/>
                <c:pt idx="0">
                  <c:v>2.7038309442817897E-2</c:v>
                </c:pt>
                <c:pt idx="1">
                  <c:v>2.8510664703526319E-2</c:v>
                </c:pt>
                <c:pt idx="2">
                  <c:v>3.0439957803764944E-2</c:v>
                </c:pt>
                <c:pt idx="3">
                  <c:v>3.1641535085492507E-2</c:v>
                </c:pt>
                <c:pt idx="4">
                  <c:v>3.4800611506935863E-2</c:v>
                </c:pt>
                <c:pt idx="5">
                  <c:v>3.6058600867617772E-2</c:v>
                </c:pt>
                <c:pt idx="6">
                  <c:v>3.8095076917869654E-2</c:v>
                </c:pt>
                <c:pt idx="7">
                  <c:v>4.2026998820987552E-2</c:v>
                </c:pt>
                <c:pt idx="8">
                  <c:v>4.4091680910716601E-2</c:v>
                </c:pt>
                <c:pt idx="9">
                  <c:v>4.5648654289856545E-2</c:v>
                </c:pt>
                <c:pt idx="10">
                  <c:v>4.6235339910981742E-2</c:v>
                </c:pt>
                <c:pt idx="11">
                  <c:v>4.6748689829466283E-2</c:v>
                </c:pt>
                <c:pt idx="12">
                  <c:v>5.0054437656190942E-2</c:v>
                </c:pt>
                <c:pt idx="13">
                  <c:v>5.1351915472140894E-2</c:v>
                </c:pt>
                <c:pt idx="14">
                  <c:v>5.341659756186995E-2</c:v>
                </c:pt>
                <c:pt idx="15">
                  <c:v>5.359147500662842E-2</c:v>
                </c:pt>
                <c:pt idx="16">
                  <c:v>5.5582821393716821E-2</c:v>
                </c:pt>
                <c:pt idx="17">
                  <c:v>5.5735134006893554E-2</c:v>
                </c:pt>
                <c:pt idx="18">
                  <c:v>5.5977705946397241E-2</c:v>
                </c:pt>
                <c:pt idx="19">
                  <c:v>5.6632086062267654E-2</c:v>
                </c:pt>
                <c:pt idx="20">
                  <c:v>5.7997258372962816E-2</c:v>
                </c:pt>
                <c:pt idx="21">
                  <c:v>5.8324448430898027E-2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D3-48BC-903C-44CD7354A248}"/>
            </c:ext>
          </c:extLst>
        </c:ser>
        <c:ser>
          <c:idx val="1"/>
          <c:order val="1"/>
          <c:tx>
            <c:strRef>
              <c:f>DISCONTINUE!$J$7</c:f>
              <c:strCache>
                <c:ptCount val="1"/>
                <c:pt idx="0">
                  <c:v>Sum of Units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DISCONTINUE!$H$8:$H$30</c:f>
              <c:strCache>
                <c:ptCount val="22"/>
                <c:pt idx="0">
                  <c:v>Almond Choco</c:v>
                </c:pt>
                <c:pt idx="1">
                  <c:v>85% Dark Bars</c:v>
                </c:pt>
                <c:pt idx="2">
                  <c:v>Spicy Special Slims</c:v>
                </c:pt>
                <c:pt idx="3">
                  <c:v>Smooth Sliky Salty</c:v>
                </c:pt>
                <c:pt idx="4">
                  <c:v>50% Dark Bites</c:v>
                </c:pt>
                <c:pt idx="5">
                  <c:v>99% Dark &amp; Pure</c:v>
                </c:pt>
                <c:pt idx="6">
                  <c:v>Milk Bars</c:v>
                </c:pt>
                <c:pt idx="7">
                  <c:v>Drinking Coco</c:v>
                </c:pt>
                <c:pt idx="8">
                  <c:v>Orange Choco</c:v>
                </c:pt>
                <c:pt idx="9">
                  <c:v>Fruit &amp; Nut Bars</c:v>
                </c:pt>
                <c:pt idx="10">
                  <c:v>White Choc</c:v>
                </c:pt>
                <c:pt idx="11">
                  <c:v>Manuka Honey Choco</c:v>
                </c:pt>
                <c:pt idx="12">
                  <c:v>Mint Chip Choco</c:v>
                </c:pt>
                <c:pt idx="13">
                  <c:v>Eclairs</c:v>
                </c:pt>
                <c:pt idx="14">
                  <c:v>After Nines</c:v>
                </c:pt>
                <c:pt idx="15">
                  <c:v>70% Dark Bites</c:v>
                </c:pt>
                <c:pt idx="16">
                  <c:v>Raspberry Choco</c:v>
                </c:pt>
                <c:pt idx="17">
                  <c:v>Peanut Butter Cubes</c:v>
                </c:pt>
                <c:pt idx="18">
                  <c:v>Organic Choco Syrup</c:v>
                </c:pt>
                <c:pt idx="19">
                  <c:v>Baker's Choco Chips</c:v>
                </c:pt>
                <c:pt idx="20">
                  <c:v>Choco Coated Almonds</c:v>
                </c:pt>
                <c:pt idx="21">
                  <c:v>Caramel Stuffed Bars</c:v>
                </c:pt>
              </c:strCache>
            </c:strRef>
          </c:cat>
          <c:val>
            <c:numRef>
              <c:f>DISCONTINUE!$J$8:$J$30</c:f>
              <c:numCache>
                <c:formatCode>0.00%</c:formatCode>
                <c:ptCount val="22"/>
                <c:pt idx="0">
                  <c:v>3.4296977660972408E-2</c:v>
                </c:pt>
                <c:pt idx="1">
                  <c:v>2.2864651773981604E-2</c:v>
                </c:pt>
                <c:pt idx="2">
                  <c:v>2.8646517739816031E-2</c:v>
                </c:pt>
                <c:pt idx="3">
                  <c:v>3.6859395532194479E-2</c:v>
                </c:pt>
                <c:pt idx="4">
                  <c:v>4.4283837056504599E-2</c:v>
                </c:pt>
                <c:pt idx="5">
                  <c:v>4.283837056504599E-2</c:v>
                </c:pt>
                <c:pt idx="6">
                  <c:v>4.11957950065703E-2</c:v>
                </c:pt>
                <c:pt idx="7">
                  <c:v>3.8370565045992115E-2</c:v>
                </c:pt>
                <c:pt idx="8">
                  <c:v>4.8094612352168199E-2</c:v>
                </c:pt>
                <c:pt idx="9">
                  <c:v>3.9684625492772664E-2</c:v>
                </c:pt>
                <c:pt idx="10">
                  <c:v>4.6123521681997369E-2</c:v>
                </c:pt>
                <c:pt idx="11">
                  <c:v>6.517739816031537E-2</c:v>
                </c:pt>
                <c:pt idx="12">
                  <c:v>4.7174770039421811E-2</c:v>
                </c:pt>
                <c:pt idx="13">
                  <c:v>5.1051248357424445E-2</c:v>
                </c:pt>
                <c:pt idx="14">
                  <c:v>4.4940867279894874E-2</c:v>
                </c:pt>
                <c:pt idx="15">
                  <c:v>6.1366622864651776E-2</c:v>
                </c:pt>
                <c:pt idx="16">
                  <c:v>3.35742444152431E-2</c:v>
                </c:pt>
                <c:pt idx="17">
                  <c:v>4.0604467805519052E-2</c:v>
                </c:pt>
                <c:pt idx="18">
                  <c:v>6.5308804204993423E-2</c:v>
                </c:pt>
                <c:pt idx="19">
                  <c:v>4.6911957950065704E-2</c:v>
                </c:pt>
                <c:pt idx="20">
                  <c:v>5.0394218134034163E-2</c:v>
                </c:pt>
                <c:pt idx="21">
                  <c:v>7.0236530880420506E-2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DD3-48BC-903C-44CD7354A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104839"/>
        <c:axId val="42125831"/>
      </c:lineChart>
      <c:catAx>
        <c:axId val="42104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25831"/>
        <c:crosses val="autoZero"/>
        <c:auto val="1"/>
        <c:lblAlgn val="ctr"/>
        <c:lblOffset val="100"/>
        <c:noMultiLvlLbl val="0"/>
      </c:catAx>
      <c:valAx>
        <c:axId val="42125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04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6572</xdr:colOff>
      <xdr:row>2</xdr:row>
      <xdr:rowOff>144518</xdr:rowOff>
    </xdr:from>
    <xdr:to>
      <xdr:col>2</xdr:col>
      <xdr:colOff>1188554</xdr:colOff>
      <xdr:row>9</xdr:row>
      <xdr:rowOff>47887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CC7D799-1DFE-8FB4-7B49-ADC5EF1DF9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0710" y="998484"/>
          <a:ext cx="1181982" cy="119088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22</xdr:row>
      <xdr:rowOff>47625</xdr:rowOff>
    </xdr:from>
    <xdr:to>
      <xdr:col>10</xdr:col>
      <xdr:colOff>171450</xdr:colOff>
      <xdr:row>31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BA8677-BD91-DC73-D80A-84911F29DC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676275</xdr:colOff>
      <xdr:row>17</xdr:row>
      <xdr:rowOff>114300</xdr:rowOff>
    </xdr:from>
    <xdr:to>
      <xdr:col>14</xdr:col>
      <xdr:colOff>114300</xdr:colOff>
      <xdr:row>29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D3C4249-FBD1-C73F-4636-412D889AF087}"/>
            </a:ext>
            <a:ext uri="{147F2762-F138-4A5C-976F-8EAC2B608ADB}">
              <a16:predDERef xmlns:a16="http://schemas.microsoft.com/office/drawing/2014/main" pred="{48BA8677-BD91-DC73-D80A-84911F29DC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752475</xdr:colOff>
      <xdr:row>31</xdr:row>
      <xdr:rowOff>0</xdr:rowOff>
    </xdr:from>
    <xdr:to>
      <xdr:col>18</xdr:col>
      <xdr:colOff>104775</xdr:colOff>
      <xdr:row>41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19ADA9F-AB0C-CD84-75C5-5B581D6D42AA}"/>
            </a:ext>
            <a:ext uri="{147F2762-F138-4A5C-976F-8EAC2B608ADB}">
              <a16:predDERef xmlns:a16="http://schemas.microsoft.com/office/drawing/2014/main" pred="{ED3C4249-FBD1-C73F-4636-412D889AF0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9525</xdr:colOff>
      <xdr:row>44</xdr:row>
      <xdr:rowOff>0</xdr:rowOff>
    </xdr:from>
    <xdr:to>
      <xdr:col>13</xdr:col>
      <xdr:colOff>752475</xdr:colOff>
      <xdr:row>65</xdr:row>
      <xdr:rowOff>85725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2E70D77-7DEE-4831-8022-6D6E7F987426}"/>
            </a:ext>
            <a:ext uri="{147F2762-F138-4A5C-976F-8EAC2B608ADB}">
              <a16:predDERef xmlns:a16="http://schemas.microsoft.com/office/drawing/2014/main" pred="{819ADA9F-AB0C-CD84-75C5-5B581D6D42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171450</xdr:colOff>
      <xdr:row>44</xdr:row>
      <xdr:rowOff>19050</xdr:rowOff>
    </xdr:from>
    <xdr:to>
      <xdr:col>19</xdr:col>
      <xdr:colOff>523875</xdr:colOff>
      <xdr:row>65</xdr:row>
      <xdr:rowOff>123825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836E713-28F6-449E-8C72-1165F5365A3B}"/>
            </a:ext>
            <a:ext uri="{147F2762-F138-4A5C-976F-8EAC2B608ADB}">
              <a16:predDERef xmlns:a16="http://schemas.microsoft.com/office/drawing/2014/main" pred="{52E70D77-7DEE-4831-8022-6D6E7F9874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28575</xdr:colOff>
      <xdr:row>66</xdr:row>
      <xdr:rowOff>19050</xdr:rowOff>
    </xdr:from>
    <xdr:to>
      <xdr:col>23</xdr:col>
      <xdr:colOff>514350</xdr:colOff>
      <xdr:row>88</xdr:row>
      <xdr:rowOff>180975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4581A37-E7A6-499B-9FDC-2704FE2E700D}"/>
            </a:ext>
            <a:ext uri="{147F2762-F138-4A5C-976F-8EAC2B608ADB}">
              <a16:predDERef xmlns:a16="http://schemas.microsoft.com/office/drawing/2014/main" pred="{8836E713-28F6-449E-8C72-1165F5365A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26</xdr:col>
      <xdr:colOff>9525</xdr:colOff>
      <xdr:row>40</xdr:row>
      <xdr:rowOff>38100</xdr:rowOff>
    </xdr:from>
    <xdr:to>
      <xdr:col>28</xdr:col>
      <xdr:colOff>352425</xdr:colOff>
      <xdr:row>56</xdr:row>
      <xdr:rowOff>142875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8" name="Sales Person">
              <a:extLst>
                <a:ext uri="{FF2B5EF4-FFF2-40B4-BE49-F238E27FC236}">
                  <a16:creationId xmlns:a16="http://schemas.microsoft.com/office/drawing/2014/main" id="{14F9B870-2370-6862-60F0-EFA1B3DC2F99}"/>
                </a:ext>
                <a:ext uri="{147F2762-F138-4A5C-976F-8EAC2B608ADB}">
                  <a16:predDERef xmlns:a16="http://schemas.microsoft.com/office/drawing/2014/main" pred="{F4581A37-E7A6-499B-9FDC-2704FE2E700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ales Pers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2012275" y="7658100"/>
              <a:ext cx="1866900" cy="31527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23</xdr:col>
      <xdr:colOff>228600</xdr:colOff>
      <xdr:row>40</xdr:row>
      <xdr:rowOff>133350</xdr:rowOff>
    </xdr:from>
    <xdr:to>
      <xdr:col>25</xdr:col>
      <xdr:colOff>533400</xdr:colOff>
      <xdr:row>54</xdr:row>
      <xdr:rowOff>104775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9" name="Geography">
              <a:extLst>
                <a:ext uri="{FF2B5EF4-FFF2-40B4-BE49-F238E27FC236}">
                  <a16:creationId xmlns:a16="http://schemas.microsoft.com/office/drawing/2014/main" id="{9CBDD415-C24D-8F00-2DD5-CC2B1BDE8EB6}"/>
                </a:ext>
                <a:ext uri="{147F2762-F138-4A5C-976F-8EAC2B608ADB}">
                  <a16:predDERef xmlns:a16="http://schemas.microsoft.com/office/drawing/2014/main" pred="{14F9B870-2370-6862-60F0-EFA1B3DC2F9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Geography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945350" y="7753350"/>
              <a:ext cx="1828800" cy="2638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28</xdr:col>
      <xdr:colOff>542925</xdr:colOff>
      <xdr:row>40</xdr:row>
      <xdr:rowOff>28575</xdr:rowOff>
    </xdr:from>
    <xdr:to>
      <xdr:col>31</xdr:col>
      <xdr:colOff>19050</xdr:colOff>
      <xdr:row>72</xdr:row>
      <xdr:rowOff>28575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0" name="Product">
              <a:extLst>
                <a:ext uri="{FF2B5EF4-FFF2-40B4-BE49-F238E27FC236}">
                  <a16:creationId xmlns:a16="http://schemas.microsoft.com/office/drawing/2014/main" id="{6E4B50CC-968C-46E0-5204-576C16B7C581}"/>
                </a:ext>
                <a:ext uri="{147F2762-F138-4A5C-976F-8EAC2B608ADB}">
                  <a16:predDERef xmlns:a16="http://schemas.microsoft.com/office/drawing/2014/main" pred="{9CBDD415-C24D-8F00-2DD5-CC2B1BDE8EB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duct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069675" y="7648575"/>
              <a:ext cx="1762125" cy="6096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95250</xdr:colOff>
      <xdr:row>6</xdr:row>
      <xdr:rowOff>9525</xdr:rowOff>
    </xdr:from>
    <xdr:to>
      <xdr:col>22</xdr:col>
      <xdr:colOff>190500</xdr:colOff>
      <xdr:row>37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737215-76CC-ECA8-3529-A1B86AFB97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185.028834722223" createdVersion="4" refreshedVersion="4" minRefreshableVersion="3" recordCount="300" xr:uid="{00000000-000A-0000-FFFF-FFFF00000000}">
  <cacheSource type="worksheet">
    <worksheetSource ref="C11:G311" sheet="Data"/>
  </cacheSource>
  <cacheFields count="5">
    <cacheField name="Sales Person" numFmtId="0">
      <sharedItems count="10">
        <s v="Ram Mahesh"/>
        <s v="Brien Boise"/>
        <s v="Husein Augar"/>
        <s v="Carla Molina"/>
        <s v="Curtice Advani"/>
        <s v="Ches Bonnell"/>
        <s v="Gigi Bohling"/>
        <s v="Barr Faughny"/>
        <s v="Gunar Cockshoot"/>
        <s v="Oby Sorrel"/>
      </sharedItems>
    </cacheField>
    <cacheField name="Geography" numFmtId="0">
      <sharedItems count="6">
        <s v="New Zealand"/>
        <s v="USA"/>
        <s v="Canada"/>
        <s v="UK"/>
        <s v="Australia"/>
        <s v="India"/>
      </sharedItems>
    </cacheField>
    <cacheField name="Product" numFmtId="0">
      <sharedItems count="22">
        <s v="70% Dark Bites"/>
        <s v="Choco Coated Almonds"/>
        <s v="Almond Choco"/>
        <s v="Drinking Coco"/>
        <s v="White Choc"/>
        <s v="Peanut Butter Cubes"/>
        <s v="Smooth Sliky Salty"/>
        <s v="After Nines"/>
        <s v="50% Dark Bites"/>
        <s v="Eclairs"/>
        <s v="Mint Chip Choco"/>
        <s v="Milk Bars"/>
        <s v="Manuka Honey Choco"/>
        <s v="Orange Choco"/>
        <s v="Fruit &amp; Nut Bars"/>
        <s v="99% Dark &amp; Pure"/>
        <s v="Raspberry Choco"/>
        <s v="85% Dark Bars"/>
        <s v="Organic Choco Syrup"/>
        <s v="Caramel Stuffed Bars"/>
        <s v="Spicy Special Slims"/>
        <s v="Baker's Choco Chips"/>
      </sharedItems>
    </cacheField>
    <cacheField name="Amount" numFmtId="6">
      <sharedItems containsSemiMixedTypes="0" containsString="0" containsNumber="1" containsInteger="1" minValue="0" maxValue="16184" count="268">
        <n v="1624"/>
        <n v="6706"/>
        <n v="959"/>
        <n v="9632"/>
        <n v="2100"/>
        <n v="8869"/>
        <n v="2681"/>
        <n v="5012"/>
        <n v="1281"/>
        <n v="4991"/>
        <n v="1785"/>
        <n v="3983"/>
        <n v="2646"/>
        <n v="252"/>
        <n v="2464"/>
        <n v="2114"/>
        <n v="7693"/>
        <n v="15610"/>
        <n v="336"/>
        <n v="9443"/>
        <n v="8155"/>
        <n v="1701"/>
        <n v="2205"/>
        <n v="1771"/>
        <n v="10311"/>
        <n v="21"/>
        <n v="1974"/>
        <n v="6314"/>
        <n v="4683"/>
        <n v="6398"/>
        <n v="553"/>
        <n v="7021"/>
        <n v="5817"/>
        <n v="3976"/>
        <n v="1134"/>
        <n v="6027"/>
        <n v="1904"/>
        <n v="3262"/>
        <n v="2289"/>
        <n v="6986"/>
        <n v="4417"/>
        <n v="1442"/>
        <n v="2415"/>
        <n v="238"/>
        <n v="4949"/>
        <n v="5075"/>
        <n v="9198"/>
        <n v="3339"/>
        <n v="5019"/>
        <n v="16184"/>
        <n v="497"/>
        <n v="8211"/>
        <n v="6580"/>
        <n v="4760"/>
        <n v="5439"/>
        <n v="1463"/>
        <n v="7777"/>
        <n v="1085"/>
        <n v="182"/>
        <n v="4242"/>
        <n v="6118"/>
        <n v="2317"/>
        <n v="938"/>
        <n v="9709"/>
        <n v="4487"/>
        <n v="4018"/>
        <n v="861"/>
        <n v="5586"/>
        <n v="2226"/>
        <n v="14329"/>
        <n v="8463"/>
        <n v="2891"/>
        <n v="3773"/>
        <n v="854"/>
        <n v="4970"/>
        <n v="98"/>
        <n v="13391"/>
        <n v="8890"/>
        <n v="56"/>
        <n v="3808"/>
        <n v="63"/>
        <n v="7812"/>
        <n v="973"/>
        <n v="567"/>
        <n v="2471"/>
        <n v="7189"/>
        <n v="7455"/>
        <n v="3108"/>
        <n v="469"/>
        <n v="2737"/>
        <n v="4305"/>
        <n v="2408"/>
        <n v="12348"/>
        <n v="3689"/>
        <n v="2870"/>
        <n v="798"/>
        <n v="2933"/>
        <n v="2744"/>
        <n v="9772"/>
        <n v="1568"/>
        <n v="11417"/>
        <n v="6748"/>
        <n v="1407"/>
        <n v="2023"/>
        <n v="5236"/>
        <n v="1925"/>
        <n v="6608"/>
        <n v="8008"/>
        <n v="1428"/>
        <n v="525"/>
        <n v="1505"/>
        <n v="6755"/>
        <n v="11571"/>
        <n v="2541"/>
        <n v="1526"/>
        <n v="6125"/>
        <n v="847"/>
        <n v="4753"/>
        <n v="2793"/>
        <n v="4606"/>
        <n v="5551"/>
        <n v="6657"/>
        <n v="4438"/>
        <n v="168"/>
        <n v="6391"/>
        <n v="518"/>
        <n v="5677"/>
        <n v="6048"/>
        <n v="3752"/>
        <n v="4480"/>
        <n v="259"/>
        <n v="42"/>
        <n v="2478"/>
        <n v="7847"/>
        <n v="9926"/>
        <n v="819"/>
        <n v="3052"/>
        <n v="6832"/>
        <n v="2016"/>
        <n v="7322"/>
        <n v="357"/>
        <n v="3192"/>
        <n v="8435"/>
        <n v="0"/>
        <n v="8862"/>
        <n v="3556"/>
        <n v="7280"/>
        <n v="3402"/>
        <n v="4592"/>
        <n v="7833"/>
        <n v="7651"/>
        <n v="2275"/>
        <n v="5670"/>
        <n v="2135"/>
        <n v="2779"/>
        <n v="12950"/>
        <n v="3794"/>
        <n v="2583"/>
        <n v="4585"/>
        <n v="1652"/>
        <n v="2009"/>
        <n v="3388"/>
        <n v="623"/>
        <n v="10073"/>
        <n v="1561"/>
        <n v="11522"/>
        <n v="3059"/>
        <n v="2324"/>
        <n v="4956"/>
        <n v="5355"/>
        <n v="7259"/>
        <n v="6279"/>
        <n v="3864"/>
        <n v="6146"/>
        <n v="2639"/>
        <n v="1890"/>
        <n v="1932"/>
        <n v="6300"/>
        <n v="560"/>
        <n v="2856"/>
        <n v="707"/>
        <n v="3598"/>
        <n v="6853"/>
        <n v="4725"/>
        <n v="10304"/>
        <n v="1274"/>
        <n v="3101"/>
        <n v="1057"/>
        <n v="5306"/>
        <n v="1778"/>
        <n v="1638"/>
        <n v="154"/>
        <n v="9835"/>
        <n v="7273"/>
        <n v="6909"/>
        <n v="3920"/>
        <n v="4858"/>
        <n v="3549"/>
        <n v="966"/>
        <n v="385"/>
        <n v="2219"/>
        <n v="2954"/>
        <n v="280"/>
        <n v="4802"/>
        <n v="4137"/>
        <n v="9051"/>
        <n v="2919"/>
        <n v="5915"/>
        <n v="2562"/>
        <n v="8813"/>
        <n v="6111"/>
        <n v="3507"/>
        <n v="4319"/>
        <n v="609"/>
        <n v="6370"/>
        <n v="5474"/>
        <n v="3164"/>
        <n v="1302"/>
        <n v="7308"/>
        <n v="6132"/>
        <n v="3472"/>
        <n v="9660"/>
        <n v="2436"/>
        <n v="9506"/>
        <n v="245"/>
        <n v="2702"/>
        <n v="700"/>
        <n v="3759"/>
        <n v="1589"/>
        <n v="5194"/>
        <n v="945"/>
        <n v="1988"/>
        <n v="6734"/>
        <n v="217"/>
        <n v="4424"/>
        <n v="189"/>
        <n v="490"/>
        <n v="434"/>
        <n v="10129"/>
        <n v="6433"/>
        <n v="2212"/>
        <n v="3829"/>
        <n v="5775"/>
        <n v="1071"/>
        <n v="2863"/>
        <n v="1617"/>
        <n v="6818"/>
        <n v="3094"/>
        <n v="2989"/>
        <n v="2268"/>
        <n v="7511"/>
        <n v="4326"/>
        <n v="4935"/>
        <n v="4781"/>
        <n v="7483"/>
        <n v="6860"/>
        <n v="9002"/>
        <n v="1400"/>
        <n v="4053"/>
        <n v="2149"/>
        <n v="3640"/>
        <n v="630"/>
        <n v="2429"/>
        <n v="2142"/>
        <n v="6454"/>
        <n v="8841"/>
        <n v="714"/>
        <n v="3850"/>
      </sharedItems>
    </cacheField>
    <cacheField name="Units" numFmtId="3">
      <sharedItems containsSemiMixedTypes="0" containsString="0" containsNumber="1" containsInteger="1" minValue="0" maxValue="525" count="120">
        <n v="114"/>
        <n v="459"/>
        <n v="147"/>
        <n v="288"/>
        <n v="414"/>
        <n v="432"/>
        <n v="54"/>
        <n v="210"/>
        <n v="75"/>
        <n v="12"/>
        <n v="462"/>
        <n v="144"/>
        <n v="120"/>
        <n v="234"/>
        <n v="66"/>
        <n v="87"/>
        <n v="339"/>
        <n v="162"/>
        <n v="90"/>
        <n v="141"/>
        <n v="204"/>
        <n v="186"/>
        <n v="231"/>
        <n v="168"/>
        <n v="195"/>
        <n v="15"/>
        <n v="30"/>
        <n v="102"/>
        <n v="183"/>
        <n v="72"/>
        <n v="282"/>
        <n v="405"/>
        <n v="135"/>
        <n v="21"/>
        <n v="153"/>
        <n v="255"/>
        <n v="18"/>
        <n v="189"/>
        <n v="36"/>
        <n v="156"/>
        <n v="39"/>
        <n v="63"/>
        <n v="69"/>
        <n v="504"/>
        <n v="273"/>
        <n v="48"/>
        <n v="207"/>
        <n v="9"/>
        <n v="261"/>
        <n v="6"/>
        <n v="138"/>
        <n v="111"/>
        <n v="525"/>
        <n v="150"/>
        <n v="492"/>
        <n v="165"/>
        <n v="309"/>
        <n v="159"/>
        <n v="201"/>
        <n v="51"/>
        <n v="279"/>
        <n v="123"/>
        <n v="81"/>
        <n v="228"/>
        <n v="342"/>
        <n v="216"/>
        <n v="93"/>
        <n v="312"/>
        <n v="300"/>
        <n v="519"/>
        <n v="96"/>
        <n v="192"/>
        <n v="225"/>
        <n v="456"/>
        <n v="252"/>
        <n v="240"/>
        <n v="129"/>
        <n v="303"/>
        <n v="246"/>
        <n v="84"/>
        <n v="348"/>
        <n v="258"/>
        <n v="27"/>
        <n v="213"/>
        <n v="357"/>
        <n v="174"/>
        <n v="510"/>
        <n v="378"/>
        <n v="117"/>
        <n v="126"/>
        <n v="42"/>
        <n v="366"/>
        <n v="324"/>
        <n v="243"/>
        <n v="447"/>
        <n v="297"/>
        <n v="177"/>
        <n v="306"/>
        <n v="219"/>
        <n v="171"/>
        <n v="276"/>
        <n v="45"/>
        <n v="369"/>
        <n v="372"/>
        <n v="105"/>
        <n v="0"/>
        <n v="270"/>
        <n v="3"/>
        <n v="198"/>
        <n v="249"/>
        <n v="60"/>
        <n v="78"/>
        <n v="57"/>
        <n v="402"/>
        <n v="327"/>
        <n v="99"/>
        <n v="363"/>
        <n v="237"/>
        <n v="24"/>
        <n v="33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186.684987962966" createdVersion="8" refreshedVersion="8" minRefreshableVersion="3" recordCount="300" xr:uid="{CDAFFBC2-1A2E-4BE7-ABDE-B6FD7627EED8}">
  <cacheSource type="worksheet">
    <worksheetSource ref="B7:F307" sheet="DISCONTINUE"/>
  </cacheSource>
  <cacheFields count="5">
    <cacheField name="Sales Person" numFmtId="0">
      <sharedItems/>
    </cacheField>
    <cacheField name="Geography" numFmtId="0">
      <sharedItems/>
    </cacheField>
    <cacheField name="Product" numFmtId="0">
      <sharedItems count="22">
        <s v="70% Dark Bites"/>
        <s v="Choco Coated Almonds"/>
        <s v="Almond Choco"/>
        <s v="Drinking Coco"/>
        <s v="White Choc"/>
        <s v="Peanut Butter Cubes"/>
        <s v="Smooth Sliky Salty"/>
        <s v="After Nines"/>
        <s v="50% Dark Bites"/>
        <s v="Eclairs"/>
        <s v="Mint Chip Choco"/>
        <s v="Milk Bars"/>
        <s v="Manuka Honey Choco"/>
        <s v="Orange Choco"/>
        <s v="Fruit &amp; Nut Bars"/>
        <s v="99% Dark &amp; Pure"/>
        <s v="Raspberry Choco"/>
        <s v="85% Dark Bars"/>
        <s v="Organic Choco Syrup"/>
        <s v="Caramel Stuffed Bars"/>
        <s v="Spicy Special Slims"/>
        <s v="Baker's Choco Chips"/>
      </sharedItems>
    </cacheField>
    <cacheField name="Amount" numFmtId="6">
      <sharedItems containsSemiMixedTypes="0" containsString="0" containsNumber="1" containsInteger="1" minValue="0" maxValue="16184"/>
    </cacheField>
    <cacheField name="Units" numFmtId="3">
      <sharedItems containsSemiMixedTypes="0" containsString="0" containsNumber="1" containsInteger="1" minValue="0" maxValue="52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186.699050115742" createdVersion="8" refreshedVersion="8" minRefreshableVersion="3" recordCount="300" xr:uid="{8DF05DFD-6B97-4A03-AEC4-72F87B80E6DD}">
  <cacheSource type="worksheet">
    <worksheetSource ref="B9:F309" sheet="ANOMALIES"/>
  </cacheSource>
  <cacheFields count="5">
    <cacheField name="Sales Person" numFmtId="0">
      <sharedItems count="10">
        <s v="Ram Mahesh"/>
        <s v="Gunar Cockshoot"/>
        <s v="Brien Boise"/>
        <s v="Barr Faughny"/>
        <s v="Oby Sorrel"/>
        <s v="Husein Augar"/>
        <s v="Carla Molina"/>
        <s v="Gigi Bohling"/>
        <s v="Ches Bonnell"/>
        <s v="Curtice Advani"/>
      </sharedItems>
    </cacheField>
    <cacheField name="Geography" numFmtId="0">
      <sharedItems count="6">
        <s v="UK"/>
        <s v="New Zealand"/>
        <s v="Australia"/>
        <s v="USA"/>
        <s v="Canada"/>
        <s v="India"/>
      </sharedItems>
    </cacheField>
    <cacheField name="Product" numFmtId="0">
      <sharedItems count="22">
        <s v="Manuka Honey Choco"/>
        <s v="Mint Chip Choco"/>
        <s v="70% Dark Bites"/>
        <s v="Milk Bars"/>
        <s v="Baker's Choco Chips"/>
        <s v="White Choc"/>
        <s v="After Nines"/>
        <s v="Smooth Sliky Salty"/>
        <s v="Eclairs"/>
        <s v="Almond Choco"/>
        <s v="99% Dark &amp; Pure"/>
        <s v="Spicy Special Slims"/>
        <s v="Choco Coated Almonds"/>
        <s v="Peanut Butter Cubes"/>
        <s v="Drinking Coco"/>
        <s v="85% Dark Bars"/>
        <s v="Fruit &amp; Nut Bars"/>
        <s v="Raspberry Choco"/>
        <s v="Organic Choco Syrup"/>
        <s v="Caramel Stuffed Bars"/>
        <s v="50% Dark Bites"/>
        <s v="Orange Choco"/>
      </sharedItems>
    </cacheField>
    <cacheField name="Amount" numFmtId="6">
      <sharedItems containsSemiMixedTypes="0" containsString="0" containsNumber="1" containsInteger="1" minValue="0" maxValue="16184"/>
    </cacheField>
    <cacheField name="Units" numFmtId="0">
      <sharedItems containsSemiMixedTypes="0" containsString="0" containsNumber="1" containsInteger="1" minValue="0" maxValue="525"/>
    </cacheField>
  </cacheFields>
  <extLst>
    <ext xmlns:x14="http://schemas.microsoft.com/office/spreadsheetml/2009/9/main" uri="{725AE2AE-9491-48be-B2B4-4EB974FC3084}">
      <x14:pivotCacheDefinition pivotCacheId="1603655965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0">
  <r>
    <x v="0"/>
    <x v="0"/>
    <x v="0"/>
    <x v="0"/>
    <x v="0"/>
  </r>
  <r>
    <x v="1"/>
    <x v="1"/>
    <x v="1"/>
    <x v="1"/>
    <x v="1"/>
  </r>
  <r>
    <x v="2"/>
    <x v="1"/>
    <x v="2"/>
    <x v="2"/>
    <x v="2"/>
  </r>
  <r>
    <x v="3"/>
    <x v="2"/>
    <x v="3"/>
    <x v="3"/>
    <x v="3"/>
  </r>
  <r>
    <x v="4"/>
    <x v="3"/>
    <x v="4"/>
    <x v="4"/>
    <x v="4"/>
  </r>
  <r>
    <x v="0"/>
    <x v="1"/>
    <x v="5"/>
    <x v="5"/>
    <x v="5"/>
  </r>
  <r>
    <x v="4"/>
    <x v="4"/>
    <x v="6"/>
    <x v="6"/>
    <x v="6"/>
  </r>
  <r>
    <x v="1"/>
    <x v="1"/>
    <x v="7"/>
    <x v="7"/>
    <x v="7"/>
  </r>
  <r>
    <x v="5"/>
    <x v="4"/>
    <x v="8"/>
    <x v="8"/>
    <x v="8"/>
  </r>
  <r>
    <x v="6"/>
    <x v="0"/>
    <x v="8"/>
    <x v="9"/>
    <x v="9"/>
  </r>
  <r>
    <x v="7"/>
    <x v="3"/>
    <x v="4"/>
    <x v="10"/>
    <x v="10"/>
  </r>
  <r>
    <x v="8"/>
    <x v="0"/>
    <x v="9"/>
    <x v="11"/>
    <x v="11"/>
  </r>
  <r>
    <x v="2"/>
    <x v="4"/>
    <x v="10"/>
    <x v="12"/>
    <x v="12"/>
  </r>
  <r>
    <x v="7"/>
    <x v="5"/>
    <x v="11"/>
    <x v="13"/>
    <x v="6"/>
  </r>
  <r>
    <x v="8"/>
    <x v="1"/>
    <x v="4"/>
    <x v="14"/>
    <x v="13"/>
  </r>
  <r>
    <x v="8"/>
    <x v="1"/>
    <x v="12"/>
    <x v="15"/>
    <x v="14"/>
  </r>
  <r>
    <x v="4"/>
    <x v="0"/>
    <x v="6"/>
    <x v="16"/>
    <x v="15"/>
  </r>
  <r>
    <x v="6"/>
    <x v="5"/>
    <x v="13"/>
    <x v="17"/>
    <x v="16"/>
  </r>
  <r>
    <x v="3"/>
    <x v="5"/>
    <x v="7"/>
    <x v="18"/>
    <x v="11"/>
  </r>
  <r>
    <x v="7"/>
    <x v="3"/>
    <x v="13"/>
    <x v="19"/>
    <x v="17"/>
  </r>
  <r>
    <x v="2"/>
    <x v="5"/>
    <x v="14"/>
    <x v="20"/>
    <x v="18"/>
  </r>
  <r>
    <x v="1"/>
    <x v="4"/>
    <x v="14"/>
    <x v="21"/>
    <x v="13"/>
  </r>
  <r>
    <x v="9"/>
    <x v="4"/>
    <x v="7"/>
    <x v="22"/>
    <x v="19"/>
  </r>
  <r>
    <x v="1"/>
    <x v="0"/>
    <x v="15"/>
    <x v="23"/>
    <x v="20"/>
  </r>
  <r>
    <x v="3"/>
    <x v="1"/>
    <x v="16"/>
    <x v="15"/>
    <x v="21"/>
  </r>
  <r>
    <x v="3"/>
    <x v="2"/>
    <x v="11"/>
    <x v="24"/>
    <x v="22"/>
  </r>
  <r>
    <x v="8"/>
    <x v="3"/>
    <x v="10"/>
    <x v="25"/>
    <x v="23"/>
  </r>
  <r>
    <x v="9"/>
    <x v="1"/>
    <x v="13"/>
    <x v="26"/>
    <x v="24"/>
  </r>
  <r>
    <x v="6"/>
    <x v="2"/>
    <x v="14"/>
    <x v="27"/>
    <x v="25"/>
  </r>
  <r>
    <x v="9"/>
    <x v="0"/>
    <x v="14"/>
    <x v="28"/>
    <x v="26"/>
  </r>
  <r>
    <x v="3"/>
    <x v="0"/>
    <x v="17"/>
    <x v="29"/>
    <x v="27"/>
  </r>
  <r>
    <x v="7"/>
    <x v="1"/>
    <x v="15"/>
    <x v="30"/>
    <x v="25"/>
  </r>
  <r>
    <x v="1"/>
    <x v="3"/>
    <x v="0"/>
    <x v="31"/>
    <x v="28"/>
  </r>
  <r>
    <x v="0"/>
    <x v="3"/>
    <x v="7"/>
    <x v="32"/>
    <x v="9"/>
  </r>
  <r>
    <x v="3"/>
    <x v="3"/>
    <x v="8"/>
    <x v="33"/>
    <x v="29"/>
  </r>
  <r>
    <x v="4"/>
    <x v="4"/>
    <x v="18"/>
    <x v="34"/>
    <x v="30"/>
  </r>
  <r>
    <x v="7"/>
    <x v="3"/>
    <x v="19"/>
    <x v="35"/>
    <x v="11"/>
  </r>
  <r>
    <x v="4"/>
    <x v="0"/>
    <x v="10"/>
    <x v="36"/>
    <x v="31"/>
  </r>
  <r>
    <x v="5"/>
    <x v="5"/>
    <x v="1"/>
    <x v="37"/>
    <x v="8"/>
  </r>
  <r>
    <x v="0"/>
    <x v="5"/>
    <x v="18"/>
    <x v="38"/>
    <x v="32"/>
  </r>
  <r>
    <x v="6"/>
    <x v="5"/>
    <x v="18"/>
    <x v="39"/>
    <x v="33"/>
  </r>
  <r>
    <x v="7"/>
    <x v="4"/>
    <x v="14"/>
    <x v="40"/>
    <x v="34"/>
  </r>
  <r>
    <x v="4"/>
    <x v="5"/>
    <x v="16"/>
    <x v="41"/>
    <x v="25"/>
  </r>
  <r>
    <x v="8"/>
    <x v="1"/>
    <x v="8"/>
    <x v="42"/>
    <x v="35"/>
  </r>
  <r>
    <x v="7"/>
    <x v="0"/>
    <x v="15"/>
    <x v="43"/>
    <x v="36"/>
  </r>
  <r>
    <x v="4"/>
    <x v="0"/>
    <x v="14"/>
    <x v="44"/>
    <x v="37"/>
  </r>
  <r>
    <x v="6"/>
    <x v="4"/>
    <x v="1"/>
    <x v="45"/>
    <x v="33"/>
  </r>
  <r>
    <x v="8"/>
    <x v="2"/>
    <x v="10"/>
    <x v="46"/>
    <x v="38"/>
  </r>
  <r>
    <x v="4"/>
    <x v="5"/>
    <x v="12"/>
    <x v="47"/>
    <x v="8"/>
  </r>
  <r>
    <x v="0"/>
    <x v="5"/>
    <x v="9"/>
    <x v="48"/>
    <x v="39"/>
  </r>
  <r>
    <x v="6"/>
    <x v="2"/>
    <x v="10"/>
    <x v="49"/>
    <x v="40"/>
  </r>
  <r>
    <x v="4"/>
    <x v="2"/>
    <x v="20"/>
    <x v="50"/>
    <x v="41"/>
  </r>
  <r>
    <x v="7"/>
    <x v="2"/>
    <x v="12"/>
    <x v="51"/>
    <x v="8"/>
  </r>
  <r>
    <x v="7"/>
    <x v="4"/>
    <x v="19"/>
    <x v="52"/>
    <x v="28"/>
  </r>
  <r>
    <x v="3"/>
    <x v="1"/>
    <x v="11"/>
    <x v="53"/>
    <x v="42"/>
  </r>
  <r>
    <x v="0"/>
    <x v="2"/>
    <x v="4"/>
    <x v="54"/>
    <x v="26"/>
  </r>
  <r>
    <x v="3"/>
    <x v="5"/>
    <x v="9"/>
    <x v="55"/>
    <x v="40"/>
  </r>
  <r>
    <x v="8"/>
    <x v="5"/>
    <x v="1"/>
    <x v="56"/>
    <x v="43"/>
  </r>
  <r>
    <x v="2"/>
    <x v="0"/>
    <x v="12"/>
    <x v="57"/>
    <x v="44"/>
  </r>
  <r>
    <x v="6"/>
    <x v="0"/>
    <x v="6"/>
    <x v="58"/>
    <x v="45"/>
  </r>
  <r>
    <x v="4"/>
    <x v="5"/>
    <x v="18"/>
    <x v="59"/>
    <x v="46"/>
  </r>
  <r>
    <x v="4"/>
    <x v="2"/>
    <x v="1"/>
    <x v="60"/>
    <x v="47"/>
  </r>
  <r>
    <x v="9"/>
    <x v="2"/>
    <x v="14"/>
    <x v="61"/>
    <x v="48"/>
  </r>
  <r>
    <x v="4"/>
    <x v="4"/>
    <x v="10"/>
    <x v="62"/>
    <x v="49"/>
  </r>
  <r>
    <x v="1"/>
    <x v="0"/>
    <x v="16"/>
    <x v="63"/>
    <x v="26"/>
  </r>
  <r>
    <x v="5"/>
    <x v="5"/>
    <x v="13"/>
    <x v="22"/>
    <x v="50"/>
  </r>
  <r>
    <x v="5"/>
    <x v="0"/>
    <x v="9"/>
    <x v="64"/>
    <x v="51"/>
  </r>
  <r>
    <x v="6"/>
    <x v="1"/>
    <x v="3"/>
    <x v="42"/>
    <x v="25"/>
  </r>
  <r>
    <x v="0"/>
    <x v="5"/>
    <x v="15"/>
    <x v="65"/>
    <x v="17"/>
  </r>
  <r>
    <x v="6"/>
    <x v="5"/>
    <x v="15"/>
    <x v="66"/>
    <x v="24"/>
  </r>
  <r>
    <x v="9"/>
    <x v="4"/>
    <x v="8"/>
    <x v="67"/>
    <x v="52"/>
  </r>
  <r>
    <x v="5"/>
    <x v="5"/>
    <x v="5"/>
    <x v="68"/>
    <x v="45"/>
  </r>
  <r>
    <x v="2"/>
    <x v="5"/>
    <x v="19"/>
    <x v="69"/>
    <x v="53"/>
  </r>
  <r>
    <x v="2"/>
    <x v="5"/>
    <x v="13"/>
    <x v="70"/>
    <x v="54"/>
  </r>
  <r>
    <x v="6"/>
    <x v="5"/>
    <x v="12"/>
    <x v="71"/>
    <x v="27"/>
  </r>
  <r>
    <x v="8"/>
    <x v="2"/>
    <x v="14"/>
    <x v="72"/>
    <x v="55"/>
  </r>
  <r>
    <x v="3"/>
    <x v="2"/>
    <x v="19"/>
    <x v="73"/>
    <x v="56"/>
  </r>
  <r>
    <x v="4"/>
    <x v="2"/>
    <x v="9"/>
    <x v="74"/>
    <x v="39"/>
  </r>
  <r>
    <x v="2"/>
    <x v="1"/>
    <x v="21"/>
    <x v="75"/>
    <x v="57"/>
  </r>
  <r>
    <x v="6"/>
    <x v="1"/>
    <x v="16"/>
    <x v="76"/>
    <x v="58"/>
  </r>
  <r>
    <x v="1"/>
    <x v="3"/>
    <x v="6"/>
    <x v="77"/>
    <x v="7"/>
  </r>
  <r>
    <x v="7"/>
    <x v="4"/>
    <x v="11"/>
    <x v="78"/>
    <x v="59"/>
  </r>
  <r>
    <x v="8"/>
    <x v="2"/>
    <x v="4"/>
    <x v="47"/>
    <x v="40"/>
  </r>
  <r>
    <x v="9"/>
    <x v="1"/>
    <x v="3"/>
    <x v="79"/>
    <x v="60"/>
  </r>
  <r>
    <x v="9"/>
    <x v="4"/>
    <x v="11"/>
    <x v="80"/>
    <x v="61"/>
  </r>
  <r>
    <x v="7"/>
    <x v="3"/>
    <x v="18"/>
    <x v="81"/>
    <x v="62"/>
  </r>
  <r>
    <x v="0"/>
    <x v="0"/>
    <x v="15"/>
    <x v="16"/>
    <x v="33"/>
  </r>
  <r>
    <x v="8"/>
    <x v="2"/>
    <x v="19"/>
    <x v="82"/>
    <x v="17"/>
  </r>
  <r>
    <x v="9"/>
    <x v="1"/>
    <x v="20"/>
    <x v="83"/>
    <x v="63"/>
  </r>
  <r>
    <x v="9"/>
    <x v="2"/>
    <x v="12"/>
    <x v="84"/>
    <x v="64"/>
  </r>
  <r>
    <x v="6"/>
    <x v="4"/>
    <x v="11"/>
    <x v="85"/>
    <x v="6"/>
  </r>
  <r>
    <x v="3"/>
    <x v="1"/>
    <x v="19"/>
    <x v="86"/>
    <x v="65"/>
  </r>
  <r>
    <x v="8"/>
    <x v="5"/>
    <x v="21"/>
    <x v="87"/>
    <x v="6"/>
  </r>
  <r>
    <x v="4"/>
    <x v="4"/>
    <x v="4"/>
    <x v="88"/>
    <x v="8"/>
  </r>
  <r>
    <x v="2"/>
    <x v="0"/>
    <x v="14"/>
    <x v="89"/>
    <x v="66"/>
  </r>
  <r>
    <x v="2"/>
    <x v="0"/>
    <x v="4"/>
    <x v="90"/>
    <x v="39"/>
  </r>
  <r>
    <x v="2"/>
    <x v="4"/>
    <x v="9"/>
    <x v="91"/>
    <x v="47"/>
  </r>
  <r>
    <x v="8"/>
    <x v="2"/>
    <x v="15"/>
    <x v="8"/>
    <x v="36"/>
  </r>
  <r>
    <x v="0"/>
    <x v="1"/>
    <x v="1"/>
    <x v="92"/>
    <x v="13"/>
  </r>
  <r>
    <x v="8"/>
    <x v="5"/>
    <x v="19"/>
    <x v="93"/>
    <x v="67"/>
  </r>
  <r>
    <x v="5"/>
    <x v="2"/>
    <x v="15"/>
    <x v="94"/>
    <x v="68"/>
  </r>
  <r>
    <x v="7"/>
    <x v="2"/>
    <x v="18"/>
    <x v="95"/>
    <x v="69"/>
  </r>
  <r>
    <x v="3"/>
    <x v="0"/>
    <x v="20"/>
    <x v="96"/>
    <x v="47"/>
  </r>
  <r>
    <x v="6"/>
    <x v="1"/>
    <x v="2"/>
    <x v="97"/>
    <x v="47"/>
  </r>
  <r>
    <x v="0"/>
    <x v="2"/>
    <x v="5"/>
    <x v="98"/>
    <x v="18"/>
  </r>
  <r>
    <x v="5"/>
    <x v="5"/>
    <x v="4"/>
    <x v="99"/>
    <x v="70"/>
  </r>
  <r>
    <x v="7"/>
    <x v="2"/>
    <x v="10"/>
    <x v="100"/>
    <x v="33"/>
  </r>
  <r>
    <x v="0"/>
    <x v="5"/>
    <x v="21"/>
    <x v="101"/>
    <x v="45"/>
  </r>
  <r>
    <x v="9"/>
    <x v="2"/>
    <x v="18"/>
    <x v="102"/>
    <x v="29"/>
  </r>
  <r>
    <x v="1"/>
    <x v="1"/>
    <x v="12"/>
    <x v="103"/>
    <x v="23"/>
  </r>
  <r>
    <x v="6"/>
    <x v="3"/>
    <x v="21"/>
    <x v="104"/>
    <x v="59"/>
  </r>
  <r>
    <x v="3"/>
    <x v="2"/>
    <x v="15"/>
    <x v="105"/>
    <x v="71"/>
  </r>
  <r>
    <x v="5"/>
    <x v="0"/>
    <x v="8"/>
    <x v="106"/>
    <x v="72"/>
  </r>
  <r>
    <x v="4"/>
    <x v="5"/>
    <x v="21"/>
    <x v="107"/>
    <x v="73"/>
  </r>
  <r>
    <x v="9"/>
    <x v="5"/>
    <x v="4"/>
    <x v="108"/>
    <x v="66"/>
  </r>
  <r>
    <x v="4"/>
    <x v="5"/>
    <x v="2"/>
    <x v="109"/>
    <x v="45"/>
  </r>
  <r>
    <x v="4"/>
    <x v="0"/>
    <x v="3"/>
    <x v="110"/>
    <x v="27"/>
  </r>
  <r>
    <x v="5"/>
    <x v="1"/>
    <x v="0"/>
    <x v="111"/>
    <x v="74"/>
  </r>
  <r>
    <x v="7"/>
    <x v="0"/>
    <x v="3"/>
    <x v="112"/>
    <x v="50"/>
  </r>
  <r>
    <x v="0"/>
    <x v="4"/>
    <x v="4"/>
    <x v="113"/>
    <x v="18"/>
  </r>
  <r>
    <x v="3"/>
    <x v="0"/>
    <x v="0"/>
    <x v="114"/>
    <x v="75"/>
  </r>
  <r>
    <x v="0"/>
    <x v="4"/>
    <x v="2"/>
    <x v="115"/>
    <x v="27"/>
  </r>
  <r>
    <x v="3"/>
    <x v="1"/>
    <x v="18"/>
    <x v="116"/>
    <x v="76"/>
  </r>
  <r>
    <x v="1"/>
    <x v="1"/>
    <x v="18"/>
    <x v="117"/>
    <x v="68"/>
  </r>
  <r>
    <x v="4"/>
    <x v="4"/>
    <x v="5"/>
    <x v="2"/>
    <x v="32"/>
  </r>
  <r>
    <x v="5"/>
    <x v="1"/>
    <x v="17"/>
    <x v="118"/>
    <x v="0"/>
  </r>
  <r>
    <x v="5"/>
    <x v="1"/>
    <x v="8"/>
    <x v="119"/>
    <x v="41"/>
  </r>
  <r>
    <x v="5"/>
    <x v="2"/>
    <x v="12"/>
    <x v="120"/>
    <x v="74"/>
  </r>
  <r>
    <x v="9"/>
    <x v="2"/>
    <x v="1"/>
    <x v="121"/>
    <x v="77"/>
  </r>
  <r>
    <x v="5"/>
    <x v="3"/>
    <x v="9"/>
    <x v="122"/>
    <x v="78"/>
  </r>
  <r>
    <x v="1"/>
    <x v="4"/>
    <x v="7"/>
    <x v="123"/>
    <x v="79"/>
  </r>
  <r>
    <x v="5"/>
    <x v="5"/>
    <x v="9"/>
    <x v="56"/>
    <x v="40"/>
  </r>
  <r>
    <x v="6"/>
    <x v="2"/>
    <x v="9"/>
    <x v="47"/>
    <x v="80"/>
  </r>
  <r>
    <x v="5"/>
    <x v="0"/>
    <x v="5"/>
    <x v="124"/>
    <x v="45"/>
  </r>
  <r>
    <x v="6"/>
    <x v="0"/>
    <x v="7"/>
    <x v="125"/>
    <x v="8"/>
  </r>
  <r>
    <x v="5"/>
    <x v="4"/>
    <x v="19"/>
    <x v="126"/>
    <x v="81"/>
  </r>
  <r>
    <x v="4"/>
    <x v="3"/>
    <x v="9"/>
    <x v="127"/>
    <x v="82"/>
  </r>
  <r>
    <x v="1"/>
    <x v="4"/>
    <x v="1"/>
    <x v="128"/>
    <x v="83"/>
  </r>
  <r>
    <x v="6"/>
    <x v="1"/>
    <x v="12"/>
    <x v="129"/>
    <x v="84"/>
  </r>
  <r>
    <x v="2"/>
    <x v="0"/>
    <x v="2"/>
    <x v="130"/>
    <x v="46"/>
  </r>
  <r>
    <x v="1"/>
    <x v="0"/>
    <x v="0"/>
    <x v="131"/>
    <x v="53"/>
  </r>
  <r>
    <x v="3"/>
    <x v="2"/>
    <x v="21"/>
    <x v="75"/>
    <x v="20"/>
  </r>
  <r>
    <x v="5"/>
    <x v="1"/>
    <x v="18"/>
    <x v="132"/>
    <x v="33"/>
  </r>
  <r>
    <x v="3"/>
    <x v="5"/>
    <x v="5"/>
    <x v="133"/>
    <x v="85"/>
  </r>
  <r>
    <x v="7"/>
    <x v="0"/>
    <x v="9"/>
    <x v="134"/>
    <x v="58"/>
  </r>
  <r>
    <x v="1"/>
    <x v="4"/>
    <x v="11"/>
    <x v="135"/>
    <x v="86"/>
  </r>
  <r>
    <x v="4"/>
    <x v="3"/>
    <x v="12"/>
    <x v="136"/>
    <x v="87"/>
  </r>
  <r>
    <x v="2"/>
    <x v="5"/>
    <x v="20"/>
    <x v="137"/>
    <x v="82"/>
  </r>
  <r>
    <x v="7"/>
    <x v="3"/>
    <x v="10"/>
    <x v="138"/>
    <x v="88"/>
  </r>
  <r>
    <x v="4"/>
    <x v="4"/>
    <x v="20"/>
    <x v="139"/>
    <x v="38"/>
  </r>
  <r>
    <x v="1"/>
    <x v="1"/>
    <x v="5"/>
    <x v="140"/>
    <x v="89"/>
  </r>
  <r>
    <x v="2"/>
    <x v="3"/>
    <x v="4"/>
    <x v="141"/>
    <x v="29"/>
  </r>
  <r>
    <x v="5"/>
    <x v="2"/>
    <x v="7"/>
    <x v="142"/>
    <x v="90"/>
  </r>
  <r>
    <x v="0"/>
    <x v="3"/>
    <x v="12"/>
    <x v="143"/>
    <x v="32"/>
  </r>
  <r>
    <x v="5"/>
    <x v="5"/>
    <x v="17"/>
    <x v="144"/>
    <x v="37"/>
  </r>
  <r>
    <x v="4"/>
    <x v="0"/>
    <x v="19"/>
    <x v="145"/>
    <x v="1"/>
  </r>
  <r>
    <x v="6"/>
    <x v="5"/>
    <x v="16"/>
    <x v="146"/>
    <x v="58"/>
  </r>
  <r>
    <x v="4"/>
    <x v="5"/>
    <x v="0"/>
    <x v="147"/>
    <x v="91"/>
  </r>
  <r>
    <x v="8"/>
    <x v="0"/>
    <x v="12"/>
    <x v="148"/>
    <x v="92"/>
  </r>
  <r>
    <x v="2"/>
    <x v="1"/>
    <x v="16"/>
    <x v="149"/>
    <x v="93"/>
  </r>
  <r>
    <x v="7"/>
    <x v="3"/>
    <x v="20"/>
    <x v="150"/>
    <x v="83"/>
  </r>
  <r>
    <x v="0"/>
    <x v="1"/>
    <x v="0"/>
    <x v="151"/>
    <x v="94"/>
  </r>
  <r>
    <x v="0"/>
    <x v="4"/>
    <x v="11"/>
    <x v="152"/>
    <x v="95"/>
  </r>
  <r>
    <x v="5"/>
    <x v="1"/>
    <x v="10"/>
    <x v="153"/>
    <x v="82"/>
  </r>
  <r>
    <x v="0"/>
    <x v="5"/>
    <x v="14"/>
    <x v="154"/>
    <x v="8"/>
  </r>
  <r>
    <x v="9"/>
    <x v="3"/>
    <x v="5"/>
    <x v="155"/>
    <x v="26"/>
  </r>
  <r>
    <x v="5"/>
    <x v="2"/>
    <x v="3"/>
    <x v="12"/>
    <x v="96"/>
  </r>
  <r>
    <x v="0"/>
    <x v="5"/>
    <x v="5"/>
    <x v="156"/>
    <x v="57"/>
  </r>
  <r>
    <x v="8"/>
    <x v="1"/>
    <x v="5"/>
    <x v="135"/>
    <x v="97"/>
  </r>
  <r>
    <x v="8"/>
    <x v="5"/>
    <x v="13"/>
    <x v="157"/>
    <x v="36"/>
  </r>
  <r>
    <x v="5"/>
    <x v="1"/>
    <x v="15"/>
    <x v="158"/>
    <x v="75"/>
  </r>
  <r>
    <x v="6"/>
    <x v="5"/>
    <x v="5"/>
    <x v="159"/>
    <x v="66"/>
  </r>
  <r>
    <x v="9"/>
    <x v="5"/>
    <x v="21"/>
    <x v="9"/>
    <x v="47"/>
  </r>
  <r>
    <x v="1"/>
    <x v="5"/>
    <x v="10"/>
    <x v="160"/>
    <x v="98"/>
  </r>
  <r>
    <x v="7"/>
    <x v="3"/>
    <x v="7"/>
    <x v="99"/>
    <x v="19"/>
  </r>
  <r>
    <x v="3"/>
    <x v="0"/>
    <x v="13"/>
    <x v="161"/>
    <x v="61"/>
  </r>
  <r>
    <x v="0"/>
    <x v="4"/>
    <x v="17"/>
    <x v="162"/>
    <x v="59"/>
  </r>
  <r>
    <x v="4"/>
    <x v="2"/>
    <x v="2"/>
    <x v="163"/>
    <x v="12"/>
  </r>
  <r>
    <x v="1"/>
    <x v="3"/>
    <x v="21"/>
    <x v="164"/>
    <x v="82"/>
  </r>
  <r>
    <x v="2"/>
    <x v="2"/>
    <x v="18"/>
    <x v="165"/>
    <x v="20"/>
  </r>
  <r>
    <x v="4"/>
    <x v="4"/>
    <x v="11"/>
    <x v="61"/>
    <x v="61"/>
  </r>
  <r>
    <x v="9"/>
    <x v="0"/>
    <x v="19"/>
    <x v="166"/>
    <x v="82"/>
  </r>
  <r>
    <x v="3"/>
    <x v="0"/>
    <x v="21"/>
    <x v="167"/>
    <x v="96"/>
  </r>
  <r>
    <x v="8"/>
    <x v="3"/>
    <x v="21"/>
    <x v="168"/>
    <x v="99"/>
  </r>
  <r>
    <x v="9"/>
    <x v="5"/>
    <x v="15"/>
    <x v="169"/>
    <x v="20"/>
  </r>
  <r>
    <x v="8"/>
    <x v="5"/>
    <x v="8"/>
    <x v="170"/>
    <x v="100"/>
  </r>
  <r>
    <x v="1"/>
    <x v="0"/>
    <x v="21"/>
    <x v="171"/>
    <x v="101"/>
  </r>
  <r>
    <x v="0"/>
    <x v="4"/>
    <x v="12"/>
    <x v="113"/>
    <x v="101"/>
  </r>
  <r>
    <x v="4"/>
    <x v="1"/>
    <x v="18"/>
    <x v="172"/>
    <x v="96"/>
  </r>
  <r>
    <x v="6"/>
    <x v="2"/>
    <x v="11"/>
    <x v="173"/>
    <x v="41"/>
  </r>
  <r>
    <x v="2"/>
    <x v="3"/>
    <x v="3"/>
    <x v="174"/>
    <x v="20"/>
  </r>
  <r>
    <x v="1"/>
    <x v="0"/>
    <x v="7"/>
    <x v="175"/>
    <x v="24"/>
  </r>
  <r>
    <x v="5"/>
    <x v="5"/>
    <x v="8"/>
    <x v="176"/>
    <x v="102"/>
  </r>
  <r>
    <x v="8"/>
    <x v="5"/>
    <x v="4"/>
    <x v="177"/>
    <x v="90"/>
  </r>
  <r>
    <x v="4"/>
    <x v="0"/>
    <x v="0"/>
    <x v="178"/>
    <x v="62"/>
  </r>
  <r>
    <x v="2"/>
    <x v="0"/>
    <x v="21"/>
    <x v="179"/>
    <x v="78"/>
  </r>
  <r>
    <x v="2"/>
    <x v="5"/>
    <x v="9"/>
    <x v="180"/>
    <x v="85"/>
  </r>
  <r>
    <x v="1"/>
    <x v="1"/>
    <x v="0"/>
    <x v="181"/>
    <x v="62"/>
  </r>
  <r>
    <x v="0"/>
    <x v="1"/>
    <x v="7"/>
    <x v="182"/>
    <x v="103"/>
  </r>
  <r>
    <x v="0"/>
    <x v="1"/>
    <x v="10"/>
    <x v="183"/>
    <x v="85"/>
  </r>
  <r>
    <x v="3"/>
    <x v="2"/>
    <x v="1"/>
    <x v="184"/>
    <x v="79"/>
  </r>
  <r>
    <x v="3"/>
    <x v="5"/>
    <x v="10"/>
    <x v="185"/>
    <x v="72"/>
  </r>
  <r>
    <x v="6"/>
    <x v="2"/>
    <x v="0"/>
    <x v="114"/>
    <x v="104"/>
  </r>
  <r>
    <x v="0"/>
    <x v="3"/>
    <x v="19"/>
    <x v="186"/>
    <x v="72"/>
  </r>
  <r>
    <x v="7"/>
    <x v="0"/>
    <x v="8"/>
    <x v="187"/>
    <x v="6"/>
  </r>
  <r>
    <x v="5"/>
    <x v="0"/>
    <x v="21"/>
    <x v="188"/>
    <x v="105"/>
  </r>
  <r>
    <x v="6"/>
    <x v="3"/>
    <x v="17"/>
    <x v="65"/>
    <x v="99"/>
  </r>
  <r>
    <x v="2"/>
    <x v="5"/>
    <x v="10"/>
    <x v="62"/>
    <x v="37"/>
  </r>
  <r>
    <x v="5"/>
    <x v="4"/>
    <x v="3"/>
    <x v="189"/>
    <x v="106"/>
  </r>
  <r>
    <x v="4"/>
    <x v="3"/>
    <x v="0"/>
    <x v="190"/>
    <x v="41"/>
  </r>
  <r>
    <x v="3"/>
    <x v="4"/>
    <x v="4"/>
    <x v="191"/>
    <x v="33"/>
  </r>
  <r>
    <x v="5"/>
    <x v="0"/>
    <x v="7"/>
    <x v="192"/>
    <x v="46"/>
  </r>
  <r>
    <x v="2"/>
    <x v="0"/>
    <x v="13"/>
    <x v="193"/>
    <x v="70"/>
  </r>
  <r>
    <x v="6"/>
    <x v="3"/>
    <x v="7"/>
    <x v="194"/>
    <x v="62"/>
  </r>
  <r>
    <x v="2"/>
    <x v="3"/>
    <x v="17"/>
    <x v="195"/>
    <x v="97"/>
  </r>
  <r>
    <x v="9"/>
    <x v="3"/>
    <x v="20"/>
    <x v="196"/>
    <x v="60"/>
  </r>
  <r>
    <x v="7"/>
    <x v="4"/>
    <x v="2"/>
    <x v="197"/>
    <x v="107"/>
  </r>
  <r>
    <x v="5"/>
    <x v="3"/>
    <x v="18"/>
    <x v="198"/>
    <x v="108"/>
  </r>
  <r>
    <x v="6"/>
    <x v="3"/>
    <x v="3"/>
    <x v="199"/>
    <x v="109"/>
  </r>
  <r>
    <x v="4"/>
    <x v="5"/>
    <x v="10"/>
    <x v="200"/>
    <x v="8"/>
  </r>
  <r>
    <x v="2"/>
    <x v="2"/>
    <x v="1"/>
    <x v="201"/>
    <x v="37"/>
  </r>
  <r>
    <x v="5"/>
    <x v="2"/>
    <x v="1"/>
    <x v="202"/>
    <x v="15"/>
  </r>
  <r>
    <x v="3"/>
    <x v="2"/>
    <x v="0"/>
    <x v="60"/>
    <x v="85"/>
  </r>
  <r>
    <x v="7"/>
    <x v="3"/>
    <x v="16"/>
    <x v="203"/>
    <x v="38"/>
  </r>
  <r>
    <x v="2"/>
    <x v="4"/>
    <x v="17"/>
    <x v="204"/>
    <x v="110"/>
  </r>
  <r>
    <x v="8"/>
    <x v="1"/>
    <x v="14"/>
    <x v="103"/>
    <x v="111"/>
  </r>
  <r>
    <x v="2"/>
    <x v="2"/>
    <x v="0"/>
    <x v="205"/>
    <x v="112"/>
  </r>
  <r>
    <x v="2"/>
    <x v="0"/>
    <x v="19"/>
    <x v="206"/>
    <x v="101"/>
  </r>
  <r>
    <x v="3"/>
    <x v="4"/>
    <x v="7"/>
    <x v="207"/>
    <x v="107"/>
  </r>
  <r>
    <x v="9"/>
    <x v="1"/>
    <x v="16"/>
    <x v="208"/>
    <x v="49"/>
  </r>
  <r>
    <x v="6"/>
    <x v="0"/>
    <x v="4"/>
    <x v="209"/>
    <x v="33"/>
  </r>
  <r>
    <x v="6"/>
    <x v="2"/>
    <x v="3"/>
    <x v="210"/>
    <x v="107"/>
  </r>
  <r>
    <x v="1"/>
    <x v="5"/>
    <x v="6"/>
    <x v="211"/>
    <x v="3"/>
  </r>
  <r>
    <x v="4"/>
    <x v="2"/>
    <x v="11"/>
    <x v="212"/>
    <x v="26"/>
  </r>
  <r>
    <x v="0"/>
    <x v="4"/>
    <x v="21"/>
    <x v="213"/>
    <x v="15"/>
  </r>
  <r>
    <x v="0"/>
    <x v="3"/>
    <x v="18"/>
    <x v="214"/>
    <x v="26"/>
  </r>
  <r>
    <x v="6"/>
    <x v="4"/>
    <x v="15"/>
    <x v="215"/>
    <x v="23"/>
  </r>
  <r>
    <x v="0"/>
    <x v="2"/>
    <x v="18"/>
    <x v="216"/>
    <x v="97"/>
  </r>
  <r>
    <x v="4"/>
    <x v="1"/>
    <x v="2"/>
    <x v="217"/>
    <x v="113"/>
  </r>
  <r>
    <x v="8"/>
    <x v="0"/>
    <x v="19"/>
    <x v="218"/>
    <x v="114"/>
  </r>
  <r>
    <x v="0"/>
    <x v="0"/>
    <x v="18"/>
    <x v="219"/>
    <x v="66"/>
  </r>
  <r>
    <x v="9"/>
    <x v="1"/>
    <x v="8"/>
    <x v="220"/>
    <x v="70"/>
  </r>
  <r>
    <x v="1"/>
    <x v="3"/>
    <x v="3"/>
    <x v="221"/>
    <x v="82"/>
  </r>
  <r>
    <x v="2"/>
    <x v="4"/>
    <x v="21"/>
    <x v="222"/>
    <x v="115"/>
  </r>
  <r>
    <x v="2"/>
    <x v="4"/>
    <x v="5"/>
    <x v="223"/>
    <x v="15"/>
  </r>
  <r>
    <x v="9"/>
    <x v="0"/>
    <x v="20"/>
    <x v="224"/>
    <x v="3"/>
  </r>
  <r>
    <x v="1"/>
    <x v="1"/>
    <x v="13"/>
    <x v="225"/>
    <x v="116"/>
  </r>
  <r>
    <x v="9"/>
    <x v="5"/>
    <x v="9"/>
    <x v="226"/>
    <x v="15"/>
  </r>
  <r>
    <x v="4"/>
    <x v="5"/>
    <x v="9"/>
    <x v="227"/>
    <x v="53"/>
  </r>
  <r>
    <x v="7"/>
    <x v="1"/>
    <x v="9"/>
    <x v="228"/>
    <x v="77"/>
  </r>
  <r>
    <x v="5"/>
    <x v="1"/>
    <x v="19"/>
    <x v="229"/>
    <x v="3"/>
  </r>
  <r>
    <x v="9"/>
    <x v="2"/>
    <x v="11"/>
    <x v="230"/>
    <x v="8"/>
  </r>
  <r>
    <x v="0"/>
    <x v="4"/>
    <x v="6"/>
    <x v="231"/>
    <x v="40"/>
  </r>
  <r>
    <x v="4"/>
    <x v="5"/>
    <x v="1"/>
    <x v="232"/>
    <x v="61"/>
  </r>
  <r>
    <x v="0"/>
    <x v="2"/>
    <x v="2"/>
    <x v="233"/>
    <x v="38"/>
  </r>
  <r>
    <x v="6"/>
    <x v="5"/>
    <x v="7"/>
    <x v="171"/>
    <x v="117"/>
  </r>
  <r>
    <x v="0"/>
    <x v="2"/>
    <x v="11"/>
    <x v="234"/>
    <x v="58"/>
  </r>
  <r>
    <x v="7"/>
    <x v="2"/>
    <x v="9"/>
    <x v="235"/>
    <x v="45"/>
  </r>
  <r>
    <x v="6"/>
    <x v="1"/>
    <x v="7"/>
    <x v="236"/>
    <x v="79"/>
  </r>
  <r>
    <x v="1"/>
    <x v="0"/>
    <x v="20"/>
    <x v="237"/>
    <x v="15"/>
  </r>
  <r>
    <x v="5"/>
    <x v="4"/>
    <x v="0"/>
    <x v="238"/>
    <x v="67"/>
  </r>
  <r>
    <x v="8"/>
    <x v="3"/>
    <x v="19"/>
    <x v="159"/>
    <x v="27"/>
  </r>
  <r>
    <x v="1"/>
    <x v="4"/>
    <x v="20"/>
    <x v="239"/>
    <x v="111"/>
  </r>
  <r>
    <x v="8"/>
    <x v="5"/>
    <x v="14"/>
    <x v="240"/>
    <x v="88"/>
  </r>
  <r>
    <x v="3"/>
    <x v="1"/>
    <x v="15"/>
    <x v="213"/>
    <x v="115"/>
  </r>
  <r>
    <x v="0"/>
    <x v="1"/>
    <x v="17"/>
    <x v="190"/>
    <x v="45"/>
  </r>
  <r>
    <x v="5"/>
    <x v="5"/>
    <x v="16"/>
    <x v="241"/>
    <x v="118"/>
  </r>
  <r>
    <x v="0"/>
    <x v="3"/>
    <x v="16"/>
    <x v="242"/>
    <x v="90"/>
  </r>
  <r>
    <x v="4"/>
    <x v="1"/>
    <x v="13"/>
    <x v="243"/>
    <x v="106"/>
  </r>
  <r>
    <x v="1"/>
    <x v="2"/>
    <x v="14"/>
    <x v="48"/>
    <x v="53"/>
  </r>
  <r>
    <x v="7"/>
    <x v="0"/>
    <x v="16"/>
    <x v="244"/>
    <x v="90"/>
  </r>
  <r>
    <x v="0"/>
    <x v="1"/>
    <x v="12"/>
    <x v="245"/>
    <x v="89"/>
  </r>
  <r>
    <x v="4"/>
    <x v="0"/>
    <x v="21"/>
    <x v="246"/>
    <x v="49"/>
  </r>
  <r>
    <x v="8"/>
    <x v="1"/>
    <x v="16"/>
    <x v="121"/>
    <x v="100"/>
  </r>
  <r>
    <x v="8"/>
    <x v="5"/>
    <x v="9"/>
    <x v="206"/>
    <x v="66"/>
  </r>
  <r>
    <x v="7"/>
    <x v="2"/>
    <x v="6"/>
    <x v="247"/>
    <x v="78"/>
  </r>
  <r>
    <x v="4"/>
    <x v="3"/>
    <x v="17"/>
    <x v="248"/>
    <x v="107"/>
  </r>
  <r>
    <x v="1"/>
    <x v="4"/>
    <x v="18"/>
    <x v="249"/>
    <x v="41"/>
  </r>
  <r>
    <x v="6"/>
    <x v="1"/>
    <x v="6"/>
    <x v="117"/>
    <x v="78"/>
  </r>
  <r>
    <x v="7"/>
    <x v="5"/>
    <x v="15"/>
    <x v="250"/>
    <x v="12"/>
  </r>
  <r>
    <x v="7"/>
    <x v="4"/>
    <x v="6"/>
    <x v="251"/>
    <x v="80"/>
  </r>
  <r>
    <x v="3"/>
    <x v="5"/>
    <x v="14"/>
    <x v="252"/>
    <x v="89"/>
  </r>
  <r>
    <x v="4"/>
    <x v="1"/>
    <x v="0"/>
    <x v="253"/>
    <x v="61"/>
  </r>
  <r>
    <x v="6"/>
    <x v="4"/>
    <x v="4"/>
    <x v="254"/>
    <x v="101"/>
  </r>
  <r>
    <x v="9"/>
    <x v="4"/>
    <x v="2"/>
    <x v="255"/>
    <x v="89"/>
  </r>
  <r>
    <x v="0"/>
    <x v="0"/>
    <x v="12"/>
    <x v="256"/>
    <x v="29"/>
  </r>
  <r>
    <x v="4"/>
    <x v="2"/>
    <x v="12"/>
    <x v="257"/>
    <x v="32"/>
  </r>
  <r>
    <x v="9"/>
    <x v="5"/>
    <x v="7"/>
    <x v="258"/>
    <x v="118"/>
  </r>
  <r>
    <x v="5"/>
    <x v="2"/>
    <x v="6"/>
    <x v="259"/>
    <x v="88"/>
  </r>
  <r>
    <x v="8"/>
    <x v="3"/>
    <x v="12"/>
    <x v="260"/>
    <x v="59"/>
  </r>
  <r>
    <x v="7"/>
    <x v="3"/>
    <x v="14"/>
    <x v="261"/>
    <x v="38"/>
  </r>
  <r>
    <x v="2"/>
    <x v="1"/>
    <x v="18"/>
    <x v="262"/>
    <x v="11"/>
  </r>
  <r>
    <x v="2"/>
    <x v="2"/>
    <x v="4"/>
    <x v="263"/>
    <x v="0"/>
  </r>
  <r>
    <x v="5"/>
    <x v="0"/>
    <x v="0"/>
    <x v="264"/>
    <x v="6"/>
  </r>
  <r>
    <x v="5"/>
    <x v="0"/>
    <x v="10"/>
    <x v="64"/>
    <x v="119"/>
  </r>
  <r>
    <x v="8"/>
    <x v="0"/>
    <x v="2"/>
    <x v="62"/>
    <x v="91"/>
  </r>
  <r>
    <x v="8"/>
    <x v="4"/>
    <x v="21"/>
    <x v="265"/>
    <x v="77"/>
  </r>
  <r>
    <x v="7"/>
    <x v="3"/>
    <x v="5"/>
    <x v="65"/>
    <x v="89"/>
  </r>
  <r>
    <x v="3"/>
    <x v="0"/>
    <x v="16"/>
    <x v="266"/>
    <x v="22"/>
  </r>
  <r>
    <x v="2"/>
    <x v="4"/>
    <x v="4"/>
    <x v="267"/>
    <x v="2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0">
  <r>
    <s v="Ram Mahesh"/>
    <s v="New Zealand"/>
    <x v="0"/>
    <n v="1624"/>
    <n v="114"/>
  </r>
  <r>
    <s v="Brien Boise"/>
    <s v="USA"/>
    <x v="1"/>
    <n v="6706"/>
    <n v="459"/>
  </r>
  <r>
    <s v="Husein Augar"/>
    <s v="USA"/>
    <x v="2"/>
    <n v="959"/>
    <n v="147"/>
  </r>
  <r>
    <s v="Carla Molina"/>
    <s v="Canada"/>
    <x v="3"/>
    <n v="9632"/>
    <n v="288"/>
  </r>
  <r>
    <s v="Curtice Advani"/>
    <s v="UK"/>
    <x v="4"/>
    <n v="2100"/>
    <n v="414"/>
  </r>
  <r>
    <s v="Ram Mahesh"/>
    <s v="USA"/>
    <x v="5"/>
    <n v="8869"/>
    <n v="432"/>
  </r>
  <r>
    <s v="Curtice Advani"/>
    <s v="Australia"/>
    <x v="6"/>
    <n v="2681"/>
    <n v="54"/>
  </r>
  <r>
    <s v="Brien Boise"/>
    <s v="USA"/>
    <x v="7"/>
    <n v="5012"/>
    <n v="210"/>
  </r>
  <r>
    <s v="Ches Bonnell"/>
    <s v="Australia"/>
    <x v="8"/>
    <n v="1281"/>
    <n v="75"/>
  </r>
  <r>
    <s v="Gigi Bohling"/>
    <s v="New Zealand"/>
    <x v="8"/>
    <n v="4991"/>
    <n v="12"/>
  </r>
  <r>
    <s v="Barr Faughny"/>
    <s v="UK"/>
    <x v="4"/>
    <n v="1785"/>
    <n v="462"/>
  </r>
  <r>
    <s v="Gunar Cockshoot"/>
    <s v="New Zealand"/>
    <x v="9"/>
    <n v="3983"/>
    <n v="144"/>
  </r>
  <r>
    <s v="Husein Augar"/>
    <s v="Australia"/>
    <x v="10"/>
    <n v="2646"/>
    <n v="120"/>
  </r>
  <r>
    <s v="Barr Faughny"/>
    <s v="India"/>
    <x v="11"/>
    <n v="252"/>
    <n v="54"/>
  </r>
  <r>
    <s v="Gunar Cockshoot"/>
    <s v="USA"/>
    <x v="4"/>
    <n v="2464"/>
    <n v="234"/>
  </r>
  <r>
    <s v="Gunar Cockshoot"/>
    <s v="USA"/>
    <x v="12"/>
    <n v="2114"/>
    <n v="66"/>
  </r>
  <r>
    <s v="Curtice Advani"/>
    <s v="New Zealand"/>
    <x v="6"/>
    <n v="7693"/>
    <n v="87"/>
  </r>
  <r>
    <s v="Gigi Bohling"/>
    <s v="India"/>
    <x v="13"/>
    <n v="15610"/>
    <n v="339"/>
  </r>
  <r>
    <s v="Carla Molina"/>
    <s v="India"/>
    <x v="7"/>
    <n v="336"/>
    <n v="144"/>
  </r>
  <r>
    <s v="Barr Faughny"/>
    <s v="UK"/>
    <x v="13"/>
    <n v="9443"/>
    <n v="162"/>
  </r>
  <r>
    <s v="Husein Augar"/>
    <s v="India"/>
    <x v="14"/>
    <n v="8155"/>
    <n v="90"/>
  </r>
  <r>
    <s v="Brien Boise"/>
    <s v="Australia"/>
    <x v="14"/>
    <n v="1701"/>
    <n v="234"/>
  </r>
  <r>
    <s v="Oby Sorrel"/>
    <s v="Australia"/>
    <x v="7"/>
    <n v="2205"/>
    <n v="141"/>
  </r>
  <r>
    <s v="Brien Boise"/>
    <s v="New Zealand"/>
    <x v="15"/>
    <n v="1771"/>
    <n v="204"/>
  </r>
  <r>
    <s v="Carla Molina"/>
    <s v="USA"/>
    <x v="16"/>
    <n v="2114"/>
    <n v="186"/>
  </r>
  <r>
    <s v="Carla Molina"/>
    <s v="Canada"/>
    <x v="11"/>
    <n v="10311"/>
    <n v="231"/>
  </r>
  <r>
    <s v="Gunar Cockshoot"/>
    <s v="UK"/>
    <x v="10"/>
    <n v="21"/>
    <n v="168"/>
  </r>
  <r>
    <s v="Oby Sorrel"/>
    <s v="USA"/>
    <x v="13"/>
    <n v="1974"/>
    <n v="195"/>
  </r>
  <r>
    <s v="Gigi Bohling"/>
    <s v="Canada"/>
    <x v="14"/>
    <n v="6314"/>
    <n v="15"/>
  </r>
  <r>
    <s v="Oby Sorrel"/>
    <s v="New Zealand"/>
    <x v="14"/>
    <n v="4683"/>
    <n v="30"/>
  </r>
  <r>
    <s v="Carla Molina"/>
    <s v="New Zealand"/>
    <x v="17"/>
    <n v="6398"/>
    <n v="102"/>
  </r>
  <r>
    <s v="Barr Faughny"/>
    <s v="USA"/>
    <x v="15"/>
    <n v="553"/>
    <n v="15"/>
  </r>
  <r>
    <s v="Brien Boise"/>
    <s v="UK"/>
    <x v="0"/>
    <n v="7021"/>
    <n v="183"/>
  </r>
  <r>
    <s v="Ram Mahesh"/>
    <s v="UK"/>
    <x v="7"/>
    <n v="5817"/>
    <n v="12"/>
  </r>
  <r>
    <s v="Carla Molina"/>
    <s v="UK"/>
    <x v="8"/>
    <n v="3976"/>
    <n v="72"/>
  </r>
  <r>
    <s v="Curtice Advani"/>
    <s v="Australia"/>
    <x v="18"/>
    <n v="1134"/>
    <n v="282"/>
  </r>
  <r>
    <s v="Barr Faughny"/>
    <s v="UK"/>
    <x v="19"/>
    <n v="6027"/>
    <n v="144"/>
  </r>
  <r>
    <s v="Curtice Advani"/>
    <s v="New Zealand"/>
    <x v="10"/>
    <n v="1904"/>
    <n v="405"/>
  </r>
  <r>
    <s v="Ches Bonnell"/>
    <s v="India"/>
    <x v="1"/>
    <n v="3262"/>
    <n v="75"/>
  </r>
  <r>
    <s v="Ram Mahesh"/>
    <s v="India"/>
    <x v="18"/>
    <n v="2289"/>
    <n v="135"/>
  </r>
  <r>
    <s v="Gigi Bohling"/>
    <s v="India"/>
    <x v="18"/>
    <n v="6986"/>
    <n v="21"/>
  </r>
  <r>
    <s v="Barr Faughny"/>
    <s v="Australia"/>
    <x v="14"/>
    <n v="4417"/>
    <n v="153"/>
  </r>
  <r>
    <s v="Curtice Advani"/>
    <s v="India"/>
    <x v="16"/>
    <n v="1442"/>
    <n v="15"/>
  </r>
  <r>
    <s v="Gunar Cockshoot"/>
    <s v="USA"/>
    <x v="8"/>
    <n v="2415"/>
    <n v="255"/>
  </r>
  <r>
    <s v="Barr Faughny"/>
    <s v="New Zealand"/>
    <x v="15"/>
    <n v="238"/>
    <n v="18"/>
  </r>
  <r>
    <s v="Curtice Advani"/>
    <s v="New Zealand"/>
    <x v="14"/>
    <n v="4949"/>
    <n v="189"/>
  </r>
  <r>
    <s v="Gigi Bohling"/>
    <s v="Australia"/>
    <x v="1"/>
    <n v="5075"/>
    <n v="21"/>
  </r>
  <r>
    <s v="Gunar Cockshoot"/>
    <s v="Canada"/>
    <x v="10"/>
    <n v="9198"/>
    <n v="36"/>
  </r>
  <r>
    <s v="Curtice Advani"/>
    <s v="India"/>
    <x v="12"/>
    <n v="3339"/>
    <n v="75"/>
  </r>
  <r>
    <s v="Ram Mahesh"/>
    <s v="India"/>
    <x v="9"/>
    <n v="5019"/>
    <n v="156"/>
  </r>
  <r>
    <s v="Gigi Bohling"/>
    <s v="Canada"/>
    <x v="10"/>
    <n v="16184"/>
    <n v="39"/>
  </r>
  <r>
    <s v="Curtice Advani"/>
    <s v="Canada"/>
    <x v="20"/>
    <n v="497"/>
    <n v="63"/>
  </r>
  <r>
    <s v="Barr Faughny"/>
    <s v="Canada"/>
    <x v="12"/>
    <n v="8211"/>
    <n v="75"/>
  </r>
  <r>
    <s v="Barr Faughny"/>
    <s v="Australia"/>
    <x v="19"/>
    <n v="6580"/>
    <n v="183"/>
  </r>
  <r>
    <s v="Carla Molina"/>
    <s v="USA"/>
    <x v="11"/>
    <n v="4760"/>
    <n v="69"/>
  </r>
  <r>
    <s v="Ram Mahesh"/>
    <s v="Canada"/>
    <x v="4"/>
    <n v="5439"/>
    <n v="30"/>
  </r>
  <r>
    <s v="Carla Molina"/>
    <s v="India"/>
    <x v="9"/>
    <n v="1463"/>
    <n v="39"/>
  </r>
  <r>
    <s v="Gunar Cockshoot"/>
    <s v="India"/>
    <x v="1"/>
    <n v="7777"/>
    <n v="504"/>
  </r>
  <r>
    <s v="Husein Augar"/>
    <s v="New Zealand"/>
    <x v="12"/>
    <n v="1085"/>
    <n v="273"/>
  </r>
  <r>
    <s v="Gigi Bohling"/>
    <s v="New Zealand"/>
    <x v="6"/>
    <n v="182"/>
    <n v="48"/>
  </r>
  <r>
    <s v="Curtice Advani"/>
    <s v="India"/>
    <x v="18"/>
    <n v="4242"/>
    <n v="207"/>
  </r>
  <r>
    <s v="Curtice Advani"/>
    <s v="Canada"/>
    <x v="1"/>
    <n v="6118"/>
    <n v="9"/>
  </r>
  <r>
    <s v="Oby Sorrel"/>
    <s v="Canada"/>
    <x v="14"/>
    <n v="2317"/>
    <n v="261"/>
  </r>
  <r>
    <s v="Curtice Advani"/>
    <s v="Australia"/>
    <x v="10"/>
    <n v="938"/>
    <n v="6"/>
  </r>
  <r>
    <s v="Brien Boise"/>
    <s v="New Zealand"/>
    <x v="16"/>
    <n v="9709"/>
    <n v="30"/>
  </r>
  <r>
    <s v="Ches Bonnell"/>
    <s v="India"/>
    <x v="13"/>
    <n v="2205"/>
    <n v="138"/>
  </r>
  <r>
    <s v="Ches Bonnell"/>
    <s v="New Zealand"/>
    <x v="9"/>
    <n v="4487"/>
    <n v="111"/>
  </r>
  <r>
    <s v="Gigi Bohling"/>
    <s v="USA"/>
    <x v="3"/>
    <n v="2415"/>
    <n v="15"/>
  </r>
  <r>
    <s v="Ram Mahesh"/>
    <s v="India"/>
    <x v="15"/>
    <n v="4018"/>
    <n v="162"/>
  </r>
  <r>
    <s v="Gigi Bohling"/>
    <s v="India"/>
    <x v="15"/>
    <n v="861"/>
    <n v="195"/>
  </r>
  <r>
    <s v="Oby Sorrel"/>
    <s v="Australia"/>
    <x v="8"/>
    <n v="5586"/>
    <n v="525"/>
  </r>
  <r>
    <s v="Ches Bonnell"/>
    <s v="India"/>
    <x v="5"/>
    <n v="2226"/>
    <n v="48"/>
  </r>
  <r>
    <s v="Husein Augar"/>
    <s v="India"/>
    <x v="19"/>
    <n v="14329"/>
    <n v="150"/>
  </r>
  <r>
    <s v="Husein Augar"/>
    <s v="India"/>
    <x v="13"/>
    <n v="8463"/>
    <n v="492"/>
  </r>
  <r>
    <s v="Gigi Bohling"/>
    <s v="India"/>
    <x v="12"/>
    <n v="2891"/>
    <n v="102"/>
  </r>
  <r>
    <s v="Gunar Cockshoot"/>
    <s v="Canada"/>
    <x v="14"/>
    <n v="3773"/>
    <n v="165"/>
  </r>
  <r>
    <s v="Carla Molina"/>
    <s v="Canada"/>
    <x v="19"/>
    <n v="854"/>
    <n v="309"/>
  </r>
  <r>
    <s v="Curtice Advani"/>
    <s v="Canada"/>
    <x v="9"/>
    <n v="4970"/>
    <n v="156"/>
  </r>
  <r>
    <s v="Husein Augar"/>
    <s v="USA"/>
    <x v="21"/>
    <n v="98"/>
    <n v="159"/>
  </r>
  <r>
    <s v="Gigi Bohling"/>
    <s v="USA"/>
    <x v="16"/>
    <n v="13391"/>
    <n v="201"/>
  </r>
  <r>
    <s v="Brien Boise"/>
    <s v="UK"/>
    <x v="6"/>
    <n v="8890"/>
    <n v="210"/>
  </r>
  <r>
    <s v="Barr Faughny"/>
    <s v="Australia"/>
    <x v="11"/>
    <n v="56"/>
    <n v="51"/>
  </r>
  <r>
    <s v="Gunar Cockshoot"/>
    <s v="Canada"/>
    <x v="4"/>
    <n v="3339"/>
    <n v="39"/>
  </r>
  <r>
    <s v="Oby Sorrel"/>
    <s v="USA"/>
    <x v="3"/>
    <n v="3808"/>
    <n v="279"/>
  </r>
  <r>
    <s v="Oby Sorrel"/>
    <s v="Australia"/>
    <x v="11"/>
    <n v="63"/>
    <n v="123"/>
  </r>
  <r>
    <s v="Barr Faughny"/>
    <s v="UK"/>
    <x v="18"/>
    <n v="7812"/>
    <n v="81"/>
  </r>
  <r>
    <s v="Ram Mahesh"/>
    <s v="New Zealand"/>
    <x v="15"/>
    <n v="7693"/>
    <n v="21"/>
  </r>
  <r>
    <s v="Gunar Cockshoot"/>
    <s v="Canada"/>
    <x v="19"/>
    <n v="973"/>
    <n v="162"/>
  </r>
  <r>
    <s v="Oby Sorrel"/>
    <s v="USA"/>
    <x v="20"/>
    <n v="567"/>
    <n v="228"/>
  </r>
  <r>
    <s v="Oby Sorrel"/>
    <s v="Canada"/>
    <x v="12"/>
    <n v="2471"/>
    <n v="342"/>
  </r>
  <r>
    <s v="Gigi Bohling"/>
    <s v="Australia"/>
    <x v="11"/>
    <n v="7189"/>
    <n v="54"/>
  </r>
  <r>
    <s v="Carla Molina"/>
    <s v="USA"/>
    <x v="19"/>
    <n v="7455"/>
    <n v="216"/>
  </r>
  <r>
    <s v="Gunar Cockshoot"/>
    <s v="India"/>
    <x v="21"/>
    <n v="3108"/>
    <n v="54"/>
  </r>
  <r>
    <s v="Curtice Advani"/>
    <s v="Australia"/>
    <x v="4"/>
    <n v="469"/>
    <n v="75"/>
  </r>
  <r>
    <s v="Husein Augar"/>
    <s v="New Zealand"/>
    <x v="14"/>
    <n v="2737"/>
    <n v="93"/>
  </r>
  <r>
    <s v="Husein Augar"/>
    <s v="New Zealand"/>
    <x v="4"/>
    <n v="4305"/>
    <n v="156"/>
  </r>
  <r>
    <s v="Husein Augar"/>
    <s v="Australia"/>
    <x v="9"/>
    <n v="2408"/>
    <n v="9"/>
  </r>
  <r>
    <s v="Gunar Cockshoot"/>
    <s v="Canada"/>
    <x v="15"/>
    <n v="1281"/>
    <n v="18"/>
  </r>
  <r>
    <s v="Ram Mahesh"/>
    <s v="USA"/>
    <x v="1"/>
    <n v="12348"/>
    <n v="234"/>
  </r>
  <r>
    <s v="Gunar Cockshoot"/>
    <s v="India"/>
    <x v="19"/>
    <n v="3689"/>
    <n v="312"/>
  </r>
  <r>
    <s v="Ches Bonnell"/>
    <s v="Canada"/>
    <x v="15"/>
    <n v="2870"/>
    <n v="300"/>
  </r>
  <r>
    <s v="Barr Faughny"/>
    <s v="Canada"/>
    <x v="18"/>
    <n v="798"/>
    <n v="519"/>
  </r>
  <r>
    <s v="Carla Molina"/>
    <s v="New Zealand"/>
    <x v="20"/>
    <n v="2933"/>
    <n v="9"/>
  </r>
  <r>
    <s v="Gigi Bohling"/>
    <s v="USA"/>
    <x v="2"/>
    <n v="2744"/>
    <n v="9"/>
  </r>
  <r>
    <s v="Ram Mahesh"/>
    <s v="Canada"/>
    <x v="5"/>
    <n v="9772"/>
    <n v="90"/>
  </r>
  <r>
    <s v="Ches Bonnell"/>
    <s v="India"/>
    <x v="4"/>
    <n v="1568"/>
    <n v="96"/>
  </r>
  <r>
    <s v="Barr Faughny"/>
    <s v="Canada"/>
    <x v="10"/>
    <n v="11417"/>
    <n v="21"/>
  </r>
  <r>
    <s v="Ram Mahesh"/>
    <s v="India"/>
    <x v="21"/>
    <n v="6748"/>
    <n v="48"/>
  </r>
  <r>
    <s v="Oby Sorrel"/>
    <s v="Canada"/>
    <x v="18"/>
    <n v="1407"/>
    <n v="72"/>
  </r>
  <r>
    <s v="Brien Boise"/>
    <s v="USA"/>
    <x v="12"/>
    <n v="2023"/>
    <n v="168"/>
  </r>
  <r>
    <s v="Gigi Bohling"/>
    <s v="UK"/>
    <x v="21"/>
    <n v="5236"/>
    <n v="51"/>
  </r>
  <r>
    <s v="Carla Molina"/>
    <s v="Canada"/>
    <x v="15"/>
    <n v="1925"/>
    <n v="192"/>
  </r>
  <r>
    <s v="Ches Bonnell"/>
    <s v="New Zealand"/>
    <x v="8"/>
    <n v="6608"/>
    <n v="225"/>
  </r>
  <r>
    <s v="Curtice Advani"/>
    <s v="India"/>
    <x v="21"/>
    <n v="8008"/>
    <n v="456"/>
  </r>
  <r>
    <s v="Oby Sorrel"/>
    <s v="India"/>
    <x v="4"/>
    <n v="1428"/>
    <n v="93"/>
  </r>
  <r>
    <s v="Curtice Advani"/>
    <s v="India"/>
    <x v="2"/>
    <n v="525"/>
    <n v="48"/>
  </r>
  <r>
    <s v="Curtice Advani"/>
    <s v="New Zealand"/>
    <x v="3"/>
    <n v="1505"/>
    <n v="102"/>
  </r>
  <r>
    <s v="Ches Bonnell"/>
    <s v="USA"/>
    <x v="0"/>
    <n v="6755"/>
    <n v="252"/>
  </r>
  <r>
    <s v="Barr Faughny"/>
    <s v="New Zealand"/>
    <x v="3"/>
    <n v="11571"/>
    <n v="138"/>
  </r>
  <r>
    <s v="Ram Mahesh"/>
    <s v="Australia"/>
    <x v="4"/>
    <n v="2541"/>
    <n v="90"/>
  </r>
  <r>
    <s v="Carla Molina"/>
    <s v="New Zealand"/>
    <x v="0"/>
    <n v="1526"/>
    <n v="240"/>
  </r>
  <r>
    <s v="Ram Mahesh"/>
    <s v="Australia"/>
    <x v="2"/>
    <n v="6125"/>
    <n v="102"/>
  </r>
  <r>
    <s v="Carla Molina"/>
    <s v="USA"/>
    <x v="18"/>
    <n v="847"/>
    <n v="129"/>
  </r>
  <r>
    <s v="Brien Boise"/>
    <s v="USA"/>
    <x v="18"/>
    <n v="4753"/>
    <n v="300"/>
  </r>
  <r>
    <s v="Curtice Advani"/>
    <s v="Australia"/>
    <x v="5"/>
    <n v="959"/>
    <n v="135"/>
  </r>
  <r>
    <s v="Ches Bonnell"/>
    <s v="USA"/>
    <x v="17"/>
    <n v="2793"/>
    <n v="114"/>
  </r>
  <r>
    <s v="Ches Bonnell"/>
    <s v="USA"/>
    <x v="8"/>
    <n v="4606"/>
    <n v="63"/>
  </r>
  <r>
    <s v="Ches Bonnell"/>
    <s v="Canada"/>
    <x v="12"/>
    <n v="5551"/>
    <n v="252"/>
  </r>
  <r>
    <s v="Oby Sorrel"/>
    <s v="Canada"/>
    <x v="1"/>
    <n v="6657"/>
    <n v="303"/>
  </r>
  <r>
    <s v="Ches Bonnell"/>
    <s v="UK"/>
    <x v="9"/>
    <n v="4438"/>
    <n v="246"/>
  </r>
  <r>
    <s v="Brien Boise"/>
    <s v="Australia"/>
    <x v="7"/>
    <n v="168"/>
    <n v="84"/>
  </r>
  <r>
    <s v="Ches Bonnell"/>
    <s v="India"/>
    <x v="9"/>
    <n v="7777"/>
    <n v="39"/>
  </r>
  <r>
    <s v="Gigi Bohling"/>
    <s v="Canada"/>
    <x v="9"/>
    <n v="3339"/>
    <n v="348"/>
  </r>
  <r>
    <s v="Ches Bonnell"/>
    <s v="New Zealand"/>
    <x v="5"/>
    <n v="6391"/>
    <n v="48"/>
  </r>
  <r>
    <s v="Gigi Bohling"/>
    <s v="New Zealand"/>
    <x v="7"/>
    <n v="518"/>
    <n v="75"/>
  </r>
  <r>
    <s v="Ches Bonnell"/>
    <s v="Australia"/>
    <x v="19"/>
    <n v="5677"/>
    <n v="258"/>
  </r>
  <r>
    <s v="Curtice Advani"/>
    <s v="UK"/>
    <x v="9"/>
    <n v="6048"/>
    <n v="27"/>
  </r>
  <r>
    <s v="Brien Boise"/>
    <s v="Australia"/>
    <x v="1"/>
    <n v="3752"/>
    <n v="213"/>
  </r>
  <r>
    <s v="Gigi Bohling"/>
    <s v="USA"/>
    <x v="12"/>
    <n v="4480"/>
    <n v="357"/>
  </r>
  <r>
    <s v="Husein Augar"/>
    <s v="New Zealand"/>
    <x v="2"/>
    <n v="259"/>
    <n v="207"/>
  </r>
  <r>
    <s v="Brien Boise"/>
    <s v="New Zealand"/>
    <x v="0"/>
    <n v="42"/>
    <n v="150"/>
  </r>
  <r>
    <s v="Carla Molina"/>
    <s v="Canada"/>
    <x v="21"/>
    <n v="98"/>
    <n v="204"/>
  </r>
  <r>
    <s v="Ches Bonnell"/>
    <s v="USA"/>
    <x v="18"/>
    <n v="2478"/>
    <n v="21"/>
  </r>
  <r>
    <s v="Carla Molina"/>
    <s v="India"/>
    <x v="5"/>
    <n v="7847"/>
    <n v="174"/>
  </r>
  <r>
    <s v="Barr Faughny"/>
    <s v="New Zealand"/>
    <x v="9"/>
    <n v="9926"/>
    <n v="201"/>
  </r>
  <r>
    <s v="Brien Boise"/>
    <s v="Australia"/>
    <x v="11"/>
    <n v="819"/>
    <n v="510"/>
  </r>
  <r>
    <s v="Curtice Advani"/>
    <s v="UK"/>
    <x v="12"/>
    <n v="3052"/>
    <n v="378"/>
  </r>
  <r>
    <s v="Husein Augar"/>
    <s v="India"/>
    <x v="20"/>
    <n v="6832"/>
    <n v="27"/>
  </r>
  <r>
    <s v="Barr Faughny"/>
    <s v="UK"/>
    <x v="10"/>
    <n v="2016"/>
    <n v="117"/>
  </r>
  <r>
    <s v="Curtice Advani"/>
    <s v="Australia"/>
    <x v="20"/>
    <n v="7322"/>
    <n v="36"/>
  </r>
  <r>
    <s v="Brien Boise"/>
    <s v="USA"/>
    <x v="5"/>
    <n v="357"/>
    <n v="126"/>
  </r>
  <r>
    <s v="Husein Augar"/>
    <s v="UK"/>
    <x v="4"/>
    <n v="3192"/>
    <n v="72"/>
  </r>
  <r>
    <s v="Ches Bonnell"/>
    <s v="Canada"/>
    <x v="7"/>
    <n v="8435"/>
    <n v="42"/>
  </r>
  <r>
    <s v="Ram Mahesh"/>
    <s v="UK"/>
    <x v="12"/>
    <n v="0"/>
    <n v="135"/>
  </r>
  <r>
    <s v="Ches Bonnell"/>
    <s v="India"/>
    <x v="17"/>
    <n v="8862"/>
    <n v="189"/>
  </r>
  <r>
    <s v="Curtice Advani"/>
    <s v="New Zealand"/>
    <x v="19"/>
    <n v="3556"/>
    <n v="459"/>
  </r>
  <r>
    <s v="Gigi Bohling"/>
    <s v="India"/>
    <x v="16"/>
    <n v="7280"/>
    <n v="201"/>
  </r>
  <r>
    <s v="Curtice Advani"/>
    <s v="India"/>
    <x v="0"/>
    <n v="3402"/>
    <n v="366"/>
  </r>
  <r>
    <s v="Gunar Cockshoot"/>
    <s v="New Zealand"/>
    <x v="12"/>
    <n v="4592"/>
    <n v="324"/>
  </r>
  <r>
    <s v="Husein Augar"/>
    <s v="USA"/>
    <x v="16"/>
    <n v="7833"/>
    <n v="243"/>
  </r>
  <r>
    <s v="Barr Faughny"/>
    <s v="UK"/>
    <x v="20"/>
    <n v="7651"/>
    <n v="213"/>
  </r>
  <r>
    <s v="Ram Mahesh"/>
    <s v="USA"/>
    <x v="0"/>
    <n v="2275"/>
    <n v="447"/>
  </r>
  <r>
    <s v="Ram Mahesh"/>
    <s v="Australia"/>
    <x v="11"/>
    <n v="5670"/>
    <n v="297"/>
  </r>
  <r>
    <s v="Ches Bonnell"/>
    <s v="USA"/>
    <x v="10"/>
    <n v="2135"/>
    <n v="27"/>
  </r>
  <r>
    <s v="Ram Mahesh"/>
    <s v="India"/>
    <x v="14"/>
    <n v="2779"/>
    <n v="75"/>
  </r>
  <r>
    <s v="Oby Sorrel"/>
    <s v="UK"/>
    <x v="5"/>
    <n v="12950"/>
    <n v="30"/>
  </r>
  <r>
    <s v="Ches Bonnell"/>
    <s v="Canada"/>
    <x v="3"/>
    <n v="2646"/>
    <n v="177"/>
  </r>
  <r>
    <s v="Ram Mahesh"/>
    <s v="India"/>
    <x v="5"/>
    <n v="3794"/>
    <n v="159"/>
  </r>
  <r>
    <s v="Gunar Cockshoot"/>
    <s v="USA"/>
    <x v="5"/>
    <n v="819"/>
    <n v="306"/>
  </r>
  <r>
    <s v="Gunar Cockshoot"/>
    <s v="India"/>
    <x v="13"/>
    <n v="2583"/>
    <n v="18"/>
  </r>
  <r>
    <s v="Ches Bonnell"/>
    <s v="USA"/>
    <x v="15"/>
    <n v="4585"/>
    <n v="240"/>
  </r>
  <r>
    <s v="Gigi Bohling"/>
    <s v="India"/>
    <x v="5"/>
    <n v="1652"/>
    <n v="93"/>
  </r>
  <r>
    <s v="Oby Sorrel"/>
    <s v="India"/>
    <x v="21"/>
    <n v="4991"/>
    <n v="9"/>
  </r>
  <r>
    <s v="Brien Boise"/>
    <s v="India"/>
    <x v="10"/>
    <n v="2009"/>
    <n v="219"/>
  </r>
  <r>
    <s v="Barr Faughny"/>
    <s v="UK"/>
    <x v="7"/>
    <n v="1568"/>
    <n v="141"/>
  </r>
  <r>
    <s v="Carla Molina"/>
    <s v="New Zealand"/>
    <x v="13"/>
    <n v="3388"/>
    <n v="123"/>
  </r>
  <r>
    <s v="Ram Mahesh"/>
    <s v="Australia"/>
    <x v="17"/>
    <n v="623"/>
    <n v="51"/>
  </r>
  <r>
    <s v="Curtice Advani"/>
    <s v="Canada"/>
    <x v="2"/>
    <n v="10073"/>
    <n v="120"/>
  </r>
  <r>
    <s v="Brien Boise"/>
    <s v="UK"/>
    <x v="21"/>
    <n v="1561"/>
    <n v="27"/>
  </r>
  <r>
    <s v="Husein Augar"/>
    <s v="Canada"/>
    <x v="18"/>
    <n v="11522"/>
    <n v="204"/>
  </r>
  <r>
    <s v="Curtice Advani"/>
    <s v="Australia"/>
    <x v="11"/>
    <n v="2317"/>
    <n v="123"/>
  </r>
  <r>
    <s v="Oby Sorrel"/>
    <s v="New Zealand"/>
    <x v="19"/>
    <n v="3059"/>
    <n v="27"/>
  </r>
  <r>
    <s v="Carla Molina"/>
    <s v="New Zealand"/>
    <x v="21"/>
    <n v="2324"/>
    <n v="177"/>
  </r>
  <r>
    <s v="Gunar Cockshoot"/>
    <s v="UK"/>
    <x v="21"/>
    <n v="4956"/>
    <n v="171"/>
  </r>
  <r>
    <s v="Oby Sorrel"/>
    <s v="India"/>
    <x v="15"/>
    <n v="5355"/>
    <n v="204"/>
  </r>
  <r>
    <s v="Gunar Cockshoot"/>
    <s v="India"/>
    <x v="8"/>
    <n v="7259"/>
    <n v="276"/>
  </r>
  <r>
    <s v="Brien Boise"/>
    <s v="New Zealand"/>
    <x v="21"/>
    <n v="6279"/>
    <n v="45"/>
  </r>
  <r>
    <s v="Ram Mahesh"/>
    <s v="Australia"/>
    <x v="12"/>
    <n v="2541"/>
    <n v="45"/>
  </r>
  <r>
    <s v="Curtice Advani"/>
    <s v="USA"/>
    <x v="18"/>
    <n v="3864"/>
    <n v="177"/>
  </r>
  <r>
    <s v="Gigi Bohling"/>
    <s v="Canada"/>
    <x v="11"/>
    <n v="6146"/>
    <n v="63"/>
  </r>
  <r>
    <s v="Husein Augar"/>
    <s v="UK"/>
    <x v="3"/>
    <n v="2639"/>
    <n v="204"/>
  </r>
  <r>
    <s v="Brien Boise"/>
    <s v="New Zealand"/>
    <x v="7"/>
    <n v="1890"/>
    <n v="195"/>
  </r>
  <r>
    <s v="Ches Bonnell"/>
    <s v="India"/>
    <x v="8"/>
    <n v="1932"/>
    <n v="369"/>
  </r>
  <r>
    <s v="Gunar Cockshoot"/>
    <s v="India"/>
    <x v="4"/>
    <n v="6300"/>
    <n v="42"/>
  </r>
  <r>
    <s v="Curtice Advani"/>
    <s v="New Zealand"/>
    <x v="0"/>
    <n v="560"/>
    <n v="81"/>
  </r>
  <r>
    <s v="Husein Augar"/>
    <s v="New Zealand"/>
    <x v="21"/>
    <n v="2856"/>
    <n v="246"/>
  </r>
  <r>
    <s v="Husein Augar"/>
    <s v="India"/>
    <x v="9"/>
    <n v="707"/>
    <n v="174"/>
  </r>
  <r>
    <s v="Brien Boise"/>
    <s v="USA"/>
    <x v="0"/>
    <n v="3598"/>
    <n v="81"/>
  </r>
  <r>
    <s v="Ram Mahesh"/>
    <s v="USA"/>
    <x v="7"/>
    <n v="6853"/>
    <n v="372"/>
  </r>
  <r>
    <s v="Ram Mahesh"/>
    <s v="USA"/>
    <x v="10"/>
    <n v="4725"/>
    <n v="174"/>
  </r>
  <r>
    <s v="Carla Molina"/>
    <s v="Canada"/>
    <x v="1"/>
    <n v="10304"/>
    <n v="84"/>
  </r>
  <r>
    <s v="Carla Molina"/>
    <s v="India"/>
    <x v="10"/>
    <n v="1274"/>
    <n v="225"/>
  </r>
  <r>
    <s v="Gigi Bohling"/>
    <s v="Canada"/>
    <x v="0"/>
    <n v="1526"/>
    <n v="105"/>
  </r>
  <r>
    <s v="Ram Mahesh"/>
    <s v="UK"/>
    <x v="19"/>
    <n v="3101"/>
    <n v="225"/>
  </r>
  <r>
    <s v="Barr Faughny"/>
    <s v="New Zealand"/>
    <x v="8"/>
    <n v="1057"/>
    <n v="54"/>
  </r>
  <r>
    <s v="Ches Bonnell"/>
    <s v="New Zealand"/>
    <x v="21"/>
    <n v="5306"/>
    <n v="0"/>
  </r>
  <r>
    <s v="Gigi Bohling"/>
    <s v="UK"/>
    <x v="17"/>
    <n v="4018"/>
    <n v="171"/>
  </r>
  <r>
    <s v="Husein Augar"/>
    <s v="India"/>
    <x v="10"/>
    <n v="938"/>
    <n v="189"/>
  </r>
  <r>
    <s v="Ches Bonnell"/>
    <s v="Australia"/>
    <x v="3"/>
    <n v="1778"/>
    <n v="270"/>
  </r>
  <r>
    <s v="Curtice Advani"/>
    <s v="UK"/>
    <x v="0"/>
    <n v="1638"/>
    <n v="63"/>
  </r>
  <r>
    <s v="Carla Molina"/>
    <s v="Australia"/>
    <x v="4"/>
    <n v="154"/>
    <n v="21"/>
  </r>
  <r>
    <s v="Ches Bonnell"/>
    <s v="New Zealand"/>
    <x v="7"/>
    <n v="9835"/>
    <n v="207"/>
  </r>
  <r>
    <s v="Husein Augar"/>
    <s v="New Zealand"/>
    <x v="13"/>
    <n v="7273"/>
    <n v="96"/>
  </r>
  <r>
    <s v="Gigi Bohling"/>
    <s v="UK"/>
    <x v="7"/>
    <n v="6909"/>
    <n v="81"/>
  </r>
  <r>
    <s v="Husein Augar"/>
    <s v="UK"/>
    <x v="17"/>
    <n v="3920"/>
    <n v="306"/>
  </r>
  <r>
    <s v="Oby Sorrel"/>
    <s v="UK"/>
    <x v="20"/>
    <n v="4858"/>
    <n v="279"/>
  </r>
  <r>
    <s v="Barr Faughny"/>
    <s v="Australia"/>
    <x v="2"/>
    <n v="3549"/>
    <n v="3"/>
  </r>
  <r>
    <s v="Ches Bonnell"/>
    <s v="UK"/>
    <x v="18"/>
    <n v="966"/>
    <n v="198"/>
  </r>
  <r>
    <s v="Gigi Bohling"/>
    <s v="UK"/>
    <x v="3"/>
    <n v="385"/>
    <n v="249"/>
  </r>
  <r>
    <s v="Curtice Advani"/>
    <s v="India"/>
    <x v="10"/>
    <n v="2219"/>
    <n v="75"/>
  </r>
  <r>
    <s v="Husein Augar"/>
    <s v="Canada"/>
    <x v="1"/>
    <n v="2954"/>
    <n v="189"/>
  </r>
  <r>
    <s v="Ches Bonnell"/>
    <s v="Canada"/>
    <x v="1"/>
    <n v="280"/>
    <n v="87"/>
  </r>
  <r>
    <s v="Carla Molina"/>
    <s v="Canada"/>
    <x v="0"/>
    <n v="6118"/>
    <n v="174"/>
  </r>
  <r>
    <s v="Barr Faughny"/>
    <s v="UK"/>
    <x v="16"/>
    <n v="4802"/>
    <n v="36"/>
  </r>
  <r>
    <s v="Husein Augar"/>
    <s v="Australia"/>
    <x v="17"/>
    <n v="4137"/>
    <n v="60"/>
  </r>
  <r>
    <s v="Gunar Cockshoot"/>
    <s v="USA"/>
    <x v="14"/>
    <n v="2023"/>
    <n v="78"/>
  </r>
  <r>
    <s v="Husein Augar"/>
    <s v="Canada"/>
    <x v="0"/>
    <n v="9051"/>
    <n v="57"/>
  </r>
  <r>
    <s v="Husein Augar"/>
    <s v="New Zealand"/>
    <x v="19"/>
    <n v="2919"/>
    <n v="45"/>
  </r>
  <r>
    <s v="Carla Molina"/>
    <s v="Australia"/>
    <x v="7"/>
    <n v="5915"/>
    <n v="3"/>
  </r>
  <r>
    <s v="Oby Sorrel"/>
    <s v="USA"/>
    <x v="16"/>
    <n v="2562"/>
    <n v="6"/>
  </r>
  <r>
    <s v="Gigi Bohling"/>
    <s v="New Zealand"/>
    <x v="4"/>
    <n v="8813"/>
    <n v="21"/>
  </r>
  <r>
    <s v="Gigi Bohling"/>
    <s v="Canada"/>
    <x v="3"/>
    <n v="6111"/>
    <n v="3"/>
  </r>
  <r>
    <s v="Brien Boise"/>
    <s v="India"/>
    <x v="6"/>
    <n v="3507"/>
    <n v="288"/>
  </r>
  <r>
    <s v="Curtice Advani"/>
    <s v="Canada"/>
    <x v="11"/>
    <n v="4319"/>
    <n v="30"/>
  </r>
  <r>
    <s v="Ram Mahesh"/>
    <s v="Australia"/>
    <x v="21"/>
    <n v="609"/>
    <n v="87"/>
  </r>
  <r>
    <s v="Ram Mahesh"/>
    <s v="UK"/>
    <x v="18"/>
    <n v="6370"/>
    <n v="30"/>
  </r>
  <r>
    <s v="Gigi Bohling"/>
    <s v="Australia"/>
    <x v="15"/>
    <n v="5474"/>
    <n v="168"/>
  </r>
  <r>
    <s v="Ram Mahesh"/>
    <s v="Canada"/>
    <x v="18"/>
    <n v="3164"/>
    <n v="306"/>
  </r>
  <r>
    <s v="Curtice Advani"/>
    <s v="USA"/>
    <x v="2"/>
    <n v="1302"/>
    <n v="402"/>
  </r>
  <r>
    <s v="Gunar Cockshoot"/>
    <s v="New Zealand"/>
    <x v="19"/>
    <n v="7308"/>
    <n v="327"/>
  </r>
  <r>
    <s v="Ram Mahesh"/>
    <s v="New Zealand"/>
    <x v="18"/>
    <n v="6132"/>
    <n v="93"/>
  </r>
  <r>
    <s v="Oby Sorrel"/>
    <s v="USA"/>
    <x v="8"/>
    <n v="3472"/>
    <n v="96"/>
  </r>
  <r>
    <s v="Brien Boise"/>
    <s v="UK"/>
    <x v="3"/>
    <n v="9660"/>
    <n v="27"/>
  </r>
  <r>
    <s v="Husein Augar"/>
    <s v="Australia"/>
    <x v="21"/>
    <n v="2436"/>
    <n v="99"/>
  </r>
  <r>
    <s v="Husein Augar"/>
    <s v="Australia"/>
    <x v="5"/>
    <n v="9506"/>
    <n v="87"/>
  </r>
  <r>
    <s v="Oby Sorrel"/>
    <s v="New Zealand"/>
    <x v="20"/>
    <n v="245"/>
    <n v="288"/>
  </r>
  <r>
    <s v="Brien Boise"/>
    <s v="USA"/>
    <x v="13"/>
    <n v="2702"/>
    <n v="363"/>
  </r>
  <r>
    <s v="Oby Sorrel"/>
    <s v="India"/>
    <x v="9"/>
    <n v="700"/>
    <n v="87"/>
  </r>
  <r>
    <s v="Curtice Advani"/>
    <s v="India"/>
    <x v="9"/>
    <n v="3759"/>
    <n v="150"/>
  </r>
  <r>
    <s v="Barr Faughny"/>
    <s v="USA"/>
    <x v="9"/>
    <n v="1589"/>
    <n v="303"/>
  </r>
  <r>
    <s v="Ches Bonnell"/>
    <s v="USA"/>
    <x v="19"/>
    <n v="5194"/>
    <n v="288"/>
  </r>
  <r>
    <s v="Oby Sorrel"/>
    <s v="Canada"/>
    <x v="11"/>
    <n v="945"/>
    <n v="75"/>
  </r>
  <r>
    <s v="Ram Mahesh"/>
    <s v="Australia"/>
    <x v="6"/>
    <n v="1988"/>
    <n v="39"/>
  </r>
  <r>
    <s v="Curtice Advani"/>
    <s v="India"/>
    <x v="1"/>
    <n v="6734"/>
    <n v="123"/>
  </r>
  <r>
    <s v="Ram Mahesh"/>
    <s v="Canada"/>
    <x v="2"/>
    <n v="217"/>
    <n v="36"/>
  </r>
  <r>
    <s v="Gigi Bohling"/>
    <s v="India"/>
    <x v="7"/>
    <n v="6279"/>
    <n v="237"/>
  </r>
  <r>
    <s v="Ram Mahesh"/>
    <s v="Canada"/>
    <x v="11"/>
    <n v="4424"/>
    <n v="201"/>
  </r>
  <r>
    <s v="Barr Faughny"/>
    <s v="Canada"/>
    <x v="9"/>
    <n v="189"/>
    <n v="48"/>
  </r>
  <r>
    <s v="Gigi Bohling"/>
    <s v="USA"/>
    <x v="7"/>
    <n v="490"/>
    <n v="84"/>
  </r>
  <r>
    <s v="Brien Boise"/>
    <s v="New Zealand"/>
    <x v="20"/>
    <n v="434"/>
    <n v="87"/>
  </r>
  <r>
    <s v="Ches Bonnell"/>
    <s v="Australia"/>
    <x v="0"/>
    <n v="10129"/>
    <n v="312"/>
  </r>
  <r>
    <s v="Gunar Cockshoot"/>
    <s v="UK"/>
    <x v="19"/>
    <n v="1652"/>
    <n v="102"/>
  </r>
  <r>
    <s v="Brien Boise"/>
    <s v="Australia"/>
    <x v="20"/>
    <n v="6433"/>
    <n v="78"/>
  </r>
  <r>
    <s v="Gunar Cockshoot"/>
    <s v="India"/>
    <x v="14"/>
    <n v="2212"/>
    <n v="117"/>
  </r>
  <r>
    <s v="Carla Molina"/>
    <s v="USA"/>
    <x v="15"/>
    <n v="609"/>
    <n v="99"/>
  </r>
  <r>
    <s v="Ram Mahesh"/>
    <s v="USA"/>
    <x v="17"/>
    <n v="1638"/>
    <n v="48"/>
  </r>
  <r>
    <s v="Ches Bonnell"/>
    <s v="India"/>
    <x v="16"/>
    <n v="3829"/>
    <n v="24"/>
  </r>
  <r>
    <s v="Ram Mahesh"/>
    <s v="UK"/>
    <x v="16"/>
    <n v="5775"/>
    <n v="42"/>
  </r>
  <r>
    <s v="Curtice Advani"/>
    <s v="USA"/>
    <x v="13"/>
    <n v="1071"/>
    <n v="270"/>
  </r>
  <r>
    <s v="Brien Boise"/>
    <s v="Canada"/>
    <x v="14"/>
    <n v="5019"/>
    <n v="150"/>
  </r>
  <r>
    <s v="Barr Faughny"/>
    <s v="New Zealand"/>
    <x v="16"/>
    <n v="2863"/>
    <n v="42"/>
  </r>
  <r>
    <s v="Ram Mahesh"/>
    <s v="USA"/>
    <x v="12"/>
    <n v="1617"/>
    <n v="126"/>
  </r>
  <r>
    <s v="Curtice Advani"/>
    <s v="New Zealand"/>
    <x v="21"/>
    <n v="6818"/>
    <n v="6"/>
  </r>
  <r>
    <s v="Gunar Cockshoot"/>
    <s v="USA"/>
    <x v="16"/>
    <n v="6657"/>
    <n v="276"/>
  </r>
  <r>
    <s v="Gunar Cockshoot"/>
    <s v="India"/>
    <x v="9"/>
    <n v="2919"/>
    <n v="93"/>
  </r>
  <r>
    <s v="Barr Faughny"/>
    <s v="Canada"/>
    <x v="6"/>
    <n v="3094"/>
    <n v="246"/>
  </r>
  <r>
    <s v="Curtice Advani"/>
    <s v="UK"/>
    <x v="17"/>
    <n v="2989"/>
    <n v="3"/>
  </r>
  <r>
    <s v="Brien Boise"/>
    <s v="Australia"/>
    <x v="18"/>
    <n v="2268"/>
    <n v="63"/>
  </r>
  <r>
    <s v="Gigi Bohling"/>
    <s v="USA"/>
    <x v="6"/>
    <n v="4753"/>
    <n v="246"/>
  </r>
  <r>
    <s v="Barr Faughny"/>
    <s v="India"/>
    <x v="15"/>
    <n v="7511"/>
    <n v="120"/>
  </r>
  <r>
    <s v="Barr Faughny"/>
    <s v="Australia"/>
    <x v="6"/>
    <n v="4326"/>
    <n v="348"/>
  </r>
  <r>
    <s v="Carla Molina"/>
    <s v="India"/>
    <x v="14"/>
    <n v="4935"/>
    <n v="126"/>
  </r>
  <r>
    <s v="Curtice Advani"/>
    <s v="USA"/>
    <x v="0"/>
    <n v="4781"/>
    <n v="123"/>
  </r>
  <r>
    <s v="Gigi Bohling"/>
    <s v="Australia"/>
    <x v="4"/>
    <n v="7483"/>
    <n v="45"/>
  </r>
  <r>
    <s v="Oby Sorrel"/>
    <s v="Australia"/>
    <x v="2"/>
    <n v="6860"/>
    <n v="126"/>
  </r>
  <r>
    <s v="Ram Mahesh"/>
    <s v="New Zealand"/>
    <x v="12"/>
    <n v="9002"/>
    <n v="72"/>
  </r>
  <r>
    <s v="Curtice Advani"/>
    <s v="Canada"/>
    <x v="12"/>
    <n v="1400"/>
    <n v="135"/>
  </r>
  <r>
    <s v="Oby Sorrel"/>
    <s v="India"/>
    <x v="7"/>
    <n v="4053"/>
    <n v="24"/>
  </r>
  <r>
    <s v="Ches Bonnell"/>
    <s v="Canada"/>
    <x v="6"/>
    <n v="2149"/>
    <n v="117"/>
  </r>
  <r>
    <s v="Gunar Cockshoot"/>
    <s v="UK"/>
    <x v="12"/>
    <n v="3640"/>
    <n v="51"/>
  </r>
  <r>
    <s v="Barr Faughny"/>
    <s v="UK"/>
    <x v="14"/>
    <n v="630"/>
    <n v="36"/>
  </r>
  <r>
    <s v="Husein Augar"/>
    <s v="USA"/>
    <x v="18"/>
    <n v="2429"/>
    <n v="144"/>
  </r>
  <r>
    <s v="Husein Augar"/>
    <s v="Canada"/>
    <x v="4"/>
    <n v="2142"/>
    <n v="114"/>
  </r>
  <r>
    <s v="Ches Bonnell"/>
    <s v="New Zealand"/>
    <x v="0"/>
    <n v="6454"/>
    <n v="54"/>
  </r>
  <r>
    <s v="Ches Bonnell"/>
    <s v="New Zealand"/>
    <x v="10"/>
    <n v="4487"/>
    <n v="333"/>
  </r>
  <r>
    <s v="Gunar Cockshoot"/>
    <s v="New Zealand"/>
    <x v="2"/>
    <n v="938"/>
    <n v="366"/>
  </r>
  <r>
    <s v="Gunar Cockshoot"/>
    <s v="Australia"/>
    <x v="21"/>
    <n v="8841"/>
    <n v="303"/>
  </r>
  <r>
    <s v="Barr Faughny"/>
    <s v="UK"/>
    <x v="5"/>
    <n v="4018"/>
    <n v="126"/>
  </r>
  <r>
    <s v="Carla Molina"/>
    <s v="New Zealand"/>
    <x v="16"/>
    <n v="714"/>
    <n v="231"/>
  </r>
  <r>
    <s v="Husein Augar"/>
    <s v="Australia"/>
    <x v="4"/>
    <n v="3850"/>
    <n v="10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0">
  <r>
    <x v="0"/>
    <x v="0"/>
    <x v="0"/>
    <n v="0"/>
    <n v="135"/>
  </r>
  <r>
    <x v="1"/>
    <x v="0"/>
    <x v="1"/>
    <n v="21"/>
    <n v="168"/>
  </r>
  <r>
    <x v="2"/>
    <x v="1"/>
    <x v="2"/>
    <n v="42"/>
    <n v="150"/>
  </r>
  <r>
    <x v="3"/>
    <x v="2"/>
    <x v="3"/>
    <n v="56"/>
    <n v="51"/>
  </r>
  <r>
    <x v="4"/>
    <x v="2"/>
    <x v="3"/>
    <n v="63"/>
    <n v="123"/>
  </r>
  <r>
    <x v="5"/>
    <x v="3"/>
    <x v="4"/>
    <n v="98"/>
    <n v="159"/>
  </r>
  <r>
    <x v="6"/>
    <x v="4"/>
    <x v="4"/>
    <n v="98"/>
    <n v="204"/>
  </r>
  <r>
    <x v="6"/>
    <x v="2"/>
    <x v="5"/>
    <n v="154"/>
    <n v="21"/>
  </r>
  <r>
    <x v="2"/>
    <x v="2"/>
    <x v="6"/>
    <n v="168"/>
    <n v="84"/>
  </r>
  <r>
    <x v="7"/>
    <x v="1"/>
    <x v="7"/>
    <n v="182"/>
    <n v="48"/>
  </r>
  <r>
    <x v="3"/>
    <x v="4"/>
    <x v="8"/>
    <n v="189"/>
    <n v="48"/>
  </r>
  <r>
    <x v="0"/>
    <x v="4"/>
    <x v="9"/>
    <n v="217"/>
    <n v="36"/>
  </r>
  <r>
    <x v="3"/>
    <x v="1"/>
    <x v="10"/>
    <n v="238"/>
    <n v="18"/>
  </r>
  <r>
    <x v="4"/>
    <x v="1"/>
    <x v="11"/>
    <n v="245"/>
    <n v="288"/>
  </r>
  <r>
    <x v="3"/>
    <x v="5"/>
    <x v="3"/>
    <n v="252"/>
    <n v="54"/>
  </r>
  <r>
    <x v="5"/>
    <x v="1"/>
    <x v="9"/>
    <n v="259"/>
    <n v="207"/>
  </r>
  <r>
    <x v="8"/>
    <x v="4"/>
    <x v="12"/>
    <n v="280"/>
    <n v="87"/>
  </r>
  <r>
    <x v="6"/>
    <x v="5"/>
    <x v="6"/>
    <n v="336"/>
    <n v="144"/>
  </r>
  <r>
    <x v="2"/>
    <x v="3"/>
    <x v="13"/>
    <n v="357"/>
    <n v="126"/>
  </r>
  <r>
    <x v="7"/>
    <x v="0"/>
    <x v="14"/>
    <n v="385"/>
    <n v="249"/>
  </r>
  <r>
    <x v="2"/>
    <x v="1"/>
    <x v="11"/>
    <n v="434"/>
    <n v="87"/>
  </r>
  <r>
    <x v="9"/>
    <x v="2"/>
    <x v="5"/>
    <n v="469"/>
    <n v="75"/>
  </r>
  <r>
    <x v="7"/>
    <x v="3"/>
    <x v="6"/>
    <n v="490"/>
    <n v="84"/>
  </r>
  <r>
    <x v="9"/>
    <x v="4"/>
    <x v="11"/>
    <n v="497"/>
    <n v="63"/>
  </r>
  <r>
    <x v="7"/>
    <x v="1"/>
    <x v="6"/>
    <n v="518"/>
    <n v="75"/>
  </r>
  <r>
    <x v="9"/>
    <x v="5"/>
    <x v="9"/>
    <n v="525"/>
    <n v="48"/>
  </r>
  <r>
    <x v="3"/>
    <x v="3"/>
    <x v="10"/>
    <n v="553"/>
    <n v="15"/>
  </r>
  <r>
    <x v="9"/>
    <x v="1"/>
    <x v="2"/>
    <n v="560"/>
    <n v="81"/>
  </r>
  <r>
    <x v="4"/>
    <x v="3"/>
    <x v="11"/>
    <n v="567"/>
    <n v="228"/>
  </r>
  <r>
    <x v="0"/>
    <x v="2"/>
    <x v="4"/>
    <n v="609"/>
    <n v="87"/>
  </r>
  <r>
    <x v="6"/>
    <x v="3"/>
    <x v="10"/>
    <n v="609"/>
    <n v="99"/>
  </r>
  <r>
    <x v="0"/>
    <x v="2"/>
    <x v="15"/>
    <n v="623"/>
    <n v="51"/>
  </r>
  <r>
    <x v="3"/>
    <x v="0"/>
    <x v="16"/>
    <n v="630"/>
    <n v="36"/>
  </r>
  <r>
    <x v="4"/>
    <x v="5"/>
    <x v="8"/>
    <n v="700"/>
    <n v="87"/>
  </r>
  <r>
    <x v="5"/>
    <x v="5"/>
    <x v="8"/>
    <n v="707"/>
    <n v="174"/>
  </r>
  <r>
    <x v="6"/>
    <x v="1"/>
    <x v="17"/>
    <n v="714"/>
    <n v="231"/>
  </r>
  <r>
    <x v="3"/>
    <x v="4"/>
    <x v="18"/>
    <n v="798"/>
    <n v="519"/>
  </r>
  <r>
    <x v="1"/>
    <x v="3"/>
    <x v="13"/>
    <n v="819"/>
    <n v="306"/>
  </r>
  <r>
    <x v="2"/>
    <x v="2"/>
    <x v="3"/>
    <n v="819"/>
    <n v="510"/>
  </r>
  <r>
    <x v="6"/>
    <x v="3"/>
    <x v="18"/>
    <n v="847"/>
    <n v="129"/>
  </r>
  <r>
    <x v="6"/>
    <x v="4"/>
    <x v="19"/>
    <n v="854"/>
    <n v="309"/>
  </r>
  <r>
    <x v="7"/>
    <x v="5"/>
    <x v="10"/>
    <n v="861"/>
    <n v="195"/>
  </r>
  <r>
    <x v="9"/>
    <x v="2"/>
    <x v="1"/>
    <n v="938"/>
    <n v="6"/>
  </r>
  <r>
    <x v="5"/>
    <x v="5"/>
    <x v="1"/>
    <n v="938"/>
    <n v="189"/>
  </r>
  <r>
    <x v="1"/>
    <x v="1"/>
    <x v="9"/>
    <n v="938"/>
    <n v="366"/>
  </r>
  <r>
    <x v="4"/>
    <x v="4"/>
    <x v="3"/>
    <n v="945"/>
    <n v="75"/>
  </r>
  <r>
    <x v="9"/>
    <x v="2"/>
    <x v="13"/>
    <n v="959"/>
    <n v="135"/>
  </r>
  <r>
    <x v="5"/>
    <x v="3"/>
    <x v="9"/>
    <n v="959"/>
    <n v="147"/>
  </r>
  <r>
    <x v="8"/>
    <x v="0"/>
    <x v="18"/>
    <n v="966"/>
    <n v="198"/>
  </r>
  <r>
    <x v="1"/>
    <x v="4"/>
    <x v="19"/>
    <n v="973"/>
    <n v="162"/>
  </r>
  <r>
    <x v="3"/>
    <x v="1"/>
    <x v="20"/>
    <n v="1057"/>
    <n v="54"/>
  </r>
  <r>
    <x v="9"/>
    <x v="3"/>
    <x v="21"/>
    <n v="1071"/>
    <n v="270"/>
  </r>
  <r>
    <x v="5"/>
    <x v="1"/>
    <x v="0"/>
    <n v="1085"/>
    <n v="273"/>
  </r>
  <r>
    <x v="9"/>
    <x v="2"/>
    <x v="18"/>
    <n v="1134"/>
    <n v="282"/>
  </r>
  <r>
    <x v="6"/>
    <x v="5"/>
    <x v="1"/>
    <n v="1274"/>
    <n v="225"/>
  </r>
  <r>
    <x v="1"/>
    <x v="4"/>
    <x v="10"/>
    <n v="1281"/>
    <n v="18"/>
  </r>
  <r>
    <x v="8"/>
    <x v="2"/>
    <x v="20"/>
    <n v="1281"/>
    <n v="75"/>
  </r>
  <r>
    <x v="9"/>
    <x v="3"/>
    <x v="9"/>
    <n v="1302"/>
    <n v="402"/>
  </r>
  <r>
    <x v="9"/>
    <x v="4"/>
    <x v="0"/>
    <n v="1400"/>
    <n v="135"/>
  </r>
  <r>
    <x v="4"/>
    <x v="4"/>
    <x v="18"/>
    <n v="1407"/>
    <n v="72"/>
  </r>
  <r>
    <x v="4"/>
    <x v="5"/>
    <x v="5"/>
    <n v="1428"/>
    <n v="93"/>
  </r>
  <r>
    <x v="9"/>
    <x v="5"/>
    <x v="17"/>
    <n v="1442"/>
    <n v="15"/>
  </r>
  <r>
    <x v="6"/>
    <x v="5"/>
    <x v="8"/>
    <n v="1463"/>
    <n v="39"/>
  </r>
  <r>
    <x v="9"/>
    <x v="1"/>
    <x v="14"/>
    <n v="1505"/>
    <n v="102"/>
  </r>
  <r>
    <x v="7"/>
    <x v="4"/>
    <x v="2"/>
    <n v="1526"/>
    <n v="105"/>
  </r>
  <r>
    <x v="6"/>
    <x v="1"/>
    <x v="2"/>
    <n v="1526"/>
    <n v="240"/>
  </r>
  <r>
    <x v="2"/>
    <x v="0"/>
    <x v="4"/>
    <n v="1561"/>
    <n v="27"/>
  </r>
  <r>
    <x v="8"/>
    <x v="5"/>
    <x v="5"/>
    <n v="1568"/>
    <n v="96"/>
  </r>
  <r>
    <x v="3"/>
    <x v="0"/>
    <x v="6"/>
    <n v="1568"/>
    <n v="141"/>
  </r>
  <r>
    <x v="3"/>
    <x v="3"/>
    <x v="8"/>
    <n v="1589"/>
    <n v="303"/>
  </r>
  <r>
    <x v="0"/>
    <x v="3"/>
    <x v="0"/>
    <n v="1617"/>
    <n v="126"/>
  </r>
  <r>
    <x v="0"/>
    <x v="1"/>
    <x v="2"/>
    <n v="1624"/>
    <n v="114"/>
  </r>
  <r>
    <x v="0"/>
    <x v="3"/>
    <x v="15"/>
    <n v="1638"/>
    <n v="48"/>
  </r>
  <r>
    <x v="9"/>
    <x v="0"/>
    <x v="2"/>
    <n v="1638"/>
    <n v="63"/>
  </r>
  <r>
    <x v="7"/>
    <x v="5"/>
    <x v="13"/>
    <n v="1652"/>
    <n v="93"/>
  </r>
  <r>
    <x v="1"/>
    <x v="0"/>
    <x v="19"/>
    <n v="1652"/>
    <n v="102"/>
  </r>
  <r>
    <x v="2"/>
    <x v="2"/>
    <x v="16"/>
    <n v="1701"/>
    <n v="234"/>
  </r>
  <r>
    <x v="2"/>
    <x v="1"/>
    <x v="10"/>
    <n v="1771"/>
    <n v="204"/>
  </r>
  <r>
    <x v="8"/>
    <x v="2"/>
    <x v="14"/>
    <n v="1778"/>
    <n v="270"/>
  </r>
  <r>
    <x v="3"/>
    <x v="0"/>
    <x v="5"/>
    <n v="1785"/>
    <n v="462"/>
  </r>
  <r>
    <x v="2"/>
    <x v="1"/>
    <x v="6"/>
    <n v="1890"/>
    <n v="195"/>
  </r>
  <r>
    <x v="9"/>
    <x v="1"/>
    <x v="1"/>
    <n v="1904"/>
    <n v="405"/>
  </r>
  <r>
    <x v="6"/>
    <x v="4"/>
    <x v="10"/>
    <n v="1925"/>
    <n v="192"/>
  </r>
  <r>
    <x v="8"/>
    <x v="5"/>
    <x v="20"/>
    <n v="1932"/>
    <n v="369"/>
  </r>
  <r>
    <x v="4"/>
    <x v="3"/>
    <x v="21"/>
    <n v="1974"/>
    <n v="195"/>
  </r>
  <r>
    <x v="0"/>
    <x v="2"/>
    <x v="7"/>
    <n v="1988"/>
    <n v="39"/>
  </r>
  <r>
    <x v="2"/>
    <x v="5"/>
    <x v="1"/>
    <n v="2009"/>
    <n v="219"/>
  </r>
  <r>
    <x v="3"/>
    <x v="0"/>
    <x v="1"/>
    <n v="2016"/>
    <n v="117"/>
  </r>
  <r>
    <x v="1"/>
    <x v="3"/>
    <x v="16"/>
    <n v="2023"/>
    <n v="78"/>
  </r>
  <r>
    <x v="2"/>
    <x v="3"/>
    <x v="0"/>
    <n v="2023"/>
    <n v="168"/>
  </r>
  <r>
    <x v="9"/>
    <x v="0"/>
    <x v="5"/>
    <n v="2100"/>
    <n v="414"/>
  </r>
  <r>
    <x v="1"/>
    <x v="3"/>
    <x v="0"/>
    <n v="2114"/>
    <n v="66"/>
  </r>
  <r>
    <x v="6"/>
    <x v="3"/>
    <x v="17"/>
    <n v="2114"/>
    <n v="186"/>
  </r>
  <r>
    <x v="8"/>
    <x v="3"/>
    <x v="1"/>
    <n v="2135"/>
    <n v="27"/>
  </r>
  <r>
    <x v="5"/>
    <x v="4"/>
    <x v="5"/>
    <n v="2142"/>
    <n v="114"/>
  </r>
  <r>
    <x v="8"/>
    <x v="4"/>
    <x v="7"/>
    <n v="2149"/>
    <n v="117"/>
  </r>
  <r>
    <x v="8"/>
    <x v="5"/>
    <x v="21"/>
    <n v="2205"/>
    <n v="138"/>
  </r>
  <r>
    <x v="4"/>
    <x v="2"/>
    <x v="6"/>
    <n v="2205"/>
    <n v="141"/>
  </r>
  <r>
    <x v="1"/>
    <x v="5"/>
    <x v="16"/>
    <n v="2212"/>
    <n v="117"/>
  </r>
  <r>
    <x v="9"/>
    <x v="5"/>
    <x v="1"/>
    <n v="2219"/>
    <n v="75"/>
  </r>
  <r>
    <x v="8"/>
    <x v="5"/>
    <x v="13"/>
    <n v="2226"/>
    <n v="48"/>
  </r>
  <r>
    <x v="2"/>
    <x v="2"/>
    <x v="18"/>
    <n v="2268"/>
    <n v="63"/>
  </r>
  <r>
    <x v="0"/>
    <x v="3"/>
    <x v="2"/>
    <n v="2275"/>
    <n v="447"/>
  </r>
  <r>
    <x v="0"/>
    <x v="5"/>
    <x v="18"/>
    <n v="2289"/>
    <n v="135"/>
  </r>
  <r>
    <x v="9"/>
    <x v="2"/>
    <x v="3"/>
    <n v="2317"/>
    <n v="123"/>
  </r>
  <r>
    <x v="4"/>
    <x v="4"/>
    <x v="16"/>
    <n v="2317"/>
    <n v="261"/>
  </r>
  <r>
    <x v="6"/>
    <x v="1"/>
    <x v="4"/>
    <n v="2324"/>
    <n v="177"/>
  </r>
  <r>
    <x v="5"/>
    <x v="2"/>
    <x v="8"/>
    <n v="2408"/>
    <n v="9"/>
  </r>
  <r>
    <x v="7"/>
    <x v="3"/>
    <x v="14"/>
    <n v="2415"/>
    <n v="15"/>
  </r>
  <r>
    <x v="1"/>
    <x v="3"/>
    <x v="20"/>
    <n v="2415"/>
    <n v="255"/>
  </r>
  <r>
    <x v="5"/>
    <x v="3"/>
    <x v="18"/>
    <n v="2429"/>
    <n v="144"/>
  </r>
  <r>
    <x v="5"/>
    <x v="2"/>
    <x v="4"/>
    <n v="2436"/>
    <n v="99"/>
  </r>
  <r>
    <x v="1"/>
    <x v="3"/>
    <x v="5"/>
    <n v="2464"/>
    <n v="234"/>
  </r>
  <r>
    <x v="4"/>
    <x v="4"/>
    <x v="0"/>
    <n v="2471"/>
    <n v="342"/>
  </r>
  <r>
    <x v="8"/>
    <x v="3"/>
    <x v="18"/>
    <n v="2478"/>
    <n v="21"/>
  </r>
  <r>
    <x v="0"/>
    <x v="2"/>
    <x v="0"/>
    <n v="2541"/>
    <n v="45"/>
  </r>
  <r>
    <x v="0"/>
    <x v="2"/>
    <x v="5"/>
    <n v="2541"/>
    <n v="90"/>
  </r>
  <r>
    <x v="4"/>
    <x v="3"/>
    <x v="17"/>
    <n v="2562"/>
    <n v="6"/>
  </r>
  <r>
    <x v="1"/>
    <x v="5"/>
    <x v="21"/>
    <n v="2583"/>
    <n v="18"/>
  </r>
  <r>
    <x v="5"/>
    <x v="0"/>
    <x v="14"/>
    <n v="2639"/>
    <n v="204"/>
  </r>
  <r>
    <x v="5"/>
    <x v="2"/>
    <x v="1"/>
    <n v="2646"/>
    <n v="120"/>
  </r>
  <r>
    <x v="8"/>
    <x v="4"/>
    <x v="14"/>
    <n v="2646"/>
    <n v="177"/>
  </r>
  <r>
    <x v="9"/>
    <x v="2"/>
    <x v="7"/>
    <n v="2681"/>
    <n v="54"/>
  </r>
  <r>
    <x v="2"/>
    <x v="3"/>
    <x v="21"/>
    <n v="2702"/>
    <n v="363"/>
  </r>
  <r>
    <x v="5"/>
    <x v="1"/>
    <x v="16"/>
    <n v="2737"/>
    <n v="93"/>
  </r>
  <r>
    <x v="7"/>
    <x v="3"/>
    <x v="9"/>
    <n v="2744"/>
    <n v="9"/>
  </r>
  <r>
    <x v="0"/>
    <x v="5"/>
    <x v="16"/>
    <n v="2779"/>
    <n v="75"/>
  </r>
  <r>
    <x v="8"/>
    <x v="3"/>
    <x v="15"/>
    <n v="2793"/>
    <n v="114"/>
  </r>
  <r>
    <x v="5"/>
    <x v="1"/>
    <x v="4"/>
    <n v="2856"/>
    <n v="246"/>
  </r>
  <r>
    <x v="3"/>
    <x v="1"/>
    <x v="17"/>
    <n v="2863"/>
    <n v="42"/>
  </r>
  <r>
    <x v="8"/>
    <x v="4"/>
    <x v="10"/>
    <n v="2870"/>
    <n v="300"/>
  </r>
  <r>
    <x v="7"/>
    <x v="5"/>
    <x v="0"/>
    <n v="2891"/>
    <n v="102"/>
  </r>
  <r>
    <x v="5"/>
    <x v="1"/>
    <x v="19"/>
    <n v="2919"/>
    <n v="45"/>
  </r>
  <r>
    <x v="1"/>
    <x v="5"/>
    <x v="8"/>
    <n v="2919"/>
    <n v="93"/>
  </r>
  <r>
    <x v="6"/>
    <x v="1"/>
    <x v="11"/>
    <n v="2933"/>
    <n v="9"/>
  </r>
  <r>
    <x v="5"/>
    <x v="4"/>
    <x v="12"/>
    <n v="2954"/>
    <n v="189"/>
  </r>
  <r>
    <x v="9"/>
    <x v="0"/>
    <x v="15"/>
    <n v="2989"/>
    <n v="3"/>
  </r>
  <r>
    <x v="9"/>
    <x v="0"/>
    <x v="0"/>
    <n v="3052"/>
    <n v="378"/>
  </r>
  <r>
    <x v="4"/>
    <x v="1"/>
    <x v="19"/>
    <n v="3059"/>
    <n v="27"/>
  </r>
  <r>
    <x v="3"/>
    <x v="4"/>
    <x v="7"/>
    <n v="3094"/>
    <n v="246"/>
  </r>
  <r>
    <x v="0"/>
    <x v="0"/>
    <x v="19"/>
    <n v="3101"/>
    <n v="225"/>
  </r>
  <r>
    <x v="1"/>
    <x v="5"/>
    <x v="4"/>
    <n v="3108"/>
    <n v="54"/>
  </r>
  <r>
    <x v="0"/>
    <x v="4"/>
    <x v="18"/>
    <n v="3164"/>
    <n v="306"/>
  </r>
  <r>
    <x v="5"/>
    <x v="0"/>
    <x v="5"/>
    <n v="3192"/>
    <n v="72"/>
  </r>
  <r>
    <x v="8"/>
    <x v="5"/>
    <x v="12"/>
    <n v="3262"/>
    <n v="75"/>
  </r>
  <r>
    <x v="1"/>
    <x v="4"/>
    <x v="5"/>
    <n v="3339"/>
    <n v="39"/>
  </r>
  <r>
    <x v="9"/>
    <x v="5"/>
    <x v="0"/>
    <n v="3339"/>
    <n v="75"/>
  </r>
  <r>
    <x v="7"/>
    <x v="4"/>
    <x v="8"/>
    <n v="3339"/>
    <n v="348"/>
  </r>
  <r>
    <x v="6"/>
    <x v="1"/>
    <x v="21"/>
    <n v="3388"/>
    <n v="123"/>
  </r>
  <r>
    <x v="9"/>
    <x v="5"/>
    <x v="2"/>
    <n v="3402"/>
    <n v="366"/>
  </r>
  <r>
    <x v="4"/>
    <x v="3"/>
    <x v="20"/>
    <n v="3472"/>
    <n v="96"/>
  </r>
  <r>
    <x v="2"/>
    <x v="5"/>
    <x v="7"/>
    <n v="3507"/>
    <n v="288"/>
  </r>
  <r>
    <x v="3"/>
    <x v="2"/>
    <x v="9"/>
    <n v="3549"/>
    <n v="3"/>
  </r>
  <r>
    <x v="9"/>
    <x v="1"/>
    <x v="19"/>
    <n v="3556"/>
    <n v="459"/>
  </r>
  <r>
    <x v="2"/>
    <x v="3"/>
    <x v="2"/>
    <n v="3598"/>
    <n v="81"/>
  </r>
  <r>
    <x v="1"/>
    <x v="0"/>
    <x v="0"/>
    <n v="3640"/>
    <n v="51"/>
  </r>
  <r>
    <x v="1"/>
    <x v="5"/>
    <x v="19"/>
    <n v="3689"/>
    <n v="312"/>
  </r>
  <r>
    <x v="2"/>
    <x v="2"/>
    <x v="12"/>
    <n v="3752"/>
    <n v="213"/>
  </r>
  <r>
    <x v="9"/>
    <x v="5"/>
    <x v="8"/>
    <n v="3759"/>
    <n v="150"/>
  </r>
  <r>
    <x v="1"/>
    <x v="4"/>
    <x v="16"/>
    <n v="3773"/>
    <n v="165"/>
  </r>
  <r>
    <x v="0"/>
    <x v="5"/>
    <x v="13"/>
    <n v="3794"/>
    <n v="159"/>
  </r>
  <r>
    <x v="4"/>
    <x v="3"/>
    <x v="14"/>
    <n v="3808"/>
    <n v="279"/>
  </r>
  <r>
    <x v="8"/>
    <x v="5"/>
    <x v="17"/>
    <n v="3829"/>
    <n v="24"/>
  </r>
  <r>
    <x v="5"/>
    <x v="2"/>
    <x v="5"/>
    <n v="3850"/>
    <n v="102"/>
  </r>
  <r>
    <x v="9"/>
    <x v="3"/>
    <x v="18"/>
    <n v="3864"/>
    <n v="177"/>
  </r>
  <r>
    <x v="5"/>
    <x v="0"/>
    <x v="15"/>
    <n v="3920"/>
    <n v="306"/>
  </r>
  <r>
    <x v="6"/>
    <x v="0"/>
    <x v="20"/>
    <n v="3976"/>
    <n v="72"/>
  </r>
  <r>
    <x v="1"/>
    <x v="1"/>
    <x v="8"/>
    <n v="3983"/>
    <n v="144"/>
  </r>
  <r>
    <x v="3"/>
    <x v="0"/>
    <x v="13"/>
    <n v="4018"/>
    <n v="126"/>
  </r>
  <r>
    <x v="0"/>
    <x v="5"/>
    <x v="10"/>
    <n v="4018"/>
    <n v="162"/>
  </r>
  <r>
    <x v="7"/>
    <x v="0"/>
    <x v="15"/>
    <n v="4018"/>
    <n v="171"/>
  </r>
  <r>
    <x v="4"/>
    <x v="5"/>
    <x v="6"/>
    <n v="4053"/>
    <n v="24"/>
  </r>
  <r>
    <x v="5"/>
    <x v="2"/>
    <x v="15"/>
    <n v="4137"/>
    <n v="60"/>
  </r>
  <r>
    <x v="9"/>
    <x v="5"/>
    <x v="18"/>
    <n v="4242"/>
    <n v="207"/>
  </r>
  <r>
    <x v="5"/>
    <x v="1"/>
    <x v="5"/>
    <n v="4305"/>
    <n v="156"/>
  </r>
  <r>
    <x v="9"/>
    <x v="4"/>
    <x v="3"/>
    <n v="4319"/>
    <n v="30"/>
  </r>
  <r>
    <x v="3"/>
    <x v="2"/>
    <x v="7"/>
    <n v="4326"/>
    <n v="348"/>
  </r>
  <r>
    <x v="3"/>
    <x v="2"/>
    <x v="16"/>
    <n v="4417"/>
    <n v="153"/>
  </r>
  <r>
    <x v="0"/>
    <x v="4"/>
    <x v="3"/>
    <n v="4424"/>
    <n v="201"/>
  </r>
  <r>
    <x v="8"/>
    <x v="0"/>
    <x v="8"/>
    <n v="4438"/>
    <n v="246"/>
  </r>
  <r>
    <x v="7"/>
    <x v="3"/>
    <x v="0"/>
    <n v="4480"/>
    <n v="357"/>
  </r>
  <r>
    <x v="8"/>
    <x v="1"/>
    <x v="8"/>
    <n v="4487"/>
    <n v="111"/>
  </r>
  <r>
    <x v="8"/>
    <x v="1"/>
    <x v="1"/>
    <n v="4487"/>
    <n v="333"/>
  </r>
  <r>
    <x v="8"/>
    <x v="3"/>
    <x v="10"/>
    <n v="4585"/>
    <n v="240"/>
  </r>
  <r>
    <x v="1"/>
    <x v="1"/>
    <x v="0"/>
    <n v="4592"/>
    <n v="324"/>
  </r>
  <r>
    <x v="8"/>
    <x v="3"/>
    <x v="20"/>
    <n v="4606"/>
    <n v="63"/>
  </r>
  <r>
    <x v="4"/>
    <x v="1"/>
    <x v="16"/>
    <n v="4683"/>
    <n v="30"/>
  </r>
  <r>
    <x v="0"/>
    <x v="3"/>
    <x v="1"/>
    <n v="4725"/>
    <n v="174"/>
  </r>
  <r>
    <x v="7"/>
    <x v="3"/>
    <x v="7"/>
    <n v="4753"/>
    <n v="246"/>
  </r>
  <r>
    <x v="2"/>
    <x v="3"/>
    <x v="18"/>
    <n v="4753"/>
    <n v="300"/>
  </r>
  <r>
    <x v="6"/>
    <x v="3"/>
    <x v="3"/>
    <n v="4760"/>
    <n v="69"/>
  </r>
  <r>
    <x v="9"/>
    <x v="3"/>
    <x v="2"/>
    <n v="4781"/>
    <n v="123"/>
  </r>
  <r>
    <x v="3"/>
    <x v="0"/>
    <x v="17"/>
    <n v="4802"/>
    <n v="36"/>
  </r>
  <r>
    <x v="4"/>
    <x v="0"/>
    <x v="11"/>
    <n v="4858"/>
    <n v="279"/>
  </r>
  <r>
    <x v="6"/>
    <x v="5"/>
    <x v="16"/>
    <n v="4935"/>
    <n v="126"/>
  </r>
  <r>
    <x v="9"/>
    <x v="1"/>
    <x v="16"/>
    <n v="4949"/>
    <n v="189"/>
  </r>
  <r>
    <x v="1"/>
    <x v="0"/>
    <x v="4"/>
    <n v="4956"/>
    <n v="171"/>
  </r>
  <r>
    <x v="9"/>
    <x v="4"/>
    <x v="8"/>
    <n v="4970"/>
    <n v="156"/>
  </r>
  <r>
    <x v="4"/>
    <x v="5"/>
    <x v="4"/>
    <n v="4991"/>
    <n v="9"/>
  </r>
  <r>
    <x v="7"/>
    <x v="1"/>
    <x v="20"/>
    <n v="4991"/>
    <n v="12"/>
  </r>
  <r>
    <x v="2"/>
    <x v="3"/>
    <x v="6"/>
    <n v="5012"/>
    <n v="210"/>
  </r>
  <r>
    <x v="2"/>
    <x v="4"/>
    <x v="16"/>
    <n v="5019"/>
    <n v="150"/>
  </r>
  <r>
    <x v="0"/>
    <x v="5"/>
    <x v="8"/>
    <n v="5019"/>
    <n v="156"/>
  </r>
  <r>
    <x v="7"/>
    <x v="2"/>
    <x v="12"/>
    <n v="5075"/>
    <n v="21"/>
  </r>
  <r>
    <x v="8"/>
    <x v="3"/>
    <x v="19"/>
    <n v="5194"/>
    <n v="288"/>
  </r>
  <r>
    <x v="7"/>
    <x v="0"/>
    <x v="4"/>
    <n v="5236"/>
    <n v="51"/>
  </r>
  <r>
    <x v="8"/>
    <x v="1"/>
    <x v="4"/>
    <n v="5306"/>
    <n v="0"/>
  </r>
  <r>
    <x v="4"/>
    <x v="5"/>
    <x v="10"/>
    <n v="5355"/>
    <n v="204"/>
  </r>
  <r>
    <x v="0"/>
    <x v="4"/>
    <x v="5"/>
    <n v="5439"/>
    <n v="30"/>
  </r>
  <r>
    <x v="7"/>
    <x v="2"/>
    <x v="10"/>
    <n v="5474"/>
    <n v="168"/>
  </r>
  <r>
    <x v="8"/>
    <x v="4"/>
    <x v="0"/>
    <n v="5551"/>
    <n v="252"/>
  </r>
  <r>
    <x v="4"/>
    <x v="2"/>
    <x v="20"/>
    <n v="5586"/>
    <n v="525"/>
  </r>
  <r>
    <x v="0"/>
    <x v="2"/>
    <x v="3"/>
    <n v="5670"/>
    <n v="297"/>
  </r>
  <r>
    <x v="8"/>
    <x v="2"/>
    <x v="19"/>
    <n v="5677"/>
    <n v="258"/>
  </r>
  <r>
    <x v="0"/>
    <x v="0"/>
    <x v="17"/>
    <n v="5775"/>
    <n v="42"/>
  </r>
  <r>
    <x v="0"/>
    <x v="0"/>
    <x v="6"/>
    <n v="5817"/>
    <n v="12"/>
  </r>
  <r>
    <x v="6"/>
    <x v="2"/>
    <x v="6"/>
    <n v="5915"/>
    <n v="3"/>
  </r>
  <r>
    <x v="3"/>
    <x v="0"/>
    <x v="19"/>
    <n v="6027"/>
    <n v="144"/>
  </r>
  <r>
    <x v="9"/>
    <x v="0"/>
    <x v="8"/>
    <n v="6048"/>
    <n v="27"/>
  </r>
  <r>
    <x v="7"/>
    <x v="4"/>
    <x v="14"/>
    <n v="6111"/>
    <n v="3"/>
  </r>
  <r>
    <x v="9"/>
    <x v="4"/>
    <x v="12"/>
    <n v="6118"/>
    <n v="9"/>
  </r>
  <r>
    <x v="6"/>
    <x v="4"/>
    <x v="2"/>
    <n v="6118"/>
    <n v="174"/>
  </r>
  <r>
    <x v="0"/>
    <x v="2"/>
    <x v="9"/>
    <n v="6125"/>
    <n v="102"/>
  </r>
  <r>
    <x v="0"/>
    <x v="1"/>
    <x v="18"/>
    <n v="6132"/>
    <n v="93"/>
  </r>
  <r>
    <x v="7"/>
    <x v="4"/>
    <x v="3"/>
    <n v="6146"/>
    <n v="63"/>
  </r>
  <r>
    <x v="2"/>
    <x v="1"/>
    <x v="4"/>
    <n v="6279"/>
    <n v="45"/>
  </r>
  <r>
    <x v="7"/>
    <x v="5"/>
    <x v="6"/>
    <n v="6279"/>
    <n v="237"/>
  </r>
  <r>
    <x v="1"/>
    <x v="5"/>
    <x v="5"/>
    <n v="6300"/>
    <n v="42"/>
  </r>
  <r>
    <x v="7"/>
    <x v="4"/>
    <x v="16"/>
    <n v="6314"/>
    <n v="15"/>
  </r>
  <r>
    <x v="0"/>
    <x v="0"/>
    <x v="18"/>
    <n v="6370"/>
    <n v="30"/>
  </r>
  <r>
    <x v="8"/>
    <x v="1"/>
    <x v="13"/>
    <n v="6391"/>
    <n v="48"/>
  </r>
  <r>
    <x v="6"/>
    <x v="1"/>
    <x v="15"/>
    <n v="6398"/>
    <n v="102"/>
  </r>
  <r>
    <x v="2"/>
    <x v="2"/>
    <x v="11"/>
    <n v="6433"/>
    <n v="78"/>
  </r>
  <r>
    <x v="8"/>
    <x v="1"/>
    <x v="2"/>
    <n v="6454"/>
    <n v="54"/>
  </r>
  <r>
    <x v="3"/>
    <x v="2"/>
    <x v="19"/>
    <n v="6580"/>
    <n v="183"/>
  </r>
  <r>
    <x v="8"/>
    <x v="1"/>
    <x v="20"/>
    <n v="6608"/>
    <n v="225"/>
  </r>
  <r>
    <x v="1"/>
    <x v="3"/>
    <x v="17"/>
    <n v="6657"/>
    <n v="276"/>
  </r>
  <r>
    <x v="4"/>
    <x v="4"/>
    <x v="12"/>
    <n v="6657"/>
    <n v="303"/>
  </r>
  <r>
    <x v="2"/>
    <x v="3"/>
    <x v="12"/>
    <n v="6706"/>
    <n v="459"/>
  </r>
  <r>
    <x v="9"/>
    <x v="5"/>
    <x v="12"/>
    <n v="6734"/>
    <n v="123"/>
  </r>
  <r>
    <x v="0"/>
    <x v="5"/>
    <x v="4"/>
    <n v="6748"/>
    <n v="48"/>
  </r>
  <r>
    <x v="8"/>
    <x v="3"/>
    <x v="2"/>
    <n v="6755"/>
    <n v="252"/>
  </r>
  <r>
    <x v="9"/>
    <x v="1"/>
    <x v="4"/>
    <n v="6818"/>
    <n v="6"/>
  </r>
  <r>
    <x v="5"/>
    <x v="5"/>
    <x v="11"/>
    <n v="6832"/>
    <n v="27"/>
  </r>
  <r>
    <x v="0"/>
    <x v="3"/>
    <x v="6"/>
    <n v="6853"/>
    <n v="372"/>
  </r>
  <r>
    <x v="4"/>
    <x v="2"/>
    <x v="9"/>
    <n v="6860"/>
    <n v="126"/>
  </r>
  <r>
    <x v="7"/>
    <x v="0"/>
    <x v="6"/>
    <n v="6909"/>
    <n v="81"/>
  </r>
  <r>
    <x v="7"/>
    <x v="5"/>
    <x v="18"/>
    <n v="6986"/>
    <n v="21"/>
  </r>
  <r>
    <x v="2"/>
    <x v="0"/>
    <x v="2"/>
    <n v="7021"/>
    <n v="183"/>
  </r>
  <r>
    <x v="7"/>
    <x v="2"/>
    <x v="3"/>
    <n v="7189"/>
    <n v="54"/>
  </r>
  <r>
    <x v="1"/>
    <x v="5"/>
    <x v="20"/>
    <n v="7259"/>
    <n v="276"/>
  </r>
  <r>
    <x v="5"/>
    <x v="1"/>
    <x v="21"/>
    <n v="7273"/>
    <n v="96"/>
  </r>
  <r>
    <x v="7"/>
    <x v="5"/>
    <x v="17"/>
    <n v="7280"/>
    <n v="201"/>
  </r>
  <r>
    <x v="1"/>
    <x v="1"/>
    <x v="19"/>
    <n v="7308"/>
    <n v="327"/>
  </r>
  <r>
    <x v="9"/>
    <x v="2"/>
    <x v="11"/>
    <n v="7322"/>
    <n v="36"/>
  </r>
  <r>
    <x v="6"/>
    <x v="3"/>
    <x v="19"/>
    <n v="7455"/>
    <n v="216"/>
  </r>
  <r>
    <x v="7"/>
    <x v="2"/>
    <x v="5"/>
    <n v="7483"/>
    <n v="45"/>
  </r>
  <r>
    <x v="3"/>
    <x v="5"/>
    <x v="10"/>
    <n v="7511"/>
    <n v="120"/>
  </r>
  <r>
    <x v="3"/>
    <x v="0"/>
    <x v="11"/>
    <n v="7651"/>
    <n v="213"/>
  </r>
  <r>
    <x v="0"/>
    <x v="1"/>
    <x v="10"/>
    <n v="7693"/>
    <n v="21"/>
  </r>
  <r>
    <x v="9"/>
    <x v="1"/>
    <x v="7"/>
    <n v="7693"/>
    <n v="87"/>
  </r>
  <r>
    <x v="8"/>
    <x v="5"/>
    <x v="8"/>
    <n v="7777"/>
    <n v="39"/>
  </r>
  <r>
    <x v="1"/>
    <x v="5"/>
    <x v="12"/>
    <n v="7777"/>
    <n v="504"/>
  </r>
  <r>
    <x v="3"/>
    <x v="0"/>
    <x v="18"/>
    <n v="7812"/>
    <n v="81"/>
  </r>
  <r>
    <x v="5"/>
    <x v="3"/>
    <x v="17"/>
    <n v="7833"/>
    <n v="243"/>
  </r>
  <r>
    <x v="6"/>
    <x v="5"/>
    <x v="13"/>
    <n v="7847"/>
    <n v="174"/>
  </r>
  <r>
    <x v="9"/>
    <x v="5"/>
    <x v="4"/>
    <n v="8008"/>
    <n v="456"/>
  </r>
  <r>
    <x v="5"/>
    <x v="5"/>
    <x v="16"/>
    <n v="8155"/>
    <n v="90"/>
  </r>
  <r>
    <x v="3"/>
    <x v="4"/>
    <x v="0"/>
    <n v="8211"/>
    <n v="75"/>
  </r>
  <r>
    <x v="8"/>
    <x v="4"/>
    <x v="6"/>
    <n v="8435"/>
    <n v="42"/>
  </r>
  <r>
    <x v="5"/>
    <x v="5"/>
    <x v="21"/>
    <n v="8463"/>
    <n v="492"/>
  </r>
  <r>
    <x v="7"/>
    <x v="1"/>
    <x v="5"/>
    <n v="8813"/>
    <n v="21"/>
  </r>
  <r>
    <x v="1"/>
    <x v="2"/>
    <x v="4"/>
    <n v="8841"/>
    <n v="303"/>
  </r>
  <r>
    <x v="8"/>
    <x v="5"/>
    <x v="15"/>
    <n v="8862"/>
    <n v="189"/>
  </r>
  <r>
    <x v="0"/>
    <x v="3"/>
    <x v="13"/>
    <n v="8869"/>
    <n v="432"/>
  </r>
  <r>
    <x v="2"/>
    <x v="0"/>
    <x v="7"/>
    <n v="8890"/>
    <n v="210"/>
  </r>
  <r>
    <x v="0"/>
    <x v="1"/>
    <x v="0"/>
    <n v="9002"/>
    <n v="72"/>
  </r>
  <r>
    <x v="5"/>
    <x v="4"/>
    <x v="2"/>
    <n v="9051"/>
    <n v="57"/>
  </r>
  <r>
    <x v="1"/>
    <x v="4"/>
    <x v="1"/>
    <n v="9198"/>
    <n v="36"/>
  </r>
  <r>
    <x v="3"/>
    <x v="0"/>
    <x v="21"/>
    <n v="9443"/>
    <n v="162"/>
  </r>
  <r>
    <x v="5"/>
    <x v="2"/>
    <x v="13"/>
    <n v="9506"/>
    <n v="87"/>
  </r>
  <r>
    <x v="6"/>
    <x v="4"/>
    <x v="14"/>
    <n v="9632"/>
    <n v="288"/>
  </r>
  <r>
    <x v="2"/>
    <x v="0"/>
    <x v="14"/>
    <n v="9660"/>
    <n v="27"/>
  </r>
  <r>
    <x v="2"/>
    <x v="1"/>
    <x v="17"/>
    <n v="9709"/>
    <n v="30"/>
  </r>
  <r>
    <x v="0"/>
    <x v="4"/>
    <x v="13"/>
    <n v="9772"/>
    <n v="90"/>
  </r>
  <r>
    <x v="8"/>
    <x v="1"/>
    <x v="6"/>
    <n v="9835"/>
    <n v="207"/>
  </r>
  <r>
    <x v="3"/>
    <x v="1"/>
    <x v="8"/>
    <n v="9926"/>
    <n v="201"/>
  </r>
  <r>
    <x v="9"/>
    <x v="4"/>
    <x v="9"/>
    <n v="10073"/>
    <n v="120"/>
  </r>
  <r>
    <x v="8"/>
    <x v="2"/>
    <x v="2"/>
    <n v="10129"/>
    <n v="312"/>
  </r>
  <r>
    <x v="6"/>
    <x v="4"/>
    <x v="12"/>
    <n v="10304"/>
    <n v="84"/>
  </r>
  <r>
    <x v="6"/>
    <x v="4"/>
    <x v="3"/>
    <n v="10311"/>
    <n v="231"/>
  </r>
  <r>
    <x v="3"/>
    <x v="4"/>
    <x v="1"/>
    <n v="11417"/>
    <n v="21"/>
  </r>
  <r>
    <x v="5"/>
    <x v="4"/>
    <x v="18"/>
    <n v="11522"/>
    <n v="204"/>
  </r>
  <r>
    <x v="3"/>
    <x v="1"/>
    <x v="14"/>
    <n v="11571"/>
    <n v="138"/>
  </r>
  <r>
    <x v="0"/>
    <x v="3"/>
    <x v="12"/>
    <n v="12348"/>
    <n v="234"/>
  </r>
  <r>
    <x v="4"/>
    <x v="0"/>
    <x v="13"/>
    <n v="12950"/>
    <n v="30"/>
  </r>
  <r>
    <x v="7"/>
    <x v="3"/>
    <x v="17"/>
    <n v="13391"/>
    <n v="201"/>
  </r>
  <r>
    <x v="5"/>
    <x v="5"/>
    <x v="19"/>
    <n v="14329"/>
    <n v="150"/>
  </r>
  <r>
    <x v="7"/>
    <x v="5"/>
    <x v="21"/>
    <n v="15610"/>
    <n v="339"/>
  </r>
  <r>
    <x v="7"/>
    <x v="4"/>
    <x v="1"/>
    <n v="16184"/>
    <n v="3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1" cacheId="6827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rowHeaderCaption="COUNTRY">
  <location ref="C4:D11" firstHeaderRow="1" firstDataRow="1" firstDataCol="1"/>
  <pivotFields count="5">
    <pivotField showAll="0"/>
    <pivotField axis="axisRow" showAll="0">
      <items count="7">
        <item x="4"/>
        <item x="2"/>
        <item x="5"/>
        <item x="0"/>
        <item x="3"/>
        <item x="1"/>
        <item t="default"/>
      </items>
    </pivotField>
    <pivotField showAll="0"/>
    <pivotField dataField="1" numFmtId="6" showAll="0"/>
    <pivotField numFmtId="3"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Amount" fld="3" baseField="0" baseItem="0" numFmtId="164"/>
  </dataFields>
  <formats count="2">
    <format dxfId="18">
      <pivotArea outline="0" collapsedLevelsAreSubtotals="1" fieldPosition="0"/>
    </format>
    <format dxfId="19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84C546-F532-4C39-B9F3-410A91DBFD61}" name="PivotTable1" cacheId="682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H7:J30" firstHeaderRow="0" firstDataRow="1" firstDataCol="1"/>
  <pivotFields count="5">
    <pivotField compact="0" outline="0" showAll="0"/>
    <pivotField compact="0" outline="0" showAll="0"/>
    <pivotField axis="axisRow" compact="0" outline="0" showAll="0" sortType="ascending">
      <items count="23">
        <item x="8"/>
        <item x="0"/>
        <item x="17"/>
        <item x="15"/>
        <item x="7"/>
        <item x="2"/>
        <item x="21"/>
        <item x="19"/>
        <item x="1"/>
        <item x="3"/>
        <item x="9"/>
        <item x="14"/>
        <item x="12"/>
        <item x="11"/>
        <item x="10"/>
        <item x="13"/>
        <item x="18"/>
        <item x="5"/>
        <item x="16"/>
        <item x="6"/>
        <item x="20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numFmtId="6" outline="0" showAll="0"/>
    <pivotField dataField="1" compact="0" numFmtId="3" outline="0" showAll="0"/>
  </pivotFields>
  <rowFields count="1">
    <field x="2"/>
  </rowFields>
  <rowItems count="23">
    <i>
      <x v="5"/>
    </i>
    <i>
      <x v="2"/>
    </i>
    <i>
      <x v="20"/>
    </i>
    <i>
      <x v="19"/>
    </i>
    <i>
      <x/>
    </i>
    <i>
      <x v="3"/>
    </i>
    <i>
      <x v="13"/>
    </i>
    <i>
      <x v="9"/>
    </i>
    <i>
      <x v="15"/>
    </i>
    <i>
      <x v="11"/>
    </i>
    <i>
      <x v="21"/>
    </i>
    <i>
      <x v="12"/>
    </i>
    <i>
      <x v="14"/>
    </i>
    <i>
      <x v="10"/>
    </i>
    <i>
      <x v="4"/>
    </i>
    <i>
      <x v="1"/>
    </i>
    <i>
      <x v="18"/>
    </i>
    <i>
      <x v="17"/>
    </i>
    <i>
      <x v="16"/>
    </i>
    <i>
      <x v="6"/>
    </i>
    <i>
      <x v="8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Amount" fld="3" showDataAs="percentOfCol" baseField="0" baseItem="4294967295" numFmtId="10"/>
    <dataField name="Sum of Units" fld="4" showDataAs="percentOfCol" baseField="0" baseItem="4294967295" numFmtId="1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PivotTable2" cacheId="6827" applyNumberFormats="0" applyBorderFormats="0" applyFontFormats="0" applyPatternFormats="0" applyAlignmentFormats="0" applyWidthHeightFormats="1" dataCaption="Values" updatedVersion="8" minRefreshableVersion="3" useAutoFormatting="1" itemPrintTitles="1" createdVersion="4" indent="0" outline="1" outlineData="1" multipleFieldFilters="0" rowHeaderCaption="PRODUCT">
  <location ref="C5:D11" firstHeaderRow="1" firstDataRow="1" firstDataCol="1"/>
  <pivotFields count="5">
    <pivotField showAll="0"/>
    <pivotField showAll="0"/>
    <pivotField axis="axisRow" showAll="0" measureFilter="1" sortType="descending">
      <items count="23">
        <item x="8"/>
        <item x="0"/>
        <item x="17"/>
        <item x="15"/>
        <item x="7"/>
        <item x="2"/>
        <item x="21"/>
        <item x="19"/>
        <item x="1"/>
        <item x="3"/>
        <item x="9"/>
        <item x="14"/>
        <item x="12"/>
        <item x="11"/>
        <item x="10"/>
        <item x="13"/>
        <item x="18"/>
        <item x="5"/>
        <item x="16"/>
        <item x="6"/>
        <item x="20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numFmtId="6" showAll="0">
      <items count="269">
        <item x="143"/>
        <item x="25"/>
        <item x="131"/>
        <item x="78"/>
        <item x="80"/>
        <item x="75"/>
        <item x="191"/>
        <item x="123"/>
        <item x="58"/>
        <item x="235"/>
        <item x="233"/>
        <item x="43"/>
        <item x="224"/>
        <item x="13"/>
        <item x="130"/>
        <item x="202"/>
        <item x="18"/>
        <item x="140"/>
        <item x="199"/>
        <item x="237"/>
        <item x="88"/>
        <item x="236"/>
        <item x="50"/>
        <item x="125"/>
        <item x="109"/>
        <item x="30"/>
        <item x="178"/>
        <item x="83"/>
        <item x="213"/>
        <item x="162"/>
        <item x="261"/>
        <item x="226"/>
        <item x="180"/>
        <item x="266"/>
        <item x="95"/>
        <item x="135"/>
        <item x="116"/>
        <item x="73"/>
        <item x="66"/>
        <item x="62"/>
        <item x="230"/>
        <item x="2"/>
        <item x="198"/>
        <item x="82"/>
        <item x="187"/>
        <item x="243"/>
        <item x="57"/>
        <item x="34"/>
        <item x="185"/>
        <item x="8"/>
        <item x="217"/>
        <item x="257"/>
        <item x="102"/>
        <item x="108"/>
        <item x="41"/>
        <item x="55"/>
        <item x="110"/>
        <item x="114"/>
        <item x="164"/>
        <item x="99"/>
        <item x="228"/>
        <item x="245"/>
        <item x="0"/>
        <item x="190"/>
        <item x="159"/>
        <item x="21"/>
        <item x="23"/>
        <item x="189"/>
        <item x="10"/>
        <item x="175"/>
        <item x="36"/>
        <item x="105"/>
        <item x="176"/>
        <item x="26"/>
        <item x="231"/>
        <item x="160"/>
        <item x="138"/>
        <item x="103"/>
        <item x="4"/>
        <item x="15"/>
        <item x="153"/>
        <item x="263"/>
        <item x="259"/>
        <item x="22"/>
        <item x="240"/>
        <item x="200"/>
        <item x="68"/>
        <item x="249"/>
        <item x="151"/>
        <item x="38"/>
        <item x="61"/>
        <item x="167"/>
        <item x="91"/>
        <item x="42"/>
        <item x="262"/>
        <item x="222"/>
        <item x="14"/>
        <item x="84"/>
        <item x="132"/>
        <item x="113"/>
        <item x="208"/>
        <item x="157"/>
        <item x="174"/>
        <item x="12"/>
        <item x="6"/>
        <item x="225"/>
        <item x="89"/>
        <item x="97"/>
        <item x="154"/>
        <item x="118"/>
        <item x="179"/>
        <item x="244"/>
        <item x="94"/>
        <item x="71"/>
        <item x="206"/>
        <item x="96"/>
        <item x="201"/>
        <item x="248"/>
        <item x="136"/>
        <item x="166"/>
        <item x="247"/>
        <item x="186"/>
        <item x="87"/>
        <item x="216"/>
        <item x="141"/>
        <item x="37"/>
        <item x="47"/>
        <item x="161"/>
        <item x="147"/>
        <item x="220"/>
        <item x="211"/>
        <item x="197"/>
        <item x="145"/>
        <item x="181"/>
        <item x="260"/>
        <item x="93"/>
        <item x="128"/>
        <item x="227"/>
        <item x="72"/>
        <item x="156"/>
        <item x="79"/>
        <item x="241"/>
        <item x="267"/>
        <item x="172"/>
        <item x="195"/>
        <item x="33"/>
        <item x="11"/>
        <item x="65"/>
        <item x="258"/>
        <item x="204"/>
        <item x="59"/>
        <item x="90"/>
        <item x="212"/>
        <item x="251"/>
        <item x="40"/>
        <item x="234"/>
        <item x="122"/>
        <item x="129"/>
        <item x="64"/>
        <item x="158"/>
        <item x="148"/>
        <item x="119"/>
        <item x="28"/>
        <item x="183"/>
        <item x="117"/>
        <item x="53"/>
        <item x="253"/>
        <item x="203"/>
        <item x="196"/>
        <item x="252"/>
        <item x="44"/>
        <item x="168"/>
        <item x="74"/>
        <item x="9"/>
        <item x="7"/>
        <item x="48"/>
        <item x="45"/>
        <item x="229"/>
        <item x="104"/>
        <item x="188"/>
        <item x="169"/>
        <item x="54"/>
        <item x="215"/>
        <item x="120"/>
        <item x="67"/>
        <item x="152"/>
        <item x="126"/>
        <item x="242"/>
        <item x="32"/>
        <item x="207"/>
        <item x="35"/>
        <item x="127"/>
        <item x="210"/>
        <item x="60"/>
        <item x="115"/>
        <item x="219"/>
        <item x="173"/>
        <item x="171"/>
        <item x="177"/>
        <item x="27"/>
        <item x="214"/>
        <item x="124"/>
        <item x="29"/>
        <item x="239"/>
        <item x="264"/>
        <item x="52"/>
        <item x="106"/>
        <item x="121"/>
        <item x="1"/>
        <item x="232"/>
        <item x="101"/>
        <item x="111"/>
        <item x="246"/>
        <item x="137"/>
        <item x="182"/>
        <item x="255"/>
        <item x="194"/>
        <item x="39"/>
        <item x="31"/>
        <item x="85"/>
        <item x="170"/>
        <item x="193"/>
        <item x="146"/>
        <item x="218"/>
        <item x="139"/>
        <item x="86"/>
        <item x="254"/>
        <item x="250"/>
        <item x="150"/>
        <item x="16"/>
        <item x="56"/>
        <item x="81"/>
        <item x="149"/>
        <item x="133"/>
        <item x="107"/>
        <item x="20"/>
        <item x="51"/>
        <item x="142"/>
        <item x="70"/>
        <item x="209"/>
        <item x="265"/>
        <item x="144"/>
        <item x="5"/>
        <item x="77"/>
        <item x="256"/>
        <item x="205"/>
        <item x="46"/>
        <item x="19"/>
        <item x="223"/>
        <item x="3"/>
        <item x="221"/>
        <item x="63"/>
        <item x="98"/>
        <item x="192"/>
        <item x="134"/>
        <item x="163"/>
        <item x="238"/>
        <item x="184"/>
        <item x="24"/>
        <item x="100"/>
        <item x="165"/>
        <item x="112"/>
        <item x="92"/>
        <item x="155"/>
        <item x="76"/>
        <item x="69"/>
        <item x="17"/>
        <item x="49"/>
        <item t="default"/>
      </items>
    </pivotField>
    <pivotField numFmtId="3" showAll="0"/>
  </pivotFields>
  <rowFields count="1">
    <field x="2"/>
  </rowFields>
  <rowItems count="6">
    <i>
      <x v="7"/>
    </i>
    <i>
      <x v="8"/>
    </i>
    <i>
      <x v="6"/>
    </i>
    <i>
      <x v="16"/>
    </i>
    <i>
      <x v="17"/>
    </i>
    <i t="grand">
      <x/>
    </i>
  </rowItems>
  <colItems count="1">
    <i/>
  </colItems>
  <dataFields count="1">
    <dataField name="Sum of Amount" fld="3" baseField="0" baseItem="0" numFmtId="164"/>
  </dataFields>
  <formats count="1">
    <format dxfId="17">
      <pivotArea outline="0" collapsedLevelsAreSubtotals="1" fieldPosition="0"/>
    </format>
  </formats>
  <pivotTableStyleInfo name="PivotStyleLight16" showRowHeaders="1" showColHeaders="1" showRowStripes="0" showColStripes="0" showLastColumn="1"/>
  <filters count="1">
    <filter fld="2" type="count" evalOrder="-1" id="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1000000}" name="PivotTable3" cacheId="6827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rowHeaderCaption="PRODUCT">
  <location ref="G5:H11" firstHeaderRow="1" firstDataRow="1" firstDataCol="1"/>
  <pivotFields count="5">
    <pivotField showAll="0"/>
    <pivotField showAll="0"/>
    <pivotField axis="axisRow" showAll="0" measureFilter="1">
      <items count="23">
        <item x="8"/>
        <item x="0"/>
        <item x="17"/>
        <item x="15"/>
        <item x="7"/>
        <item x="2"/>
        <item x="21"/>
        <item x="19"/>
        <item x="1"/>
        <item x="3"/>
        <item x="9"/>
        <item x="14"/>
        <item x="12"/>
        <item x="11"/>
        <item x="10"/>
        <item x="13"/>
        <item x="18"/>
        <item x="5"/>
        <item x="16"/>
        <item x="6"/>
        <item x="20"/>
        <item x="4"/>
        <item t="default"/>
      </items>
    </pivotField>
    <pivotField numFmtId="6" showAll="0">
      <items count="269">
        <item x="143"/>
        <item x="25"/>
        <item x="131"/>
        <item x="78"/>
        <item x="80"/>
        <item x="75"/>
        <item x="191"/>
        <item x="123"/>
        <item x="58"/>
        <item x="235"/>
        <item x="233"/>
        <item x="43"/>
        <item x="224"/>
        <item x="13"/>
        <item x="130"/>
        <item x="202"/>
        <item x="18"/>
        <item x="140"/>
        <item x="199"/>
        <item x="237"/>
        <item x="88"/>
        <item x="236"/>
        <item x="50"/>
        <item x="125"/>
        <item x="109"/>
        <item x="30"/>
        <item x="178"/>
        <item x="83"/>
        <item x="213"/>
        <item x="162"/>
        <item x="261"/>
        <item x="226"/>
        <item x="180"/>
        <item x="266"/>
        <item x="95"/>
        <item x="135"/>
        <item x="116"/>
        <item x="73"/>
        <item x="66"/>
        <item x="62"/>
        <item x="230"/>
        <item x="2"/>
        <item x="198"/>
        <item x="82"/>
        <item x="187"/>
        <item x="243"/>
        <item x="57"/>
        <item x="34"/>
        <item x="185"/>
        <item x="8"/>
        <item x="217"/>
        <item x="257"/>
        <item x="102"/>
        <item x="108"/>
        <item x="41"/>
        <item x="55"/>
        <item x="110"/>
        <item x="114"/>
        <item x="164"/>
        <item x="99"/>
        <item x="228"/>
        <item x="245"/>
        <item x="0"/>
        <item x="190"/>
        <item x="159"/>
        <item x="21"/>
        <item x="23"/>
        <item x="189"/>
        <item x="10"/>
        <item x="175"/>
        <item x="36"/>
        <item x="105"/>
        <item x="176"/>
        <item x="26"/>
        <item x="231"/>
        <item x="160"/>
        <item x="138"/>
        <item x="103"/>
        <item x="4"/>
        <item x="15"/>
        <item x="153"/>
        <item x="263"/>
        <item x="259"/>
        <item x="22"/>
        <item x="240"/>
        <item x="200"/>
        <item x="68"/>
        <item x="249"/>
        <item x="151"/>
        <item x="38"/>
        <item x="61"/>
        <item x="167"/>
        <item x="91"/>
        <item x="42"/>
        <item x="262"/>
        <item x="222"/>
        <item x="14"/>
        <item x="84"/>
        <item x="132"/>
        <item x="113"/>
        <item x="208"/>
        <item x="157"/>
        <item x="174"/>
        <item x="12"/>
        <item x="6"/>
        <item x="225"/>
        <item x="89"/>
        <item x="97"/>
        <item x="154"/>
        <item x="118"/>
        <item x="179"/>
        <item x="244"/>
        <item x="94"/>
        <item x="71"/>
        <item x="206"/>
        <item x="96"/>
        <item x="201"/>
        <item x="248"/>
        <item x="136"/>
        <item x="166"/>
        <item x="247"/>
        <item x="186"/>
        <item x="87"/>
        <item x="216"/>
        <item x="141"/>
        <item x="37"/>
        <item x="47"/>
        <item x="161"/>
        <item x="147"/>
        <item x="220"/>
        <item x="211"/>
        <item x="197"/>
        <item x="145"/>
        <item x="181"/>
        <item x="260"/>
        <item x="93"/>
        <item x="128"/>
        <item x="227"/>
        <item x="72"/>
        <item x="156"/>
        <item x="79"/>
        <item x="241"/>
        <item x="267"/>
        <item x="172"/>
        <item x="195"/>
        <item x="33"/>
        <item x="11"/>
        <item x="65"/>
        <item x="258"/>
        <item x="204"/>
        <item x="59"/>
        <item x="90"/>
        <item x="212"/>
        <item x="251"/>
        <item x="40"/>
        <item x="234"/>
        <item x="122"/>
        <item x="129"/>
        <item x="64"/>
        <item x="158"/>
        <item x="148"/>
        <item x="119"/>
        <item x="28"/>
        <item x="183"/>
        <item x="117"/>
        <item x="53"/>
        <item x="253"/>
        <item x="203"/>
        <item x="196"/>
        <item x="252"/>
        <item x="44"/>
        <item x="168"/>
        <item x="74"/>
        <item x="9"/>
        <item x="7"/>
        <item x="48"/>
        <item x="45"/>
        <item x="229"/>
        <item x="104"/>
        <item x="188"/>
        <item x="169"/>
        <item x="54"/>
        <item x="215"/>
        <item x="120"/>
        <item x="67"/>
        <item x="152"/>
        <item x="126"/>
        <item x="242"/>
        <item x="32"/>
        <item x="207"/>
        <item x="35"/>
        <item x="127"/>
        <item x="210"/>
        <item x="60"/>
        <item x="115"/>
        <item x="219"/>
        <item x="173"/>
        <item x="171"/>
        <item x="177"/>
        <item x="27"/>
        <item x="214"/>
        <item x="124"/>
        <item x="29"/>
        <item x="239"/>
        <item x="264"/>
        <item x="52"/>
        <item x="106"/>
        <item x="121"/>
        <item x="1"/>
        <item x="232"/>
        <item x="101"/>
        <item x="111"/>
        <item x="246"/>
        <item x="137"/>
        <item x="182"/>
        <item x="255"/>
        <item x="194"/>
        <item x="39"/>
        <item x="31"/>
        <item x="85"/>
        <item x="170"/>
        <item x="193"/>
        <item x="146"/>
        <item x="218"/>
        <item x="139"/>
        <item x="86"/>
        <item x="254"/>
        <item x="250"/>
        <item x="150"/>
        <item x="16"/>
        <item x="56"/>
        <item x="81"/>
        <item x="149"/>
        <item x="133"/>
        <item x="107"/>
        <item x="20"/>
        <item x="51"/>
        <item x="142"/>
        <item x="70"/>
        <item x="209"/>
        <item x="265"/>
        <item x="144"/>
        <item x="5"/>
        <item x="77"/>
        <item x="256"/>
        <item x="205"/>
        <item x="46"/>
        <item x="19"/>
        <item x="223"/>
        <item x="3"/>
        <item x="221"/>
        <item x="63"/>
        <item x="98"/>
        <item x="192"/>
        <item x="134"/>
        <item x="163"/>
        <item x="238"/>
        <item x="184"/>
        <item x="24"/>
        <item x="100"/>
        <item x="165"/>
        <item x="112"/>
        <item x="92"/>
        <item x="155"/>
        <item x="76"/>
        <item x="69"/>
        <item x="17"/>
        <item x="49"/>
        <item t="default"/>
      </items>
    </pivotField>
    <pivotField dataField="1" numFmtId="3" showAll="0">
      <items count="121">
        <item x="105"/>
        <item x="107"/>
        <item x="49"/>
        <item x="47"/>
        <item x="9"/>
        <item x="25"/>
        <item x="36"/>
        <item x="33"/>
        <item x="118"/>
        <item x="82"/>
        <item x="26"/>
        <item x="38"/>
        <item x="40"/>
        <item x="90"/>
        <item x="101"/>
        <item x="45"/>
        <item x="59"/>
        <item x="6"/>
        <item x="112"/>
        <item x="110"/>
        <item x="41"/>
        <item x="14"/>
        <item x="42"/>
        <item x="29"/>
        <item x="8"/>
        <item x="111"/>
        <item x="62"/>
        <item x="79"/>
        <item x="15"/>
        <item x="18"/>
        <item x="66"/>
        <item x="70"/>
        <item x="115"/>
        <item x="27"/>
        <item x="104"/>
        <item x="51"/>
        <item x="0"/>
        <item x="88"/>
        <item x="12"/>
        <item x="61"/>
        <item x="89"/>
        <item x="76"/>
        <item x="32"/>
        <item x="50"/>
        <item x="19"/>
        <item x="11"/>
        <item x="2"/>
        <item x="53"/>
        <item x="34"/>
        <item x="39"/>
        <item x="57"/>
        <item x="17"/>
        <item x="55"/>
        <item x="23"/>
        <item x="99"/>
        <item x="85"/>
        <item x="96"/>
        <item x="28"/>
        <item x="21"/>
        <item x="37"/>
        <item x="71"/>
        <item x="24"/>
        <item x="108"/>
        <item x="58"/>
        <item x="20"/>
        <item x="46"/>
        <item x="7"/>
        <item x="83"/>
        <item x="65"/>
        <item x="98"/>
        <item x="72"/>
        <item x="63"/>
        <item x="22"/>
        <item x="13"/>
        <item x="117"/>
        <item x="75"/>
        <item x="93"/>
        <item x="78"/>
        <item x="109"/>
        <item x="74"/>
        <item x="35"/>
        <item x="81"/>
        <item x="48"/>
        <item x="106"/>
        <item x="44"/>
        <item x="100"/>
        <item x="60"/>
        <item x="30"/>
        <item x="3"/>
        <item x="95"/>
        <item x="68"/>
        <item x="77"/>
        <item x="97"/>
        <item x="56"/>
        <item x="67"/>
        <item x="92"/>
        <item x="114"/>
        <item x="119"/>
        <item x="16"/>
        <item x="64"/>
        <item x="80"/>
        <item x="84"/>
        <item x="116"/>
        <item x="91"/>
        <item x="102"/>
        <item x="103"/>
        <item x="87"/>
        <item x="113"/>
        <item x="31"/>
        <item x="4"/>
        <item x="5"/>
        <item x="94"/>
        <item x="73"/>
        <item x="1"/>
        <item x="10"/>
        <item x="54"/>
        <item x="43"/>
        <item x="86"/>
        <item x="69"/>
        <item x="52"/>
        <item t="default"/>
      </items>
    </pivotField>
  </pivotFields>
  <rowFields count="1">
    <field x="2"/>
  </rowFields>
  <rowItems count="6">
    <i>
      <x v="1"/>
    </i>
    <i>
      <x v="7"/>
    </i>
    <i>
      <x v="10"/>
    </i>
    <i>
      <x v="12"/>
    </i>
    <i>
      <x v="16"/>
    </i>
    <i t="grand">
      <x/>
    </i>
  </rowItems>
  <colItems count="1">
    <i/>
  </colItems>
  <dataFields count="1">
    <dataField name="Sum of Units" fld="4" baseField="0" baseItem="0"/>
  </dataFields>
  <formats count="2">
    <format dxfId="15">
      <pivotArea collapsedLevelsAreSubtotals="1" fieldPosition="0">
        <references count="1">
          <reference field="2" count="5">
            <x v="1"/>
            <x v="7"/>
            <x v="10"/>
            <x v="12"/>
            <x v="16"/>
          </reference>
        </references>
      </pivotArea>
    </format>
    <format dxfId="16">
      <pivotArea grandRow="1" outline="0" collapsedLevelsAreSubtotals="1" fieldPosition="0"/>
    </format>
  </formats>
  <pivotTableStyleInfo name="PivotStyleLight16" showRowHeaders="1" showColHeaders="1" showRowStripes="0" showColStripes="0" showLastColumn="1"/>
  <filters count="1">
    <filter fld="2" type="count" evalOrder="-1" id="2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24D1D3-5F75-43A6-A191-350FBB4966BA}" name="PivotTable3" cacheId="682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H10:J21" firstHeaderRow="0" firstDataRow="1" firstDataCol="1"/>
  <pivotFields count="5">
    <pivotField axis="axisRow" compact="0" outline="0" showAll="0" sortType="ascending">
      <items count="11">
        <item x="3"/>
        <item x="2"/>
        <item x="6"/>
        <item x="8"/>
        <item x="9"/>
        <item x="7"/>
        <item x="1"/>
        <item x="5"/>
        <item x="4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>
      <items count="7">
        <item h="1" x="2"/>
        <item h="1" x="4"/>
        <item h="1" x="5"/>
        <item h="1" x="1"/>
        <item h="1" x="0"/>
        <item x="3"/>
        <item t="default"/>
      </items>
    </pivotField>
    <pivotField compact="0" outline="0" showAll="0">
      <items count="23">
        <item x="20"/>
        <item x="2"/>
        <item x="15"/>
        <item x="10"/>
        <item x="6"/>
        <item x="9"/>
        <item x="4"/>
        <item x="19"/>
        <item x="12"/>
        <item x="14"/>
        <item x="8"/>
        <item x="16"/>
        <item x="0"/>
        <item x="3"/>
        <item x="1"/>
        <item x="21"/>
        <item x="18"/>
        <item x="13"/>
        <item x="17"/>
        <item x="7"/>
        <item x="11"/>
        <item x="5"/>
        <item t="default"/>
      </items>
    </pivotField>
    <pivotField dataField="1" compact="0" numFmtId="6" outline="0" showAll="0"/>
    <pivotField dataField="1" compact="0" outline="0" showAll="0"/>
  </pivotFields>
  <rowFields count="1">
    <field x="0"/>
  </rowFields>
  <rowItems count="11">
    <i>
      <x/>
    </i>
    <i>
      <x v="4"/>
    </i>
    <i>
      <x v="7"/>
    </i>
    <i>
      <x v="8"/>
    </i>
    <i>
      <x v="2"/>
    </i>
    <i>
      <x v="6"/>
    </i>
    <i>
      <x v="1"/>
    </i>
    <i>
      <x v="5"/>
    </i>
    <i>
      <x v="3"/>
    </i>
    <i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Amount" fld="3" showDataAs="percentOfCol" baseField="0" baseItem="4294967295" numFmtId="10"/>
    <dataField name="Sum of Units" fld="4" showDataAs="percentOfCol" baseField="0" baseItem="4294967295" numFmtId="10"/>
  </dataFields>
  <chartFormats count="1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346ED2-5508-4A7B-B386-BE09125E9D30}" name="PivotTable5" cacheId="682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P10:R33" firstHeaderRow="0" firstDataRow="1" firstDataCol="1"/>
  <pivotFields count="5">
    <pivotField compact="0" outline="0" showAll="0">
      <items count="11">
        <item x="3"/>
        <item x="2"/>
        <item x="6"/>
        <item x="8"/>
        <item x="9"/>
        <item x="7"/>
        <item x="1"/>
        <item x="5"/>
        <item x="4"/>
        <item x="0"/>
        <item t="default"/>
      </items>
    </pivotField>
    <pivotField compact="0" outline="0" showAll="0">
      <items count="7">
        <item h="1" x="2"/>
        <item h="1" x="4"/>
        <item h="1" x="5"/>
        <item h="1" x="1"/>
        <item h="1" x="0"/>
        <item x="3"/>
        <item t="default"/>
      </items>
    </pivotField>
    <pivotField axis="axisRow" compact="0" outline="0" showAll="0" sortType="ascending">
      <items count="23">
        <item x="20"/>
        <item x="2"/>
        <item x="15"/>
        <item x="10"/>
        <item x="6"/>
        <item x="9"/>
        <item x="4"/>
        <item x="19"/>
        <item x="12"/>
        <item x="14"/>
        <item x="8"/>
        <item x="16"/>
        <item x="0"/>
        <item x="3"/>
        <item x="1"/>
        <item x="21"/>
        <item x="18"/>
        <item x="13"/>
        <item x="17"/>
        <item x="7"/>
        <item x="11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numFmtId="6" outline="0" showAll="0"/>
    <pivotField dataField="1" compact="0" outline="0" showAll="0"/>
  </pivotFields>
  <rowFields count="1">
    <field x="2"/>
  </rowFields>
  <rowItems count="23">
    <i>
      <x v="6"/>
    </i>
    <i>
      <x v="20"/>
    </i>
    <i>
      <x v="10"/>
    </i>
    <i>
      <x v="11"/>
    </i>
    <i>
      <x v="21"/>
    </i>
    <i>
      <x v="2"/>
    </i>
    <i>
      <x v="19"/>
    </i>
    <i>
      <x v="13"/>
    </i>
    <i>
      <x v="5"/>
    </i>
    <i>
      <x v="15"/>
    </i>
    <i>
      <x v="3"/>
    </i>
    <i>
      <x v="9"/>
    </i>
    <i>
      <x v="14"/>
    </i>
    <i>
      <x v="17"/>
    </i>
    <i>
      <x v="12"/>
    </i>
    <i>
      <x/>
    </i>
    <i>
      <x v="4"/>
    </i>
    <i>
      <x v="7"/>
    </i>
    <i>
      <x v="16"/>
    </i>
    <i>
      <x v="1"/>
    </i>
    <i>
      <x v="8"/>
    </i>
    <i>
      <x v="18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Amount" fld="3" showDataAs="percentOfCol" baseField="0" baseItem="4294967295" numFmtId="10"/>
    <dataField name="Sum of Units" fld="4" showDataAs="percentOfCol" baseField="0" baseItem="4294967295" numFmtId="10"/>
  </dataFields>
  <chartFormats count="1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E084DA4-80D9-4650-AD07-435884444648}" name="PivotTable4" cacheId="682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L10:N12" firstHeaderRow="0" firstDataRow="1" firstDataCol="1"/>
  <pivotFields count="5">
    <pivotField compact="0" outline="0" showAll="0">
      <items count="11">
        <item x="3"/>
        <item x="2"/>
        <item x="6"/>
        <item x="8"/>
        <item x="9"/>
        <item x="7"/>
        <item x="1"/>
        <item x="5"/>
        <item x="4"/>
        <item x="0"/>
        <item t="default"/>
      </items>
    </pivotField>
    <pivotField axis="axisRow" compact="0" outline="0" showAll="0" sortType="ascending">
      <items count="7">
        <item h="1" x="2"/>
        <item h="1" x="4"/>
        <item h="1" x="5"/>
        <item h="1" x="1"/>
        <item h="1" x="0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>
      <items count="23">
        <item x="20"/>
        <item x="2"/>
        <item x="15"/>
        <item x="10"/>
        <item x="6"/>
        <item x="9"/>
        <item x="4"/>
        <item x="19"/>
        <item x="12"/>
        <item x="14"/>
        <item x="8"/>
        <item x="16"/>
        <item x="0"/>
        <item x="3"/>
        <item x="1"/>
        <item x="21"/>
        <item x="18"/>
        <item x="13"/>
        <item x="17"/>
        <item x="7"/>
        <item x="11"/>
        <item x="5"/>
        <item t="default"/>
      </items>
    </pivotField>
    <pivotField dataField="1" compact="0" numFmtId="6" outline="0" showAll="0"/>
    <pivotField dataField="1" compact="0" outline="0" showAll="0"/>
  </pivotFields>
  <rowFields count="1">
    <field x="1"/>
  </rowFields>
  <rowItems count="2"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Amount" fld="3" showDataAs="percentOfCol" baseField="0" baseItem="4294967295" numFmtId="10"/>
    <dataField name="Sum of Units" fld="4" showDataAs="percentOfCol" baseField="0" baseItem="4294967295" numFmtId="10"/>
  </dataFields>
  <chartFormats count="1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700-000000000000}" name="PivotTable4" cacheId="6827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rowHeaderCaption="PRODUCT">
  <location ref="D5:E72" firstHeaderRow="1" firstDataRow="1" firstDataCol="1"/>
  <pivotFields count="5">
    <pivotField axis="axisRow" showAll="0" sortType="descending">
      <items count="11">
        <item x="7"/>
        <item x="1"/>
        <item x="3"/>
        <item x="5"/>
        <item x="4"/>
        <item x="6"/>
        <item x="8"/>
        <item x="2"/>
        <item x="9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7">
        <item x="4"/>
        <item x="2"/>
        <item x="5"/>
        <item x="0"/>
        <item x="3"/>
        <item x="1"/>
        <item t="default"/>
      </items>
    </pivotField>
    <pivotField showAll="0">
      <items count="23">
        <item x="8"/>
        <item x="0"/>
        <item x="17"/>
        <item x="15"/>
        <item x="7"/>
        <item x="2"/>
        <item x="21"/>
        <item x="19"/>
        <item x="1"/>
        <item x="3"/>
        <item x="9"/>
        <item x="14"/>
        <item x="12"/>
        <item x="11"/>
        <item x="10"/>
        <item x="13"/>
        <item x="18"/>
        <item x="5"/>
        <item x="16"/>
        <item x="6"/>
        <item x="20"/>
        <item x="4"/>
        <item t="default"/>
      </items>
    </pivotField>
    <pivotField dataField="1" numFmtId="6" showAll="0">
      <items count="269">
        <item x="143"/>
        <item x="25"/>
        <item x="131"/>
        <item x="78"/>
        <item x="80"/>
        <item x="75"/>
        <item x="191"/>
        <item x="123"/>
        <item x="58"/>
        <item x="235"/>
        <item x="233"/>
        <item x="43"/>
        <item x="224"/>
        <item x="13"/>
        <item x="130"/>
        <item x="202"/>
        <item x="18"/>
        <item x="140"/>
        <item x="199"/>
        <item x="237"/>
        <item x="88"/>
        <item x="236"/>
        <item x="50"/>
        <item x="125"/>
        <item x="109"/>
        <item x="30"/>
        <item x="178"/>
        <item x="83"/>
        <item x="213"/>
        <item x="162"/>
        <item x="261"/>
        <item x="226"/>
        <item x="180"/>
        <item x="266"/>
        <item x="95"/>
        <item x="135"/>
        <item x="116"/>
        <item x="73"/>
        <item x="66"/>
        <item x="62"/>
        <item x="230"/>
        <item x="2"/>
        <item x="198"/>
        <item x="82"/>
        <item x="187"/>
        <item x="243"/>
        <item x="57"/>
        <item x="34"/>
        <item x="185"/>
        <item x="8"/>
        <item x="217"/>
        <item x="257"/>
        <item x="102"/>
        <item x="108"/>
        <item x="41"/>
        <item x="55"/>
        <item x="110"/>
        <item x="114"/>
        <item x="164"/>
        <item x="99"/>
        <item x="228"/>
        <item x="245"/>
        <item x="0"/>
        <item x="190"/>
        <item x="159"/>
        <item x="21"/>
        <item x="23"/>
        <item x="189"/>
        <item x="10"/>
        <item x="175"/>
        <item x="36"/>
        <item x="105"/>
        <item x="176"/>
        <item x="26"/>
        <item x="231"/>
        <item x="160"/>
        <item x="138"/>
        <item x="103"/>
        <item x="4"/>
        <item x="15"/>
        <item x="153"/>
        <item x="263"/>
        <item x="259"/>
        <item x="22"/>
        <item x="240"/>
        <item x="200"/>
        <item x="68"/>
        <item x="249"/>
        <item x="151"/>
        <item x="38"/>
        <item x="61"/>
        <item x="167"/>
        <item x="91"/>
        <item x="42"/>
        <item x="262"/>
        <item x="222"/>
        <item x="14"/>
        <item x="84"/>
        <item x="132"/>
        <item x="113"/>
        <item x="208"/>
        <item x="157"/>
        <item x="174"/>
        <item x="12"/>
        <item x="6"/>
        <item x="225"/>
        <item x="89"/>
        <item x="97"/>
        <item x="154"/>
        <item x="118"/>
        <item x="179"/>
        <item x="244"/>
        <item x="94"/>
        <item x="71"/>
        <item x="206"/>
        <item x="96"/>
        <item x="201"/>
        <item x="248"/>
        <item x="136"/>
        <item x="166"/>
        <item x="247"/>
        <item x="186"/>
        <item x="87"/>
        <item x="216"/>
        <item x="141"/>
        <item x="37"/>
        <item x="47"/>
        <item x="161"/>
        <item x="147"/>
        <item x="220"/>
        <item x="211"/>
        <item x="197"/>
        <item x="145"/>
        <item x="181"/>
        <item x="260"/>
        <item x="93"/>
        <item x="128"/>
        <item x="227"/>
        <item x="72"/>
        <item x="156"/>
        <item x="79"/>
        <item x="241"/>
        <item x="267"/>
        <item x="172"/>
        <item x="195"/>
        <item x="33"/>
        <item x="11"/>
        <item x="65"/>
        <item x="258"/>
        <item x="204"/>
        <item x="59"/>
        <item x="90"/>
        <item x="212"/>
        <item x="251"/>
        <item x="40"/>
        <item x="234"/>
        <item x="122"/>
        <item x="129"/>
        <item x="64"/>
        <item x="158"/>
        <item x="148"/>
        <item x="119"/>
        <item x="28"/>
        <item x="183"/>
        <item x="117"/>
        <item x="53"/>
        <item x="253"/>
        <item x="203"/>
        <item x="196"/>
        <item x="252"/>
        <item x="44"/>
        <item x="168"/>
        <item x="74"/>
        <item x="9"/>
        <item x="7"/>
        <item x="48"/>
        <item x="45"/>
        <item x="229"/>
        <item x="104"/>
        <item x="188"/>
        <item x="169"/>
        <item x="54"/>
        <item x="215"/>
        <item x="120"/>
        <item x="67"/>
        <item x="152"/>
        <item x="126"/>
        <item x="242"/>
        <item x="32"/>
        <item x="207"/>
        <item x="35"/>
        <item x="127"/>
        <item x="210"/>
        <item x="60"/>
        <item x="115"/>
        <item x="219"/>
        <item x="173"/>
        <item x="171"/>
        <item x="177"/>
        <item x="27"/>
        <item x="214"/>
        <item x="124"/>
        <item x="29"/>
        <item x="239"/>
        <item x="264"/>
        <item x="52"/>
        <item x="106"/>
        <item x="121"/>
        <item x="1"/>
        <item x="232"/>
        <item x="101"/>
        <item x="111"/>
        <item x="246"/>
        <item x="137"/>
        <item x="182"/>
        <item x="255"/>
        <item x="194"/>
        <item x="39"/>
        <item x="31"/>
        <item x="85"/>
        <item x="170"/>
        <item x="193"/>
        <item x="146"/>
        <item x="218"/>
        <item x="139"/>
        <item x="86"/>
        <item x="254"/>
        <item x="250"/>
        <item x="150"/>
        <item x="16"/>
        <item x="56"/>
        <item x="81"/>
        <item x="149"/>
        <item x="133"/>
        <item x="107"/>
        <item x="20"/>
        <item x="51"/>
        <item x="142"/>
        <item x="70"/>
        <item x="209"/>
        <item x="265"/>
        <item x="144"/>
        <item x="5"/>
        <item x="77"/>
        <item x="256"/>
        <item x="205"/>
        <item x="46"/>
        <item x="19"/>
        <item x="223"/>
        <item x="3"/>
        <item x="221"/>
        <item x="63"/>
        <item x="98"/>
        <item x="192"/>
        <item x="134"/>
        <item x="163"/>
        <item x="238"/>
        <item x="184"/>
        <item x="24"/>
        <item x="100"/>
        <item x="165"/>
        <item x="112"/>
        <item x="92"/>
        <item x="155"/>
        <item x="76"/>
        <item x="69"/>
        <item x="17"/>
        <item x="49"/>
        <item t="default"/>
      </items>
    </pivotField>
    <pivotField numFmtId="3" showAll="0">
      <items count="121">
        <item x="105"/>
        <item x="107"/>
        <item x="49"/>
        <item x="47"/>
        <item x="9"/>
        <item x="25"/>
        <item x="36"/>
        <item x="33"/>
        <item x="118"/>
        <item x="82"/>
        <item x="26"/>
        <item x="38"/>
        <item x="40"/>
        <item x="90"/>
        <item x="101"/>
        <item x="45"/>
        <item x="59"/>
        <item x="6"/>
        <item x="112"/>
        <item x="110"/>
        <item x="41"/>
        <item x="14"/>
        <item x="42"/>
        <item x="29"/>
        <item x="8"/>
        <item x="111"/>
        <item x="62"/>
        <item x="79"/>
        <item x="15"/>
        <item x="18"/>
        <item x="66"/>
        <item x="70"/>
        <item x="115"/>
        <item x="27"/>
        <item x="104"/>
        <item x="51"/>
        <item x="0"/>
        <item x="88"/>
        <item x="12"/>
        <item x="61"/>
        <item x="89"/>
        <item x="76"/>
        <item x="32"/>
        <item x="50"/>
        <item x="19"/>
        <item x="11"/>
        <item x="2"/>
        <item x="53"/>
        <item x="34"/>
        <item x="39"/>
        <item x="57"/>
        <item x="17"/>
        <item x="55"/>
        <item x="23"/>
        <item x="99"/>
        <item x="85"/>
        <item x="96"/>
        <item x="28"/>
        <item x="21"/>
        <item x="37"/>
        <item x="71"/>
        <item x="24"/>
        <item x="108"/>
        <item x="58"/>
        <item x="20"/>
        <item x="46"/>
        <item x="7"/>
        <item x="83"/>
        <item x="65"/>
        <item x="98"/>
        <item x="72"/>
        <item x="63"/>
        <item x="22"/>
        <item x="13"/>
        <item x="117"/>
        <item x="75"/>
        <item x="93"/>
        <item x="78"/>
        <item x="109"/>
        <item x="74"/>
        <item x="35"/>
        <item x="81"/>
        <item x="48"/>
        <item x="106"/>
        <item x="44"/>
        <item x="100"/>
        <item x="60"/>
        <item x="30"/>
        <item x="3"/>
        <item x="95"/>
        <item x="68"/>
        <item x="77"/>
        <item x="97"/>
        <item x="56"/>
        <item x="67"/>
        <item x="92"/>
        <item x="114"/>
        <item x="119"/>
        <item x="16"/>
        <item x="64"/>
        <item x="80"/>
        <item x="84"/>
        <item x="116"/>
        <item x="91"/>
        <item x="102"/>
        <item x="103"/>
        <item x="87"/>
        <item x="113"/>
        <item x="31"/>
        <item x="4"/>
        <item x="5"/>
        <item x="94"/>
        <item x="73"/>
        <item x="1"/>
        <item x="10"/>
        <item x="54"/>
        <item x="43"/>
        <item x="86"/>
        <item x="69"/>
        <item x="52"/>
        <item t="default"/>
      </items>
    </pivotField>
  </pivotFields>
  <rowFields count="2">
    <field x="1"/>
    <field x="0"/>
  </rowFields>
  <rowItems count="67">
    <i>
      <x/>
    </i>
    <i r="1">
      <x v="5"/>
    </i>
    <i r="1">
      <x v="7"/>
    </i>
    <i r="1">
      <x v="9"/>
    </i>
    <i r="1">
      <x/>
    </i>
    <i r="1">
      <x v="3"/>
    </i>
    <i r="1">
      <x v="4"/>
    </i>
    <i r="1">
      <x v="1"/>
    </i>
    <i r="1">
      <x v="8"/>
    </i>
    <i r="1">
      <x v="6"/>
    </i>
    <i r="1">
      <x v="2"/>
    </i>
    <i>
      <x v="1"/>
    </i>
    <i r="1">
      <x v="5"/>
    </i>
    <i r="1">
      <x v="2"/>
    </i>
    <i r="1">
      <x v="4"/>
    </i>
    <i r="1">
      <x v="7"/>
    </i>
    <i r="1">
      <x/>
    </i>
    <i r="1">
      <x v="9"/>
    </i>
    <i r="1">
      <x v="3"/>
    </i>
    <i r="1">
      <x v="6"/>
    </i>
    <i r="1">
      <x v="8"/>
    </i>
    <i r="1">
      <x v="1"/>
    </i>
    <i>
      <x v="2"/>
    </i>
    <i r="1">
      <x v="5"/>
    </i>
    <i r="1">
      <x v="7"/>
    </i>
    <i r="1">
      <x v="6"/>
    </i>
    <i r="1">
      <x v="4"/>
    </i>
    <i r="1">
      <x v="3"/>
    </i>
    <i r="1">
      <x v="9"/>
    </i>
    <i r="1">
      <x v="8"/>
    </i>
    <i r="1">
      <x v="2"/>
    </i>
    <i r="1">
      <x/>
    </i>
    <i r="1">
      <x v="1"/>
    </i>
    <i>
      <x v="3"/>
    </i>
    <i r="1">
      <x v="3"/>
    </i>
    <i r="1">
      <x v="4"/>
    </i>
    <i r="1">
      <x/>
    </i>
    <i r="1">
      <x v="9"/>
    </i>
    <i r="1">
      <x v="7"/>
    </i>
    <i r="1">
      <x v="1"/>
    </i>
    <i r="1">
      <x v="2"/>
    </i>
    <i r="1">
      <x v="6"/>
    </i>
    <i r="1">
      <x v="5"/>
    </i>
    <i r="1">
      <x v="8"/>
    </i>
    <i>
      <x v="4"/>
    </i>
    <i r="1">
      <x/>
    </i>
    <i r="1">
      <x v="1"/>
    </i>
    <i r="1">
      <x v="9"/>
    </i>
    <i r="1">
      <x v="8"/>
    </i>
    <i r="1">
      <x v="5"/>
    </i>
    <i r="1">
      <x v="4"/>
    </i>
    <i r="1">
      <x v="6"/>
    </i>
    <i r="1">
      <x v="7"/>
    </i>
    <i r="1">
      <x v="3"/>
    </i>
    <i r="1">
      <x v="2"/>
    </i>
    <i>
      <x v="5"/>
    </i>
    <i r="1">
      <x v="9"/>
    </i>
    <i r="1">
      <x v="3"/>
    </i>
    <i r="1">
      <x v="5"/>
    </i>
    <i r="1">
      <x v="1"/>
    </i>
    <i r="1">
      <x v="6"/>
    </i>
    <i r="1">
      <x v="2"/>
    </i>
    <i r="1">
      <x v="8"/>
    </i>
    <i r="1">
      <x v="7"/>
    </i>
    <i r="1">
      <x v="4"/>
    </i>
    <i r="1">
      <x/>
    </i>
    <i t="grand">
      <x/>
    </i>
  </rowItems>
  <colItems count="1">
    <i/>
  </colItems>
  <dataFields count="1">
    <dataField name="Sum of Amount" fld="3" baseField="0" baseItem="0" numFmtId="164"/>
  </dataFields>
  <formats count="4">
    <format dxfId="11">
      <pivotArea outline="0" collapsedLevelsAreSubtotals="1" fieldPosition="0"/>
    </format>
    <format dxfId="12">
      <pivotArea dataOnly="0" labelOnly="1" outline="0" axis="axisValues" fieldPosition="0"/>
    </format>
    <format dxfId="13">
      <pivotArea dataOnly="0" labelOnly="1" fieldPosition="0">
        <references count="2">
          <reference field="0" count="1">
            <x v="5"/>
          </reference>
          <reference field="1" count="1" selected="0">
            <x v="1"/>
          </reference>
        </references>
      </pivotArea>
    </format>
    <format dxfId="14">
      <pivotArea dataOnly="0" labelOnly="1" fieldPosition="0">
        <references count="2">
          <reference field="0" count="1">
            <x v="5"/>
          </reference>
          <reference field="1" count="1" selected="0">
            <x v="1"/>
          </reference>
        </references>
      </pivotArea>
    </format>
  </formats>
  <conditionalFormats count="7">
    <conditionalFormat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0">
              <x v="0"/>
              <x v="1"/>
              <x v="2"/>
              <x v="3"/>
              <x v="4"/>
              <x v="5"/>
              <x v="6"/>
              <x v="7"/>
              <x v="8"/>
              <x v="9"/>
            </reference>
            <reference field="1" count="1" selected="0">
              <x v="0"/>
            </reference>
          </references>
        </pivotArea>
      </pivotAreas>
    </conditionalFormat>
    <conditionalFormat priority="8">
      <pivotAreas count="1">
        <pivotArea fieldPosition="0">
          <references count="2">
            <reference field="0" count="0" defaultSubtotal="1" sumSubtotal="1" countASubtotal="1" avgSubtotal="1" maxSubtotal="1" minSubtotal="1" productSubtotal="1" countSubtotal="1" stdDevSubtotal="1" stdDevPSubtotal="1" varSubtotal="1" varPSubtotal="1"/>
            <reference field="1" count="1">
              <x v="0"/>
            </reference>
          </references>
        </pivotArea>
      </pivotAreas>
    </conditionalFormat>
    <conditionalFormat priority="6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0">
              <x v="0"/>
              <x v="1"/>
              <x v="2"/>
              <x v="3"/>
              <x v="4"/>
              <x v="5"/>
              <x v="6"/>
              <x v="7"/>
              <x v="8"/>
              <x v="9"/>
            </reference>
            <reference field="1" count="1" selected="0">
              <x v="1"/>
            </reference>
          </references>
        </pivotArea>
      </pivotAreas>
    </conditionalFormat>
    <conditionalFormat priority="5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0">
              <x v="0"/>
              <x v="1"/>
              <x v="2"/>
              <x v="3"/>
              <x v="4"/>
              <x v="5"/>
              <x v="6"/>
              <x v="7"/>
              <x v="8"/>
              <x v="9"/>
            </reference>
            <reference field="1" count="1" selected="0">
              <x v="2"/>
            </reference>
          </references>
        </pivotArea>
      </pivotAreas>
    </conditionalFormat>
    <conditionalFormat priority="4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0">
              <x v="0"/>
              <x v="1"/>
              <x v="2"/>
              <x v="3"/>
              <x v="4"/>
              <x v="5"/>
              <x v="6"/>
              <x v="7"/>
              <x v="8"/>
              <x v="9"/>
            </reference>
            <reference field="1" count="1" selected="0">
              <x v="3"/>
            </reference>
          </references>
        </pivotArea>
      </pivotAreas>
    </conditionalFormat>
    <conditionalFormat priority="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0">
              <x v="0"/>
              <x v="1"/>
              <x v="2"/>
              <x v="3"/>
              <x v="4"/>
              <x v="5"/>
              <x v="6"/>
              <x v="7"/>
              <x v="8"/>
              <x v="9"/>
            </reference>
            <reference field="1" count="1" selected="0">
              <x v="4"/>
            </reference>
          </references>
        </pivotArea>
      </pivotAreas>
    </conditionalFormat>
    <conditionalFormat priority="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0">
              <x v="0"/>
              <x v="1"/>
              <x v="2"/>
              <x v="3"/>
              <x v="4"/>
              <x v="5"/>
              <x v="6"/>
              <x v="7"/>
              <x v="8"/>
              <x v="9"/>
            </reference>
            <reference field="1" count="1" selected="0">
              <x v="5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CE5CF1-D9C1-4A6D-84D9-A966B43AE60B}" name="PivotTable7" cacheId="6827" applyNumberFormats="0" applyBorderFormats="0" applyFontFormats="0" applyPatternFormats="0" applyAlignmentFormats="0" applyWidthHeightFormats="1" dataCaption="Values" updatedVersion="8" minRefreshableVersion="3" useAutoFormatting="1" itemPrintTitles="1" createdVersion="4" indent="0" compact="0" compactData="0" multipleFieldFilters="0">
  <location ref="B4:D27" firstHeaderRow="0" firstDataRow="1" firstDataCol="1"/>
  <pivotFields count="5">
    <pivotField compact="0" outline="0" showAll="0"/>
    <pivotField compact="0" outline="0" showAll="0"/>
    <pivotField axis="axisRow" compact="0" outline="0" showAll="0">
      <items count="23">
        <item x="8"/>
        <item x="0"/>
        <item x="17"/>
        <item x="15"/>
        <item x="7"/>
        <item x="2"/>
        <item x="21"/>
        <item x="19"/>
        <item x="1"/>
        <item x="3"/>
        <item x="9"/>
        <item x="14"/>
        <item x="12"/>
        <item x="11"/>
        <item x="10"/>
        <item x="13"/>
        <item x="18"/>
        <item x="5"/>
        <item x="16"/>
        <item x="6"/>
        <item x="20"/>
        <item x="4"/>
        <item t="default"/>
      </items>
    </pivotField>
    <pivotField dataField="1" compact="0" numFmtId="6" outline="0" showAll="0"/>
    <pivotField dataField="1" compact="0" numFmtId="3" outline="0" showAll="0"/>
  </pivotFields>
  <rowFields count="1">
    <field x="2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Amount" fld="3" baseField="0" baseItem="0" numFmtId="164"/>
    <dataField name="Sum of Units" fld="4" baseField="0" baseItem="0"/>
  </dataFields>
  <formats count="1">
    <format dxfId="1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900-000000000000}" name="PivotTable5" cacheId="6827" applyNumberFormats="0" applyBorderFormats="0" applyFontFormats="0" applyPatternFormats="0" applyAlignmentFormats="0" applyWidthHeightFormats="1" dataCaption="Values" updatedVersion="8" minRefreshableVersion="3" useAutoFormatting="1" itemPrintTitles="1" createdVersion="4" indent="0" outline="1" outlineData="1" multipleFieldFilters="0" rowHeaderCaption="PRODUCT">
  <location ref="C5:D12" firstHeaderRow="1" firstDataRow="1" firstDataCol="1"/>
  <pivotFields count="5">
    <pivotField axis="axisRow" showAll="0" sortType="descending">
      <items count="11">
        <item x="7"/>
        <item x="1"/>
        <item x="3"/>
        <item x="5"/>
        <item x="4"/>
        <item x="6"/>
        <item x="8"/>
        <item x="2"/>
        <item x="9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7">
        <item sd="0" x="4"/>
        <item sd="0" x="2"/>
        <item sd="0" x="5"/>
        <item sd="0" x="0"/>
        <item sd="0" x="3"/>
        <item sd="0" x="1"/>
        <item t="default"/>
      </items>
    </pivotField>
    <pivotField showAll="0">
      <items count="23">
        <item x="8"/>
        <item x="0"/>
        <item x="17"/>
        <item x="15"/>
        <item x="7"/>
        <item x="2"/>
        <item x="21"/>
        <item x="19"/>
        <item x="1"/>
        <item x="3"/>
        <item x="9"/>
        <item x="14"/>
        <item x="12"/>
        <item x="11"/>
        <item x="10"/>
        <item x="13"/>
        <item x="18"/>
        <item x="5"/>
        <item x="16"/>
        <item x="6"/>
        <item x="20"/>
        <item x="4"/>
        <item t="default"/>
      </items>
    </pivotField>
    <pivotField dataField="1" numFmtId="6" showAll="0">
      <items count="269">
        <item x="143"/>
        <item x="25"/>
        <item x="131"/>
        <item x="78"/>
        <item x="80"/>
        <item x="75"/>
        <item x="191"/>
        <item x="123"/>
        <item x="58"/>
        <item x="235"/>
        <item x="233"/>
        <item x="43"/>
        <item x="224"/>
        <item x="13"/>
        <item x="130"/>
        <item x="202"/>
        <item x="18"/>
        <item x="140"/>
        <item x="199"/>
        <item x="237"/>
        <item x="88"/>
        <item x="236"/>
        <item x="50"/>
        <item x="125"/>
        <item x="109"/>
        <item x="30"/>
        <item x="178"/>
        <item x="83"/>
        <item x="213"/>
        <item x="162"/>
        <item x="261"/>
        <item x="226"/>
        <item x="180"/>
        <item x="266"/>
        <item x="95"/>
        <item x="135"/>
        <item x="116"/>
        <item x="73"/>
        <item x="66"/>
        <item x="62"/>
        <item x="230"/>
        <item x="2"/>
        <item x="198"/>
        <item x="82"/>
        <item x="187"/>
        <item x="243"/>
        <item x="57"/>
        <item x="34"/>
        <item x="185"/>
        <item x="8"/>
        <item x="217"/>
        <item x="257"/>
        <item x="102"/>
        <item x="108"/>
        <item x="41"/>
        <item x="55"/>
        <item x="110"/>
        <item x="114"/>
        <item x="164"/>
        <item x="99"/>
        <item x="228"/>
        <item x="245"/>
        <item x="0"/>
        <item x="190"/>
        <item x="159"/>
        <item x="21"/>
        <item x="23"/>
        <item x="189"/>
        <item x="10"/>
        <item x="175"/>
        <item x="36"/>
        <item x="105"/>
        <item x="176"/>
        <item x="26"/>
        <item x="231"/>
        <item x="160"/>
        <item x="138"/>
        <item x="103"/>
        <item x="4"/>
        <item x="15"/>
        <item x="153"/>
        <item x="263"/>
        <item x="259"/>
        <item x="22"/>
        <item x="240"/>
        <item x="200"/>
        <item x="68"/>
        <item x="249"/>
        <item x="151"/>
        <item x="38"/>
        <item x="61"/>
        <item x="167"/>
        <item x="91"/>
        <item x="42"/>
        <item x="262"/>
        <item x="222"/>
        <item x="14"/>
        <item x="84"/>
        <item x="132"/>
        <item x="113"/>
        <item x="208"/>
        <item x="157"/>
        <item x="174"/>
        <item x="12"/>
        <item x="6"/>
        <item x="225"/>
        <item x="89"/>
        <item x="97"/>
        <item x="154"/>
        <item x="118"/>
        <item x="179"/>
        <item x="244"/>
        <item x="94"/>
        <item x="71"/>
        <item x="206"/>
        <item x="96"/>
        <item x="201"/>
        <item x="248"/>
        <item x="136"/>
        <item x="166"/>
        <item x="247"/>
        <item x="186"/>
        <item x="87"/>
        <item x="216"/>
        <item x="141"/>
        <item x="37"/>
        <item x="47"/>
        <item x="161"/>
        <item x="147"/>
        <item x="220"/>
        <item x="211"/>
        <item x="197"/>
        <item x="145"/>
        <item x="181"/>
        <item x="260"/>
        <item x="93"/>
        <item x="128"/>
        <item x="227"/>
        <item x="72"/>
        <item x="156"/>
        <item x="79"/>
        <item x="241"/>
        <item x="267"/>
        <item x="172"/>
        <item x="195"/>
        <item x="33"/>
        <item x="11"/>
        <item x="65"/>
        <item x="258"/>
        <item x="204"/>
        <item x="59"/>
        <item x="90"/>
        <item x="212"/>
        <item x="251"/>
        <item x="40"/>
        <item x="234"/>
        <item x="122"/>
        <item x="129"/>
        <item x="64"/>
        <item x="158"/>
        <item x="148"/>
        <item x="119"/>
        <item x="28"/>
        <item x="183"/>
        <item x="117"/>
        <item x="53"/>
        <item x="253"/>
        <item x="203"/>
        <item x="196"/>
        <item x="252"/>
        <item x="44"/>
        <item x="168"/>
        <item x="74"/>
        <item x="9"/>
        <item x="7"/>
        <item x="48"/>
        <item x="45"/>
        <item x="229"/>
        <item x="104"/>
        <item x="188"/>
        <item x="169"/>
        <item x="54"/>
        <item x="215"/>
        <item x="120"/>
        <item x="67"/>
        <item x="152"/>
        <item x="126"/>
        <item x="242"/>
        <item x="32"/>
        <item x="207"/>
        <item x="35"/>
        <item x="127"/>
        <item x="210"/>
        <item x="60"/>
        <item x="115"/>
        <item x="219"/>
        <item x="173"/>
        <item x="171"/>
        <item x="177"/>
        <item x="27"/>
        <item x="214"/>
        <item x="124"/>
        <item x="29"/>
        <item x="239"/>
        <item x="264"/>
        <item x="52"/>
        <item x="106"/>
        <item x="121"/>
        <item x="1"/>
        <item x="232"/>
        <item x="101"/>
        <item x="111"/>
        <item x="246"/>
        <item x="137"/>
        <item x="182"/>
        <item x="255"/>
        <item x="194"/>
        <item x="39"/>
        <item x="31"/>
        <item x="85"/>
        <item x="170"/>
        <item x="193"/>
        <item x="146"/>
        <item x="218"/>
        <item x="139"/>
        <item x="86"/>
        <item x="254"/>
        <item x="250"/>
        <item x="150"/>
        <item x="16"/>
        <item x="56"/>
        <item x="81"/>
        <item x="149"/>
        <item x="133"/>
        <item x="107"/>
        <item x="20"/>
        <item x="51"/>
        <item x="142"/>
        <item x="70"/>
        <item x="209"/>
        <item x="265"/>
        <item x="144"/>
        <item x="5"/>
        <item x="77"/>
        <item x="256"/>
        <item x="205"/>
        <item x="46"/>
        <item x="19"/>
        <item x="223"/>
        <item x="3"/>
        <item x="221"/>
        <item x="63"/>
        <item x="98"/>
        <item x="192"/>
        <item x="134"/>
        <item x="163"/>
        <item x="238"/>
        <item x="184"/>
        <item x="24"/>
        <item x="100"/>
        <item x="165"/>
        <item x="112"/>
        <item x="92"/>
        <item x="155"/>
        <item x="76"/>
        <item x="69"/>
        <item x="17"/>
        <item x="49"/>
        <item t="default"/>
      </items>
    </pivotField>
    <pivotField numFmtId="3" showAll="0">
      <items count="121">
        <item x="105"/>
        <item x="107"/>
        <item x="49"/>
        <item x="47"/>
        <item x="9"/>
        <item x="25"/>
        <item x="36"/>
        <item x="33"/>
        <item x="118"/>
        <item x="82"/>
        <item x="26"/>
        <item x="38"/>
        <item x="40"/>
        <item x="90"/>
        <item x="101"/>
        <item x="45"/>
        <item x="59"/>
        <item x="6"/>
        <item x="112"/>
        <item x="110"/>
        <item x="41"/>
        <item x="14"/>
        <item x="42"/>
        <item x="29"/>
        <item x="8"/>
        <item x="111"/>
        <item x="62"/>
        <item x="79"/>
        <item x="15"/>
        <item x="18"/>
        <item x="66"/>
        <item x="70"/>
        <item x="115"/>
        <item x="27"/>
        <item x="104"/>
        <item x="51"/>
        <item x="0"/>
        <item x="88"/>
        <item x="12"/>
        <item x="61"/>
        <item x="89"/>
        <item x="76"/>
        <item x="32"/>
        <item x="50"/>
        <item x="19"/>
        <item x="11"/>
        <item x="2"/>
        <item x="53"/>
        <item x="34"/>
        <item x="39"/>
        <item x="57"/>
        <item x="17"/>
        <item x="55"/>
        <item x="23"/>
        <item x="99"/>
        <item x="85"/>
        <item x="96"/>
        <item x="28"/>
        <item x="21"/>
        <item x="37"/>
        <item x="71"/>
        <item x="24"/>
        <item x="108"/>
        <item x="58"/>
        <item x="20"/>
        <item x="46"/>
        <item x="7"/>
        <item x="83"/>
        <item x="65"/>
        <item x="98"/>
        <item x="72"/>
        <item x="63"/>
        <item x="22"/>
        <item x="13"/>
        <item x="117"/>
        <item x="75"/>
        <item x="93"/>
        <item x="78"/>
        <item x="109"/>
        <item x="74"/>
        <item x="35"/>
        <item x="81"/>
        <item x="48"/>
        <item x="106"/>
        <item x="44"/>
        <item x="100"/>
        <item x="60"/>
        <item x="30"/>
        <item x="3"/>
        <item x="95"/>
        <item x="68"/>
        <item x="77"/>
        <item x="97"/>
        <item x="56"/>
        <item x="67"/>
        <item x="92"/>
        <item x="114"/>
        <item x="119"/>
        <item x="16"/>
        <item x="64"/>
        <item x="80"/>
        <item x="84"/>
        <item x="116"/>
        <item x="91"/>
        <item x="102"/>
        <item x="103"/>
        <item x="87"/>
        <item x="113"/>
        <item x="31"/>
        <item x="4"/>
        <item x="5"/>
        <item x="94"/>
        <item x="73"/>
        <item x="1"/>
        <item x="10"/>
        <item x="54"/>
        <item x="43"/>
        <item x="86"/>
        <item x="69"/>
        <item x="52"/>
        <item t="default"/>
      </items>
    </pivotField>
  </pivotFields>
  <rowFields count="2">
    <field x="1"/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Amount" fld="3" baseField="0" baseItem="0" numFmtId="164"/>
  </dataFields>
  <formats count="2">
    <format dxfId="8">
      <pivotArea outline="0" collapsedLevelsAreSubtotals="1" fieldPosition="0"/>
    </format>
    <format dxfId="9">
      <pivotArea dataOnly="0" labelOnly="1" outline="0" axis="axisValues" fieldPosition="0"/>
    </format>
  </formats>
  <conditionalFormats count="5">
    <conditionalFormat priority="5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0">
              <x v="0"/>
              <x v="1"/>
              <x v="2"/>
              <x v="3"/>
              <x v="4"/>
              <x v="5"/>
              <x v="6"/>
              <x v="7"/>
              <x v="8"/>
              <x v="9"/>
            </reference>
            <reference field="1" count="1" selected="0">
              <x v="1"/>
            </reference>
          </references>
        </pivotArea>
      </pivotAreas>
    </conditionalFormat>
    <conditionalFormat priority="4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0">
              <x v="0"/>
              <x v="1"/>
              <x v="2"/>
              <x v="3"/>
              <x v="4"/>
              <x v="5"/>
              <x v="6"/>
              <x v="7"/>
              <x v="8"/>
              <x v="9"/>
            </reference>
            <reference field="1" count="1" selected="0">
              <x v="2"/>
            </reference>
          </references>
        </pivotArea>
      </pivotAreas>
    </conditionalFormat>
    <conditionalFormat priority="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0">
              <x v="0"/>
              <x v="1"/>
              <x v="2"/>
              <x v="3"/>
              <x v="4"/>
              <x v="5"/>
              <x v="6"/>
              <x v="7"/>
              <x v="8"/>
              <x v="9"/>
            </reference>
            <reference field="1" count="1" selected="0">
              <x v="3"/>
            </reference>
          </references>
        </pivotArea>
      </pivotAreas>
    </conditionalFormat>
    <conditionalFormat priority="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0">
              <x v="0"/>
              <x v="1"/>
              <x v="2"/>
              <x v="3"/>
              <x v="4"/>
              <x v="5"/>
              <x v="6"/>
              <x v="7"/>
              <x v="8"/>
              <x v="9"/>
            </reference>
            <reference field="1" count="1" selected="0">
              <x v="4"/>
            </reference>
          </references>
        </pivotArea>
      </pivotAreas>
    </conditionalFormat>
    <conditionalFormat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0">
              <x v="0"/>
              <x v="1"/>
              <x v="2"/>
              <x v="3"/>
              <x v="4"/>
              <x v="5"/>
              <x v="6"/>
              <x v="7"/>
              <x v="8"/>
              <x v="9"/>
            </reference>
            <reference field="1" count="1" selected="0">
              <x v="5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Sales_Person" xr10:uid="{3EA610A6-2A99-457F-8C10-555E5D1F7052}" sourceName="Sales Person">
  <pivotTables>
    <pivotTable tabId="7" name="PivotTable3"/>
    <pivotTable tabId="7" name="PivotTable4"/>
    <pivotTable tabId="7" name="PivotTable5"/>
  </pivotTables>
  <data>
    <tabular pivotCacheId="1603655965">
      <items count="10">
        <i x="3" s="1"/>
        <i x="2" s="1"/>
        <i x="6" s="1"/>
        <i x="8" s="1"/>
        <i x="9" s="1"/>
        <i x="7" s="1"/>
        <i x="1" s="1"/>
        <i x="5" s="1"/>
        <i x="4" s="1"/>
        <i x="0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Geography" xr10:uid="{B7243BC3-6728-4A2A-854D-6DB477260188}" sourceName="Geography">
  <pivotTables>
    <pivotTable tabId="7" name="PivotTable3"/>
    <pivotTable tabId="7" name="PivotTable4"/>
    <pivotTable tabId="7" name="PivotTable5"/>
  </pivotTables>
  <data>
    <tabular pivotCacheId="1603655965">
      <items count="6">
        <i x="2"/>
        <i x="4"/>
        <i x="5"/>
        <i x="1"/>
        <i x="0"/>
        <i x="3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Product" xr10:uid="{C3093523-92A1-4C65-9CF6-63A676306FA6}" sourceName="Product">
  <pivotTables>
    <pivotTable tabId="7" name="PivotTable3"/>
    <pivotTable tabId="7" name="PivotTable4"/>
    <pivotTable tabId="7" name="PivotTable5"/>
  </pivotTables>
  <data>
    <tabular pivotCacheId="1603655965">
      <items count="22">
        <i x="20" s="1"/>
        <i x="2" s="1"/>
        <i x="15" s="1"/>
        <i x="10" s="1"/>
        <i x="6" s="1"/>
        <i x="9" s="1"/>
        <i x="4" s="1"/>
        <i x="19" s="1"/>
        <i x="12" s="1"/>
        <i x="14" s="1"/>
        <i x="8" s="1"/>
        <i x="16" s="1"/>
        <i x="0" s="1"/>
        <i x="3" s="1"/>
        <i x="1" s="1"/>
        <i x="21" s="1"/>
        <i x="18" s="1"/>
        <i x="13" s="1"/>
        <i x="17" s="1"/>
        <i x="7" s="1"/>
        <i x="11" s="1"/>
        <i x="5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ales Person" xr10:uid="{C950EDF9-0789-433A-BA8B-70EC54DD668E}" cache="Slicer_Sales_Person" caption="Sales Person" rowHeight="228600"/>
  <slicer name="Geography" xr10:uid="{C8550EAB-2718-4903-A062-A2376375E8BF}" cache="Slicer_Geography" caption="Geography" rowHeight="228600"/>
  <slicer name="Product" xr10:uid="{7DFF6B94-C768-46E0-86BF-3616781851B2}" cache="Slicer_Product" caption="Product" rowHeight="2286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products" displayName="products" ref="Y11:Z33" totalsRowShown="0">
  <autoFilter ref="Y11:Z33" xr:uid="{00000000-0009-0000-0100-000001000000}"/>
  <tableColumns count="2">
    <tableColumn id="1" xr3:uid="{00000000-0010-0000-0000-000001000000}" name="Product"/>
    <tableColumn id="2" xr3:uid="{00000000-0010-0000-0000-000002000000}" name="Cost per unit" dataDxfId="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00CEC18-6A98-4EDF-AE0C-EF85717E74C8}" name="products4" displayName="products4" ref="G4:L26" totalsRowShown="0" headerRowDxfId="6">
  <autoFilter ref="G4:L26" xr:uid="{F00CEC18-6A98-4EDF-AE0C-EF85717E74C8}"/>
  <sortState xmlns:xlrd2="http://schemas.microsoft.com/office/spreadsheetml/2017/richdata2" ref="G5:L26">
    <sortCondition ref="G4:G26"/>
  </sortState>
  <tableColumns count="6">
    <tableColumn id="1" xr3:uid="{9BB5743F-C33F-464F-8FDA-C7C9B9862108}" name="Product" dataDxfId="5"/>
    <tableColumn id="2" xr3:uid="{0A386DE3-6267-44D7-97D4-C31177ACE216}" name="Cost per unit" dataDxfId="4"/>
    <tableColumn id="3" xr3:uid="{5D29CB2D-A702-41EA-93EF-2EE081A28AE1}" name="Total Unit" dataDxfId="3"/>
    <tableColumn id="5" xr3:uid="{C1E0DA8C-B733-494E-92D1-42D5687ABC6B}" name="Total Cost" dataDxfId="2">
      <calculatedColumnFormula>products4[[#This Row],[Cost per unit]]*products4[[#This Row],[Total Unit]]</calculatedColumnFormula>
    </tableColumn>
    <tableColumn id="6" xr3:uid="{BBE5F5E2-FFE7-4603-B547-2359106F8BBD}" name="Total Sales" dataDxfId="1"/>
    <tableColumn id="4" xr3:uid="{EACEF05C-4ECE-420D-92C6-C69145207BB3}" name="Profit" dataDxfId="0">
      <calculatedColumnFormula>products4[[#This Row],[Total Sales]]-products4[[#This Row],[Total Cost]]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10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6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Relationship Id="rId5" Type="http://schemas.microsoft.com/office/2007/relationships/slicer" Target="../slicers/slicer1.xml"/><Relationship Id="rId4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658"/>
  <sheetViews>
    <sheetView showGridLines="0" topLeftCell="A10" workbookViewId="0">
      <selection activeCell="K19" sqref="K19"/>
    </sheetView>
  </sheetViews>
  <sheetFormatPr defaultColWidth="8.85546875" defaultRowHeight="15"/>
  <cols>
    <col min="1" max="1" width="1.7109375" customWidth="1"/>
    <col min="2" max="2" width="3.7109375" customWidth="1"/>
    <col min="3" max="3" width="19.42578125" customWidth="1"/>
    <col min="4" max="4" width="14.7109375" customWidth="1"/>
    <col min="5" max="5" width="21.85546875" bestFit="1" customWidth="1"/>
    <col min="6" max="6" width="13.42578125" customWidth="1"/>
    <col min="7" max="7" width="11.7109375" customWidth="1"/>
    <col min="10" max="10" width="3.85546875" customWidth="1"/>
    <col min="11" max="11" width="53.85546875" customWidth="1"/>
    <col min="25" max="25" width="21.85546875" bestFit="1" customWidth="1"/>
    <col min="26" max="26" width="14.42578125" customWidth="1"/>
    <col min="31" max="31" width="21.85546875" customWidth="1"/>
  </cols>
  <sheetData>
    <row r="1" spans="1:26" s="2" customFormat="1" ht="52.5" customHeight="1">
      <c r="A1" s="1"/>
      <c r="C1" s="3" t="s">
        <v>0</v>
      </c>
    </row>
    <row r="11" spans="1:26">
      <c r="C11" s="6" t="s">
        <v>1</v>
      </c>
      <c r="D11" s="6" t="s">
        <v>2</v>
      </c>
      <c r="E11" s="6" t="s">
        <v>3</v>
      </c>
      <c r="F11" s="10" t="s">
        <v>4</v>
      </c>
      <c r="G11" s="10" t="s">
        <v>5</v>
      </c>
      <c r="J11" s="9" t="s">
        <v>6</v>
      </c>
      <c r="K11" s="2"/>
      <c r="Y11" t="s">
        <v>3</v>
      </c>
      <c r="Z11" t="s">
        <v>7</v>
      </c>
    </row>
    <row r="12" spans="1:26">
      <c r="C12" t="s">
        <v>8</v>
      </c>
      <c r="D12" t="s">
        <v>9</v>
      </c>
      <c r="E12" t="s">
        <v>10</v>
      </c>
      <c r="F12" s="4">
        <v>1624</v>
      </c>
      <c r="G12" s="5">
        <v>114</v>
      </c>
      <c r="J12" s="7">
        <v>1</v>
      </c>
      <c r="K12" s="8" t="s">
        <v>11</v>
      </c>
      <c r="Y12" t="s">
        <v>12</v>
      </c>
      <c r="Z12" s="11">
        <v>9.33</v>
      </c>
    </row>
    <row r="13" spans="1:26">
      <c r="C13" t="s">
        <v>13</v>
      </c>
      <c r="D13" t="s">
        <v>14</v>
      </c>
      <c r="E13" t="s">
        <v>15</v>
      </c>
      <c r="F13" s="4">
        <v>6706</v>
      </c>
      <c r="G13" s="5">
        <v>459</v>
      </c>
      <c r="J13" s="7">
        <v>2</v>
      </c>
      <c r="K13" s="26" t="s">
        <v>16</v>
      </c>
      <c r="Y13" t="s">
        <v>17</v>
      </c>
      <c r="Z13" s="11">
        <v>11.7</v>
      </c>
    </row>
    <row r="14" spans="1:26">
      <c r="C14" t="s">
        <v>18</v>
      </c>
      <c r="D14" t="s">
        <v>14</v>
      </c>
      <c r="E14" t="s">
        <v>19</v>
      </c>
      <c r="F14" s="4">
        <v>959</v>
      </c>
      <c r="G14" s="5">
        <v>147</v>
      </c>
      <c r="J14" s="7">
        <v>3</v>
      </c>
      <c r="K14" s="8" t="s">
        <v>20</v>
      </c>
      <c r="Y14" t="s">
        <v>19</v>
      </c>
      <c r="Z14" s="11">
        <v>11.88</v>
      </c>
    </row>
    <row r="15" spans="1:26">
      <c r="C15" t="s">
        <v>21</v>
      </c>
      <c r="D15" t="s">
        <v>22</v>
      </c>
      <c r="E15" t="s">
        <v>23</v>
      </c>
      <c r="F15" s="4">
        <v>9632</v>
      </c>
      <c r="G15" s="5">
        <v>288</v>
      </c>
      <c r="J15" s="7">
        <v>4</v>
      </c>
      <c r="K15" s="8" t="s">
        <v>24</v>
      </c>
      <c r="Y15" t="s">
        <v>25</v>
      </c>
      <c r="Z15" s="11">
        <v>11.73</v>
      </c>
    </row>
    <row r="16" spans="1:26">
      <c r="C16" t="s">
        <v>26</v>
      </c>
      <c r="D16" t="s">
        <v>27</v>
      </c>
      <c r="E16" t="s">
        <v>28</v>
      </c>
      <c r="F16" s="4">
        <v>2100</v>
      </c>
      <c r="G16" s="5">
        <v>414</v>
      </c>
      <c r="J16" s="7">
        <v>5</v>
      </c>
      <c r="K16" s="8" t="s">
        <v>29</v>
      </c>
      <c r="Y16" t="s">
        <v>30</v>
      </c>
      <c r="Z16" s="11">
        <v>8.7899999999999991</v>
      </c>
    </row>
    <row r="17" spans="3:26">
      <c r="C17" t="s">
        <v>8</v>
      </c>
      <c r="D17" t="s">
        <v>14</v>
      </c>
      <c r="E17" t="s">
        <v>31</v>
      </c>
      <c r="F17" s="4">
        <v>8869</v>
      </c>
      <c r="G17" s="5">
        <v>432</v>
      </c>
      <c r="J17" s="7">
        <v>6</v>
      </c>
      <c r="K17" s="8" t="s">
        <v>32</v>
      </c>
      <c r="Y17" t="s">
        <v>33</v>
      </c>
      <c r="Z17" s="11">
        <v>3.11</v>
      </c>
    </row>
    <row r="18" spans="3:26">
      <c r="C18" t="s">
        <v>26</v>
      </c>
      <c r="D18" t="s">
        <v>34</v>
      </c>
      <c r="E18" t="s">
        <v>35</v>
      </c>
      <c r="F18" s="4">
        <v>2681</v>
      </c>
      <c r="G18" s="5">
        <v>54</v>
      </c>
      <c r="J18" s="7">
        <v>7</v>
      </c>
      <c r="K18" s="8" t="s">
        <v>36</v>
      </c>
      <c r="Y18" t="s">
        <v>23</v>
      </c>
      <c r="Z18" s="11">
        <v>6.47</v>
      </c>
    </row>
    <row r="19" spans="3:26">
      <c r="C19" t="s">
        <v>13</v>
      </c>
      <c r="D19" t="s">
        <v>14</v>
      </c>
      <c r="E19" t="s">
        <v>37</v>
      </c>
      <c r="F19" s="4">
        <v>5012</v>
      </c>
      <c r="G19" s="5">
        <v>210</v>
      </c>
      <c r="J19" s="7">
        <v>8</v>
      </c>
      <c r="K19" s="8" t="s">
        <v>38</v>
      </c>
      <c r="Y19" t="s">
        <v>39</v>
      </c>
      <c r="Z19" s="11">
        <v>7.64</v>
      </c>
    </row>
    <row r="20" spans="3:26">
      <c r="C20" t="s">
        <v>40</v>
      </c>
      <c r="D20" t="s">
        <v>34</v>
      </c>
      <c r="E20" t="s">
        <v>17</v>
      </c>
      <c r="F20" s="4">
        <v>1281</v>
      </c>
      <c r="G20" s="5">
        <v>75</v>
      </c>
      <c r="J20" s="7">
        <v>9</v>
      </c>
      <c r="K20" s="8" t="s">
        <v>41</v>
      </c>
      <c r="Y20" t="s">
        <v>42</v>
      </c>
      <c r="Z20" s="11">
        <v>10.62</v>
      </c>
    </row>
    <row r="21" spans="3:26">
      <c r="C21" t="s">
        <v>43</v>
      </c>
      <c r="D21" t="s">
        <v>9</v>
      </c>
      <c r="E21" t="s">
        <v>17</v>
      </c>
      <c r="F21" s="4">
        <v>4991</v>
      </c>
      <c r="G21" s="5">
        <v>12</v>
      </c>
      <c r="J21" s="7">
        <v>10</v>
      </c>
      <c r="K21" s="8" t="s">
        <v>44</v>
      </c>
      <c r="Y21" t="s">
        <v>45</v>
      </c>
      <c r="Z21" s="11">
        <v>9</v>
      </c>
    </row>
    <row r="22" spans="3:26">
      <c r="C22" t="s">
        <v>46</v>
      </c>
      <c r="D22" t="s">
        <v>27</v>
      </c>
      <c r="E22" t="s">
        <v>28</v>
      </c>
      <c r="F22" s="4">
        <v>1785</v>
      </c>
      <c r="G22" s="5">
        <v>462</v>
      </c>
      <c r="Y22" t="s">
        <v>37</v>
      </c>
      <c r="Z22" s="11">
        <v>9.77</v>
      </c>
    </row>
    <row r="23" spans="3:26">
      <c r="C23" t="s">
        <v>47</v>
      </c>
      <c r="D23" t="s">
        <v>9</v>
      </c>
      <c r="E23" t="s">
        <v>33</v>
      </c>
      <c r="F23" s="4">
        <v>3983</v>
      </c>
      <c r="G23" s="5">
        <v>144</v>
      </c>
      <c r="Y23" t="s">
        <v>48</v>
      </c>
      <c r="Z23" s="11">
        <v>6.49</v>
      </c>
    </row>
    <row r="24" spans="3:26">
      <c r="C24" t="s">
        <v>18</v>
      </c>
      <c r="D24" t="s">
        <v>34</v>
      </c>
      <c r="E24" t="s">
        <v>30</v>
      </c>
      <c r="F24" s="4">
        <v>2646</v>
      </c>
      <c r="G24" s="5">
        <v>120</v>
      </c>
      <c r="Y24" t="s">
        <v>49</v>
      </c>
      <c r="Z24" s="11">
        <v>4.97</v>
      </c>
    </row>
    <row r="25" spans="3:26">
      <c r="C25" t="s">
        <v>46</v>
      </c>
      <c r="D25" t="s">
        <v>50</v>
      </c>
      <c r="E25" t="s">
        <v>12</v>
      </c>
      <c r="F25" s="4">
        <v>252</v>
      </c>
      <c r="G25" s="5">
        <v>54</v>
      </c>
      <c r="Y25" t="s">
        <v>28</v>
      </c>
      <c r="Z25" s="11">
        <v>13.15</v>
      </c>
    </row>
    <row r="26" spans="3:26">
      <c r="C26" t="s">
        <v>47</v>
      </c>
      <c r="D26" t="s">
        <v>14</v>
      </c>
      <c r="E26" t="s">
        <v>28</v>
      </c>
      <c r="F26" s="4">
        <v>2464</v>
      </c>
      <c r="G26" s="5">
        <v>234</v>
      </c>
      <c r="Y26" t="s">
        <v>51</v>
      </c>
      <c r="Z26" s="11">
        <v>5.6</v>
      </c>
    </row>
    <row r="27" spans="3:26">
      <c r="C27" t="s">
        <v>47</v>
      </c>
      <c r="D27" t="s">
        <v>14</v>
      </c>
      <c r="E27" t="s">
        <v>52</v>
      </c>
      <c r="F27" s="4">
        <v>2114</v>
      </c>
      <c r="G27" s="5">
        <v>66</v>
      </c>
      <c r="Y27" t="s">
        <v>53</v>
      </c>
      <c r="Z27" s="11">
        <v>16.73</v>
      </c>
    </row>
    <row r="28" spans="3:26">
      <c r="C28" t="s">
        <v>26</v>
      </c>
      <c r="D28" t="s">
        <v>9</v>
      </c>
      <c r="E28" t="s">
        <v>35</v>
      </c>
      <c r="F28" s="4">
        <v>7693</v>
      </c>
      <c r="G28" s="5">
        <v>87</v>
      </c>
      <c r="Y28" t="s">
        <v>54</v>
      </c>
      <c r="Z28" s="11">
        <v>10.38</v>
      </c>
    </row>
    <row r="29" spans="3:26">
      <c r="C29" t="s">
        <v>43</v>
      </c>
      <c r="D29" t="s">
        <v>50</v>
      </c>
      <c r="E29" t="s">
        <v>42</v>
      </c>
      <c r="F29" s="4">
        <v>15610</v>
      </c>
      <c r="G29" s="5">
        <v>339</v>
      </c>
      <c r="Y29" t="s">
        <v>52</v>
      </c>
      <c r="Z29" s="11">
        <v>7.16</v>
      </c>
    </row>
    <row r="30" spans="3:26">
      <c r="C30" t="s">
        <v>21</v>
      </c>
      <c r="D30" t="s">
        <v>50</v>
      </c>
      <c r="E30" t="s">
        <v>37</v>
      </c>
      <c r="F30" s="4">
        <v>336</v>
      </c>
      <c r="G30" s="5">
        <v>144</v>
      </c>
      <c r="Y30" t="s">
        <v>10</v>
      </c>
      <c r="Z30" s="11">
        <v>14.49</v>
      </c>
    </row>
    <row r="31" spans="3:26">
      <c r="C31" t="s">
        <v>46</v>
      </c>
      <c r="D31" t="s">
        <v>27</v>
      </c>
      <c r="E31" t="s">
        <v>42</v>
      </c>
      <c r="F31" s="4">
        <v>9443</v>
      </c>
      <c r="G31" s="5">
        <v>162</v>
      </c>
      <c r="Y31" t="s">
        <v>35</v>
      </c>
      <c r="Z31" s="11">
        <v>5.79</v>
      </c>
    </row>
    <row r="32" spans="3:26">
      <c r="C32" t="s">
        <v>18</v>
      </c>
      <c r="D32" t="s">
        <v>50</v>
      </c>
      <c r="E32" t="s">
        <v>48</v>
      </c>
      <c r="F32" s="4">
        <v>8155</v>
      </c>
      <c r="G32" s="5">
        <v>90</v>
      </c>
      <c r="Y32" t="s">
        <v>15</v>
      </c>
      <c r="Z32" s="11">
        <v>8.65</v>
      </c>
    </row>
    <row r="33" spans="3:26">
      <c r="C33" t="s">
        <v>13</v>
      </c>
      <c r="D33" t="s">
        <v>34</v>
      </c>
      <c r="E33" t="s">
        <v>48</v>
      </c>
      <c r="F33" s="4">
        <v>1701</v>
      </c>
      <c r="G33" s="5">
        <v>234</v>
      </c>
      <c r="Y33" t="s">
        <v>31</v>
      </c>
      <c r="Z33" s="11">
        <v>12.37</v>
      </c>
    </row>
    <row r="34" spans="3:26">
      <c r="C34" t="s">
        <v>55</v>
      </c>
      <c r="D34" t="s">
        <v>34</v>
      </c>
      <c r="E34" t="s">
        <v>37</v>
      </c>
      <c r="F34" s="4">
        <v>2205</v>
      </c>
      <c r="G34" s="5">
        <v>141</v>
      </c>
    </row>
    <row r="35" spans="3:26">
      <c r="C35" t="s">
        <v>13</v>
      </c>
      <c r="D35" t="s">
        <v>9</v>
      </c>
      <c r="E35" t="s">
        <v>39</v>
      </c>
      <c r="F35" s="4">
        <v>1771</v>
      </c>
      <c r="G35" s="5">
        <v>204</v>
      </c>
    </row>
    <row r="36" spans="3:26">
      <c r="C36" t="s">
        <v>21</v>
      </c>
      <c r="D36" t="s">
        <v>14</v>
      </c>
      <c r="E36" t="s">
        <v>25</v>
      </c>
      <c r="F36" s="4">
        <v>2114</v>
      </c>
      <c r="G36" s="5">
        <v>186</v>
      </c>
    </row>
    <row r="37" spans="3:26">
      <c r="C37" t="s">
        <v>21</v>
      </c>
      <c r="D37" t="s">
        <v>22</v>
      </c>
      <c r="E37" t="s">
        <v>12</v>
      </c>
      <c r="F37" s="4">
        <v>10311</v>
      </c>
      <c r="G37" s="5">
        <v>231</v>
      </c>
    </row>
    <row r="38" spans="3:26">
      <c r="C38" t="s">
        <v>47</v>
      </c>
      <c r="D38" t="s">
        <v>27</v>
      </c>
      <c r="E38" t="s">
        <v>30</v>
      </c>
      <c r="F38" s="4">
        <v>21</v>
      </c>
      <c r="G38" s="5">
        <v>168</v>
      </c>
    </row>
    <row r="39" spans="3:26">
      <c r="C39" t="s">
        <v>55</v>
      </c>
      <c r="D39" t="s">
        <v>14</v>
      </c>
      <c r="E39" t="s">
        <v>42</v>
      </c>
      <c r="F39" s="4">
        <v>1974</v>
      </c>
      <c r="G39" s="5">
        <v>195</v>
      </c>
    </row>
    <row r="40" spans="3:26">
      <c r="C40" t="s">
        <v>43</v>
      </c>
      <c r="D40" t="s">
        <v>22</v>
      </c>
      <c r="E40" t="s">
        <v>48</v>
      </c>
      <c r="F40" s="4">
        <v>6314</v>
      </c>
      <c r="G40" s="5">
        <v>15</v>
      </c>
    </row>
    <row r="41" spans="3:26">
      <c r="C41" t="s">
        <v>55</v>
      </c>
      <c r="D41" t="s">
        <v>9</v>
      </c>
      <c r="E41" t="s">
        <v>48</v>
      </c>
      <c r="F41" s="4">
        <v>4683</v>
      </c>
      <c r="G41" s="5">
        <v>30</v>
      </c>
    </row>
    <row r="42" spans="3:26">
      <c r="C42" t="s">
        <v>21</v>
      </c>
      <c r="D42" t="s">
        <v>9</v>
      </c>
      <c r="E42" t="s">
        <v>49</v>
      </c>
      <c r="F42" s="4">
        <v>6398</v>
      </c>
      <c r="G42" s="5">
        <v>102</v>
      </c>
    </row>
    <row r="43" spans="3:26">
      <c r="C43" t="s">
        <v>46</v>
      </c>
      <c r="D43" t="s">
        <v>14</v>
      </c>
      <c r="E43" t="s">
        <v>39</v>
      </c>
      <c r="F43" s="4">
        <v>553</v>
      </c>
      <c r="G43" s="5">
        <v>15</v>
      </c>
    </row>
    <row r="44" spans="3:26">
      <c r="C44" t="s">
        <v>13</v>
      </c>
      <c r="D44" t="s">
        <v>27</v>
      </c>
      <c r="E44" t="s">
        <v>10</v>
      </c>
      <c r="F44" s="4">
        <v>7021</v>
      </c>
      <c r="G44" s="5">
        <v>183</v>
      </c>
    </row>
    <row r="45" spans="3:26">
      <c r="C45" t="s">
        <v>8</v>
      </c>
      <c r="D45" t="s">
        <v>27</v>
      </c>
      <c r="E45" t="s">
        <v>37</v>
      </c>
      <c r="F45" s="4">
        <v>5817</v>
      </c>
      <c r="G45" s="5">
        <v>12</v>
      </c>
    </row>
    <row r="46" spans="3:26">
      <c r="C46" t="s">
        <v>21</v>
      </c>
      <c r="D46" t="s">
        <v>27</v>
      </c>
      <c r="E46" t="s">
        <v>17</v>
      </c>
      <c r="F46" s="4">
        <v>3976</v>
      </c>
      <c r="G46" s="5">
        <v>72</v>
      </c>
    </row>
    <row r="47" spans="3:26">
      <c r="C47" t="s">
        <v>26</v>
      </c>
      <c r="D47" t="s">
        <v>34</v>
      </c>
      <c r="E47" t="s">
        <v>53</v>
      </c>
      <c r="F47" s="4">
        <v>1134</v>
      </c>
      <c r="G47" s="5">
        <v>282</v>
      </c>
    </row>
    <row r="48" spans="3:26">
      <c r="C48" t="s">
        <v>46</v>
      </c>
      <c r="D48" t="s">
        <v>27</v>
      </c>
      <c r="E48" t="s">
        <v>54</v>
      </c>
      <c r="F48" s="4">
        <v>6027</v>
      </c>
      <c r="G48" s="5">
        <v>144</v>
      </c>
    </row>
    <row r="49" spans="3:7">
      <c r="C49" t="s">
        <v>26</v>
      </c>
      <c r="D49" t="s">
        <v>9</v>
      </c>
      <c r="E49" t="s">
        <v>30</v>
      </c>
      <c r="F49" s="4">
        <v>1904</v>
      </c>
      <c r="G49" s="5">
        <v>405</v>
      </c>
    </row>
    <row r="50" spans="3:7">
      <c r="C50" t="s">
        <v>40</v>
      </c>
      <c r="D50" t="s">
        <v>50</v>
      </c>
      <c r="E50" t="s">
        <v>15</v>
      </c>
      <c r="F50" s="4">
        <v>3262</v>
      </c>
      <c r="G50" s="5">
        <v>75</v>
      </c>
    </row>
    <row r="51" spans="3:7">
      <c r="C51" t="s">
        <v>8</v>
      </c>
      <c r="D51" t="s">
        <v>50</v>
      </c>
      <c r="E51" t="s">
        <v>53</v>
      </c>
      <c r="F51" s="4">
        <v>2289</v>
      </c>
      <c r="G51" s="5">
        <v>135</v>
      </c>
    </row>
    <row r="52" spans="3:7">
      <c r="C52" t="s">
        <v>43</v>
      </c>
      <c r="D52" t="s">
        <v>50</v>
      </c>
      <c r="E52" t="s">
        <v>53</v>
      </c>
      <c r="F52" s="4">
        <v>6986</v>
      </c>
      <c r="G52" s="5">
        <v>21</v>
      </c>
    </row>
    <row r="53" spans="3:7">
      <c r="C53" t="s">
        <v>46</v>
      </c>
      <c r="D53" t="s">
        <v>34</v>
      </c>
      <c r="E53" t="s">
        <v>48</v>
      </c>
      <c r="F53" s="4">
        <v>4417</v>
      </c>
      <c r="G53" s="5">
        <v>153</v>
      </c>
    </row>
    <row r="54" spans="3:7">
      <c r="C54" t="s">
        <v>26</v>
      </c>
      <c r="D54" t="s">
        <v>50</v>
      </c>
      <c r="E54" t="s">
        <v>25</v>
      </c>
      <c r="F54" s="4">
        <v>1442</v>
      </c>
      <c r="G54" s="5">
        <v>15</v>
      </c>
    </row>
    <row r="55" spans="3:7">
      <c r="C55" t="s">
        <v>47</v>
      </c>
      <c r="D55" t="s">
        <v>14</v>
      </c>
      <c r="E55" t="s">
        <v>17</v>
      </c>
      <c r="F55" s="4">
        <v>2415</v>
      </c>
      <c r="G55" s="5">
        <v>255</v>
      </c>
    </row>
    <row r="56" spans="3:7">
      <c r="C56" t="s">
        <v>46</v>
      </c>
      <c r="D56" t="s">
        <v>9</v>
      </c>
      <c r="E56" t="s">
        <v>39</v>
      </c>
      <c r="F56" s="4">
        <v>238</v>
      </c>
      <c r="G56" s="5">
        <v>18</v>
      </c>
    </row>
    <row r="57" spans="3:7">
      <c r="C57" t="s">
        <v>26</v>
      </c>
      <c r="D57" t="s">
        <v>9</v>
      </c>
      <c r="E57" t="s">
        <v>48</v>
      </c>
      <c r="F57" s="4">
        <v>4949</v>
      </c>
      <c r="G57" s="5">
        <v>189</v>
      </c>
    </row>
    <row r="58" spans="3:7">
      <c r="C58" t="s">
        <v>43</v>
      </c>
      <c r="D58" t="s">
        <v>34</v>
      </c>
      <c r="E58" t="s">
        <v>15</v>
      </c>
      <c r="F58" s="4">
        <v>5075</v>
      </c>
      <c r="G58" s="5">
        <v>21</v>
      </c>
    </row>
    <row r="59" spans="3:7">
      <c r="C59" t="s">
        <v>47</v>
      </c>
      <c r="D59" t="s">
        <v>22</v>
      </c>
      <c r="E59" t="s">
        <v>30</v>
      </c>
      <c r="F59" s="4">
        <v>9198</v>
      </c>
      <c r="G59" s="5">
        <v>36</v>
      </c>
    </row>
    <row r="60" spans="3:7">
      <c r="C60" t="s">
        <v>26</v>
      </c>
      <c r="D60" t="s">
        <v>50</v>
      </c>
      <c r="E60" t="s">
        <v>52</v>
      </c>
      <c r="F60" s="4">
        <v>3339</v>
      </c>
      <c r="G60" s="5">
        <v>75</v>
      </c>
    </row>
    <row r="61" spans="3:7">
      <c r="C61" t="s">
        <v>8</v>
      </c>
      <c r="D61" t="s">
        <v>50</v>
      </c>
      <c r="E61" t="s">
        <v>33</v>
      </c>
      <c r="F61" s="4">
        <v>5019</v>
      </c>
      <c r="G61" s="5">
        <v>156</v>
      </c>
    </row>
    <row r="62" spans="3:7">
      <c r="C62" t="s">
        <v>43</v>
      </c>
      <c r="D62" t="s">
        <v>22</v>
      </c>
      <c r="E62" t="s">
        <v>30</v>
      </c>
      <c r="F62" s="4">
        <v>16184</v>
      </c>
      <c r="G62" s="5">
        <v>39</v>
      </c>
    </row>
    <row r="63" spans="3:7">
      <c r="C63" t="s">
        <v>26</v>
      </c>
      <c r="D63" t="s">
        <v>22</v>
      </c>
      <c r="E63" t="s">
        <v>45</v>
      </c>
      <c r="F63" s="4">
        <v>497</v>
      </c>
      <c r="G63" s="5">
        <v>63</v>
      </c>
    </row>
    <row r="64" spans="3:7">
      <c r="C64" t="s">
        <v>46</v>
      </c>
      <c r="D64" t="s">
        <v>22</v>
      </c>
      <c r="E64" t="s">
        <v>52</v>
      </c>
      <c r="F64" s="4">
        <v>8211</v>
      </c>
      <c r="G64" s="5">
        <v>75</v>
      </c>
    </row>
    <row r="65" spans="3:7">
      <c r="C65" t="s">
        <v>46</v>
      </c>
      <c r="D65" t="s">
        <v>34</v>
      </c>
      <c r="E65" t="s">
        <v>54</v>
      </c>
      <c r="F65" s="4">
        <v>6580</v>
      </c>
      <c r="G65" s="5">
        <v>183</v>
      </c>
    </row>
    <row r="66" spans="3:7">
      <c r="C66" t="s">
        <v>21</v>
      </c>
      <c r="D66" t="s">
        <v>14</v>
      </c>
      <c r="E66" t="s">
        <v>12</v>
      </c>
      <c r="F66" s="4">
        <v>4760</v>
      </c>
      <c r="G66" s="5">
        <v>69</v>
      </c>
    </row>
    <row r="67" spans="3:7">
      <c r="C67" t="s">
        <v>8</v>
      </c>
      <c r="D67" t="s">
        <v>22</v>
      </c>
      <c r="E67" t="s">
        <v>28</v>
      </c>
      <c r="F67" s="4">
        <v>5439</v>
      </c>
      <c r="G67" s="5">
        <v>30</v>
      </c>
    </row>
    <row r="68" spans="3:7">
      <c r="C68" t="s">
        <v>21</v>
      </c>
      <c r="D68" t="s">
        <v>50</v>
      </c>
      <c r="E68" t="s">
        <v>33</v>
      </c>
      <c r="F68" s="4">
        <v>1463</v>
      </c>
      <c r="G68" s="5">
        <v>39</v>
      </c>
    </row>
    <row r="69" spans="3:7">
      <c r="C69" t="s">
        <v>47</v>
      </c>
      <c r="D69" t="s">
        <v>50</v>
      </c>
      <c r="E69" t="s">
        <v>15</v>
      </c>
      <c r="F69" s="4">
        <v>7777</v>
      </c>
      <c r="G69" s="5">
        <v>504</v>
      </c>
    </row>
    <row r="70" spans="3:7">
      <c r="C70" t="s">
        <v>18</v>
      </c>
      <c r="D70" t="s">
        <v>9</v>
      </c>
      <c r="E70" t="s">
        <v>52</v>
      </c>
      <c r="F70" s="4">
        <v>1085</v>
      </c>
      <c r="G70" s="5">
        <v>273</v>
      </c>
    </row>
    <row r="71" spans="3:7">
      <c r="C71" t="s">
        <v>43</v>
      </c>
      <c r="D71" t="s">
        <v>9</v>
      </c>
      <c r="E71" t="s">
        <v>35</v>
      </c>
      <c r="F71" s="4">
        <v>182</v>
      </c>
      <c r="G71" s="5">
        <v>48</v>
      </c>
    </row>
    <row r="72" spans="3:7">
      <c r="C72" t="s">
        <v>26</v>
      </c>
      <c r="D72" t="s">
        <v>50</v>
      </c>
      <c r="E72" t="s">
        <v>53</v>
      </c>
      <c r="F72" s="4">
        <v>4242</v>
      </c>
      <c r="G72" s="5">
        <v>207</v>
      </c>
    </row>
    <row r="73" spans="3:7">
      <c r="C73" t="s">
        <v>26</v>
      </c>
      <c r="D73" t="s">
        <v>22</v>
      </c>
      <c r="E73" t="s">
        <v>15</v>
      </c>
      <c r="F73" s="4">
        <v>6118</v>
      </c>
      <c r="G73" s="5">
        <v>9</v>
      </c>
    </row>
    <row r="74" spans="3:7">
      <c r="C74" t="s">
        <v>55</v>
      </c>
      <c r="D74" t="s">
        <v>22</v>
      </c>
      <c r="E74" t="s">
        <v>48</v>
      </c>
      <c r="F74" s="4">
        <v>2317</v>
      </c>
      <c r="G74" s="5">
        <v>261</v>
      </c>
    </row>
    <row r="75" spans="3:7">
      <c r="C75" t="s">
        <v>26</v>
      </c>
      <c r="D75" t="s">
        <v>34</v>
      </c>
      <c r="E75" t="s">
        <v>30</v>
      </c>
      <c r="F75" s="4">
        <v>938</v>
      </c>
      <c r="G75" s="5">
        <v>6</v>
      </c>
    </row>
    <row r="76" spans="3:7">
      <c r="C76" t="s">
        <v>13</v>
      </c>
      <c r="D76" t="s">
        <v>9</v>
      </c>
      <c r="E76" t="s">
        <v>25</v>
      </c>
      <c r="F76" s="4">
        <v>9709</v>
      </c>
      <c r="G76" s="5">
        <v>30</v>
      </c>
    </row>
    <row r="77" spans="3:7">
      <c r="C77" t="s">
        <v>40</v>
      </c>
      <c r="D77" t="s">
        <v>50</v>
      </c>
      <c r="E77" t="s">
        <v>42</v>
      </c>
      <c r="F77" s="4">
        <v>2205</v>
      </c>
      <c r="G77" s="5">
        <v>138</v>
      </c>
    </row>
    <row r="78" spans="3:7">
      <c r="C78" t="s">
        <v>40</v>
      </c>
      <c r="D78" t="s">
        <v>9</v>
      </c>
      <c r="E78" t="s">
        <v>33</v>
      </c>
      <c r="F78" s="4">
        <v>4487</v>
      </c>
      <c r="G78" s="5">
        <v>111</v>
      </c>
    </row>
    <row r="79" spans="3:7">
      <c r="C79" t="s">
        <v>43</v>
      </c>
      <c r="D79" t="s">
        <v>14</v>
      </c>
      <c r="E79" t="s">
        <v>23</v>
      </c>
      <c r="F79" s="4">
        <v>2415</v>
      </c>
      <c r="G79" s="5">
        <v>15</v>
      </c>
    </row>
    <row r="80" spans="3:7">
      <c r="C80" t="s">
        <v>8</v>
      </c>
      <c r="D80" t="s">
        <v>50</v>
      </c>
      <c r="E80" t="s">
        <v>39</v>
      </c>
      <c r="F80" s="4">
        <v>4018</v>
      </c>
      <c r="G80" s="5">
        <v>162</v>
      </c>
    </row>
    <row r="81" spans="3:7">
      <c r="C81" t="s">
        <v>43</v>
      </c>
      <c r="D81" t="s">
        <v>50</v>
      </c>
      <c r="E81" t="s">
        <v>39</v>
      </c>
      <c r="F81" s="4">
        <v>861</v>
      </c>
      <c r="G81" s="5">
        <v>195</v>
      </c>
    </row>
    <row r="82" spans="3:7">
      <c r="C82" t="s">
        <v>55</v>
      </c>
      <c r="D82" t="s">
        <v>34</v>
      </c>
      <c r="E82" t="s">
        <v>17</v>
      </c>
      <c r="F82" s="4">
        <v>5586</v>
      </c>
      <c r="G82" s="5">
        <v>525</v>
      </c>
    </row>
    <row r="83" spans="3:7">
      <c r="C83" t="s">
        <v>40</v>
      </c>
      <c r="D83" t="s">
        <v>50</v>
      </c>
      <c r="E83" t="s">
        <v>31</v>
      </c>
      <c r="F83" s="4">
        <v>2226</v>
      </c>
      <c r="G83" s="5">
        <v>48</v>
      </c>
    </row>
    <row r="84" spans="3:7">
      <c r="C84" t="s">
        <v>18</v>
      </c>
      <c r="D84" t="s">
        <v>50</v>
      </c>
      <c r="E84" t="s">
        <v>54</v>
      </c>
      <c r="F84" s="4">
        <v>14329</v>
      </c>
      <c r="G84" s="5">
        <v>150</v>
      </c>
    </row>
    <row r="85" spans="3:7">
      <c r="C85" t="s">
        <v>18</v>
      </c>
      <c r="D85" t="s">
        <v>50</v>
      </c>
      <c r="E85" t="s">
        <v>42</v>
      </c>
      <c r="F85" s="4">
        <v>8463</v>
      </c>
      <c r="G85" s="5">
        <v>492</v>
      </c>
    </row>
    <row r="86" spans="3:7">
      <c r="C86" t="s">
        <v>43</v>
      </c>
      <c r="D86" t="s">
        <v>50</v>
      </c>
      <c r="E86" t="s">
        <v>52</v>
      </c>
      <c r="F86" s="4">
        <v>2891</v>
      </c>
      <c r="G86" s="5">
        <v>102</v>
      </c>
    </row>
    <row r="87" spans="3:7">
      <c r="C87" t="s">
        <v>47</v>
      </c>
      <c r="D87" t="s">
        <v>22</v>
      </c>
      <c r="E87" t="s">
        <v>48</v>
      </c>
      <c r="F87" s="4">
        <v>3773</v>
      </c>
      <c r="G87" s="5">
        <v>165</v>
      </c>
    </row>
    <row r="88" spans="3:7">
      <c r="C88" t="s">
        <v>21</v>
      </c>
      <c r="D88" t="s">
        <v>22</v>
      </c>
      <c r="E88" t="s">
        <v>54</v>
      </c>
      <c r="F88" s="4">
        <v>854</v>
      </c>
      <c r="G88" s="5">
        <v>309</v>
      </c>
    </row>
    <row r="89" spans="3:7">
      <c r="C89" t="s">
        <v>26</v>
      </c>
      <c r="D89" t="s">
        <v>22</v>
      </c>
      <c r="E89" t="s">
        <v>33</v>
      </c>
      <c r="F89" s="4">
        <v>4970</v>
      </c>
      <c r="G89" s="5">
        <v>156</v>
      </c>
    </row>
    <row r="90" spans="3:7">
      <c r="C90" t="s">
        <v>18</v>
      </c>
      <c r="D90" t="s">
        <v>14</v>
      </c>
      <c r="E90" t="s">
        <v>51</v>
      </c>
      <c r="F90" s="4">
        <v>98</v>
      </c>
      <c r="G90" s="5">
        <v>159</v>
      </c>
    </row>
    <row r="91" spans="3:7">
      <c r="C91" t="s">
        <v>43</v>
      </c>
      <c r="D91" t="s">
        <v>14</v>
      </c>
      <c r="E91" t="s">
        <v>25</v>
      </c>
      <c r="F91" s="4">
        <v>13391</v>
      </c>
      <c r="G91" s="5">
        <v>201</v>
      </c>
    </row>
    <row r="92" spans="3:7">
      <c r="C92" t="s">
        <v>13</v>
      </c>
      <c r="D92" t="s">
        <v>27</v>
      </c>
      <c r="E92" t="s">
        <v>35</v>
      </c>
      <c r="F92" s="4">
        <v>8890</v>
      </c>
      <c r="G92" s="5">
        <v>210</v>
      </c>
    </row>
    <row r="93" spans="3:7">
      <c r="C93" t="s">
        <v>46</v>
      </c>
      <c r="D93" t="s">
        <v>34</v>
      </c>
      <c r="E93" t="s">
        <v>12</v>
      </c>
      <c r="F93" s="4">
        <v>56</v>
      </c>
      <c r="G93" s="5">
        <v>51</v>
      </c>
    </row>
    <row r="94" spans="3:7">
      <c r="C94" t="s">
        <v>47</v>
      </c>
      <c r="D94" t="s">
        <v>22</v>
      </c>
      <c r="E94" t="s">
        <v>28</v>
      </c>
      <c r="F94" s="4">
        <v>3339</v>
      </c>
      <c r="G94" s="5">
        <v>39</v>
      </c>
    </row>
    <row r="95" spans="3:7">
      <c r="C95" t="s">
        <v>55</v>
      </c>
      <c r="D95" t="s">
        <v>14</v>
      </c>
      <c r="E95" t="s">
        <v>23</v>
      </c>
      <c r="F95" s="4">
        <v>3808</v>
      </c>
      <c r="G95" s="5">
        <v>279</v>
      </c>
    </row>
    <row r="96" spans="3:7">
      <c r="C96" t="s">
        <v>55</v>
      </c>
      <c r="D96" t="s">
        <v>34</v>
      </c>
      <c r="E96" t="s">
        <v>12</v>
      </c>
      <c r="F96" s="4">
        <v>63</v>
      </c>
      <c r="G96" s="5">
        <v>123</v>
      </c>
    </row>
    <row r="97" spans="3:7">
      <c r="C97" t="s">
        <v>46</v>
      </c>
      <c r="D97" t="s">
        <v>27</v>
      </c>
      <c r="E97" t="s">
        <v>53</v>
      </c>
      <c r="F97" s="4">
        <v>7812</v>
      </c>
      <c r="G97" s="5">
        <v>81</v>
      </c>
    </row>
    <row r="98" spans="3:7">
      <c r="C98" t="s">
        <v>8</v>
      </c>
      <c r="D98" t="s">
        <v>9</v>
      </c>
      <c r="E98" t="s">
        <v>39</v>
      </c>
      <c r="F98" s="4">
        <v>7693</v>
      </c>
      <c r="G98" s="5">
        <v>21</v>
      </c>
    </row>
    <row r="99" spans="3:7">
      <c r="C99" t="s">
        <v>47</v>
      </c>
      <c r="D99" t="s">
        <v>22</v>
      </c>
      <c r="E99" t="s">
        <v>54</v>
      </c>
      <c r="F99" s="4">
        <v>973</v>
      </c>
      <c r="G99" s="5">
        <v>162</v>
      </c>
    </row>
    <row r="100" spans="3:7">
      <c r="C100" t="s">
        <v>55</v>
      </c>
      <c r="D100" t="s">
        <v>14</v>
      </c>
      <c r="E100" t="s">
        <v>45</v>
      </c>
      <c r="F100" s="4">
        <v>567</v>
      </c>
      <c r="G100" s="5">
        <v>228</v>
      </c>
    </row>
    <row r="101" spans="3:7">
      <c r="C101" t="s">
        <v>55</v>
      </c>
      <c r="D101" t="s">
        <v>22</v>
      </c>
      <c r="E101" t="s">
        <v>52</v>
      </c>
      <c r="F101" s="4">
        <v>2471</v>
      </c>
      <c r="G101" s="5">
        <v>342</v>
      </c>
    </row>
    <row r="102" spans="3:7">
      <c r="C102" t="s">
        <v>43</v>
      </c>
      <c r="D102" t="s">
        <v>34</v>
      </c>
      <c r="E102" t="s">
        <v>12</v>
      </c>
      <c r="F102" s="4">
        <v>7189</v>
      </c>
      <c r="G102" s="5">
        <v>54</v>
      </c>
    </row>
    <row r="103" spans="3:7">
      <c r="C103" t="s">
        <v>21</v>
      </c>
      <c r="D103" t="s">
        <v>14</v>
      </c>
      <c r="E103" t="s">
        <v>54</v>
      </c>
      <c r="F103" s="4">
        <v>7455</v>
      </c>
      <c r="G103" s="5">
        <v>216</v>
      </c>
    </row>
    <row r="104" spans="3:7">
      <c r="C104" t="s">
        <v>47</v>
      </c>
      <c r="D104" t="s">
        <v>50</v>
      </c>
      <c r="E104" t="s">
        <v>51</v>
      </c>
      <c r="F104" s="4">
        <v>3108</v>
      </c>
      <c r="G104" s="5">
        <v>54</v>
      </c>
    </row>
    <row r="105" spans="3:7">
      <c r="C105" t="s">
        <v>26</v>
      </c>
      <c r="D105" t="s">
        <v>34</v>
      </c>
      <c r="E105" t="s">
        <v>28</v>
      </c>
      <c r="F105" s="4">
        <v>469</v>
      </c>
      <c r="G105" s="5">
        <v>75</v>
      </c>
    </row>
    <row r="106" spans="3:7">
      <c r="C106" t="s">
        <v>18</v>
      </c>
      <c r="D106" t="s">
        <v>9</v>
      </c>
      <c r="E106" t="s">
        <v>48</v>
      </c>
      <c r="F106" s="4">
        <v>2737</v>
      </c>
      <c r="G106" s="5">
        <v>93</v>
      </c>
    </row>
    <row r="107" spans="3:7">
      <c r="C107" t="s">
        <v>18</v>
      </c>
      <c r="D107" t="s">
        <v>9</v>
      </c>
      <c r="E107" t="s">
        <v>28</v>
      </c>
      <c r="F107" s="4">
        <v>4305</v>
      </c>
      <c r="G107" s="5">
        <v>156</v>
      </c>
    </row>
    <row r="108" spans="3:7">
      <c r="C108" t="s">
        <v>18</v>
      </c>
      <c r="D108" t="s">
        <v>34</v>
      </c>
      <c r="E108" t="s">
        <v>33</v>
      </c>
      <c r="F108" s="4">
        <v>2408</v>
      </c>
      <c r="G108" s="5">
        <v>9</v>
      </c>
    </row>
    <row r="109" spans="3:7">
      <c r="C109" t="s">
        <v>47</v>
      </c>
      <c r="D109" t="s">
        <v>22</v>
      </c>
      <c r="E109" t="s">
        <v>39</v>
      </c>
      <c r="F109" s="4">
        <v>1281</v>
      </c>
      <c r="G109" s="5">
        <v>18</v>
      </c>
    </row>
    <row r="110" spans="3:7">
      <c r="C110" t="s">
        <v>8</v>
      </c>
      <c r="D110" t="s">
        <v>14</v>
      </c>
      <c r="E110" t="s">
        <v>15</v>
      </c>
      <c r="F110" s="4">
        <v>12348</v>
      </c>
      <c r="G110" s="5">
        <v>234</v>
      </c>
    </row>
    <row r="111" spans="3:7">
      <c r="C111" t="s">
        <v>47</v>
      </c>
      <c r="D111" t="s">
        <v>50</v>
      </c>
      <c r="E111" t="s">
        <v>54</v>
      </c>
      <c r="F111" s="4">
        <v>3689</v>
      </c>
      <c r="G111" s="5">
        <v>312</v>
      </c>
    </row>
    <row r="112" spans="3:7">
      <c r="C112" t="s">
        <v>40</v>
      </c>
      <c r="D112" t="s">
        <v>22</v>
      </c>
      <c r="E112" t="s">
        <v>39</v>
      </c>
      <c r="F112" s="4">
        <v>2870</v>
      </c>
      <c r="G112" s="5">
        <v>300</v>
      </c>
    </row>
    <row r="113" spans="3:7">
      <c r="C113" t="s">
        <v>46</v>
      </c>
      <c r="D113" t="s">
        <v>22</v>
      </c>
      <c r="E113" t="s">
        <v>53</v>
      </c>
      <c r="F113" s="4">
        <v>798</v>
      </c>
      <c r="G113" s="5">
        <v>519</v>
      </c>
    </row>
    <row r="114" spans="3:7">
      <c r="C114" t="s">
        <v>21</v>
      </c>
      <c r="D114" t="s">
        <v>9</v>
      </c>
      <c r="E114" t="s">
        <v>45</v>
      </c>
      <c r="F114" s="4">
        <v>2933</v>
      </c>
      <c r="G114" s="5">
        <v>9</v>
      </c>
    </row>
    <row r="115" spans="3:7">
      <c r="C115" t="s">
        <v>43</v>
      </c>
      <c r="D115" t="s">
        <v>14</v>
      </c>
      <c r="E115" t="s">
        <v>19</v>
      </c>
      <c r="F115" s="4">
        <v>2744</v>
      </c>
      <c r="G115" s="5">
        <v>9</v>
      </c>
    </row>
    <row r="116" spans="3:7">
      <c r="C116" t="s">
        <v>8</v>
      </c>
      <c r="D116" t="s">
        <v>22</v>
      </c>
      <c r="E116" t="s">
        <v>31</v>
      </c>
      <c r="F116" s="4">
        <v>9772</v>
      </c>
      <c r="G116" s="5">
        <v>90</v>
      </c>
    </row>
    <row r="117" spans="3:7">
      <c r="C117" t="s">
        <v>40</v>
      </c>
      <c r="D117" t="s">
        <v>50</v>
      </c>
      <c r="E117" t="s">
        <v>28</v>
      </c>
      <c r="F117" s="4">
        <v>1568</v>
      </c>
      <c r="G117" s="5">
        <v>96</v>
      </c>
    </row>
    <row r="118" spans="3:7">
      <c r="C118" t="s">
        <v>46</v>
      </c>
      <c r="D118" t="s">
        <v>22</v>
      </c>
      <c r="E118" t="s">
        <v>30</v>
      </c>
      <c r="F118" s="4">
        <v>11417</v>
      </c>
      <c r="G118" s="5">
        <v>21</v>
      </c>
    </row>
    <row r="119" spans="3:7">
      <c r="C119" t="s">
        <v>8</v>
      </c>
      <c r="D119" t="s">
        <v>50</v>
      </c>
      <c r="E119" t="s">
        <v>51</v>
      </c>
      <c r="F119" s="4">
        <v>6748</v>
      </c>
      <c r="G119" s="5">
        <v>48</v>
      </c>
    </row>
    <row r="120" spans="3:7">
      <c r="C120" t="s">
        <v>55</v>
      </c>
      <c r="D120" t="s">
        <v>22</v>
      </c>
      <c r="E120" t="s">
        <v>53</v>
      </c>
      <c r="F120" s="4">
        <v>1407</v>
      </c>
      <c r="G120" s="5">
        <v>72</v>
      </c>
    </row>
    <row r="121" spans="3:7">
      <c r="C121" t="s">
        <v>13</v>
      </c>
      <c r="D121" t="s">
        <v>14</v>
      </c>
      <c r="E121" t="s">
        <v>52</v>
      </c>
      <c r="F121" s="4">
        <v>2023</v>
      </c>
      <c r="G121" s="5">
        <v>168</v>
      </c>
    </row>
    <row r="122" spans="3:7">
      <c r="C122" t="s">
        <v>43</v>
      </c>
      <c r="D122" t="s">
        <v>27</v>
      </c>
      <c r="E122" t="s">
        <v>51</v>
      </c>
      <c r="F122" s="4">
        <v>5236</v>
      </c>
      <c r="G122" s="5">
        <v>51</v>
      </c>
    </row>
    <row r="123" spans="3:7">
      <c r="C123" t="s">
        <v>21</v>
      </c>
      <c r="D123" t="s">
        <v>22</v>
      </c>
      <c r="E123" t="s">
        <v>39</v>
      </c>
      <c r="F123" s="4">
        <v>1925</v>
      </c>
      <c r="G123" s="5">
        <v>192</v>
      </c>
    </row>
    <row r="124" spans="3:7">
      <c r="C124" t="s">
        <v>40</v>
      </c>
      <c r="D124" t="s">
        <v>9</v>
      </c>
      <c r="E124" t="s">
        <v>17</v>
      </c>
      <c r="F124" s="4">
        <v>6608</v>
      </c>
      <c r="G124" s="5">
        <v>225</v>
      </c>
    </row>
    <row r="125" spans="3:7">
      <c r="C125" t="s">
        <v>26</v>
      </c>
      <c r="D125" t="s">
        <v>50</v>
      </c>
      <c r="E125" t="s">
        <v>51</v>
      </c>
      <c r="F125" s="4">
        <v>8008</v>
      </c>
      <c r="G125" s="5">
        <v>456</v>
      </c>
    </row>
    <row r="126" spans="3:7">
      <c r="C126" t="s">
        <v>55</v>
      </c>
      <c r="D126" t="s">
        <v>50</v>
      </c>
      <c r="E126" t="s">
        <v>28</v>
      </c>
      <c r="F126" s="4">
        <v>1428</v>
      </c>
      <c r="G126" s="5">
        <v>93</v>
      </c>
    </row>
    <row r="127" spans="3:7">
      <c r="C127" t="s">
        <v>26</v>
      </c>
      <c r="D127" t="s">
        <v>50</v>
      </c>
      <c r="E127" t="s">
        <v>19</v>
      </c>
      <c r="F127" s="4">
        <v>525</v>
      </c>
      <c r="G127" s="5">
        <v>48</v>
      </c>
    </row>
    <row r="128" spans="3:7">
      <c r="C128" t="s">
        <v>26</v>
      </c>
      <c r="D128" t="s">
        <v>9</v>
      </c>
      <c r="E128" t="s">
        <v>23</v>
      </c>
      <c r="F128" s="4">
        <v>1505</v>
      </c>
      <c r="G128" s="5">
        <v>102</v>
      </c>
    </row>
    <row r="129" spans="3:7">
      <c r="C129" t="s">
        <v>40</v>
      </c>
      <c r="D129" t="s">
        <v>14</v>
      </c>
      <c r="E129" t="s">
        <v>10</v>
      </c>
      <c r="F129" s="4">
        <v>6755</v>
      </c>
      <c r="G129" s="5">
        <v>252</v>
      </c>
    </row>
    <row r="130" spans="3:7">
      <c r="C130" t="s">
        <v>46</v>
      </c>
      <c r="D130" t="s">
        <v>9</v>
      </c>
      <c r="E130" t="s">
        <v>23</v>
      </c>
      <c r="F130" s="4">
        <v>11571</v>
      </c>
      <c r="G130" s="5">
        <v>138</v>
      </c>
    </row>
    <row r="131" spans="3:7">
      <c r="C131" t="s">
        <v>8</v>
      </c>
      <c r="D131" t="s">
        <v>34</v>
      </c>
      <c r="E131" t="s">
        <v>28</v>
      </c>
      <c r="F131" s="4">
        <v>2541</v>
      </c>
      <c r="G131" s="5">
        <v>90</v>
      </c>
    </row>
    <row r="132" spans="3:7">
      <c r="C132" t="s">
        <v>21</v>
      </c>
      <c r="D132" t="s">
        <v>9</v>
      </c>
      <c r="E132" t="s">
        <v>10</v>
      </c>
      <c r="F132" s="4">
        <v>1526</v>
      </c>
      <c r="G132" s="5">
        <v>240</v>
      </c>
    </row>
    <row r="133" spans="3:7">
      <c r="C133" t="s">
        <v>8</v>
      </c>
      <c r="D133" t="s">
        <v>34</v>
      </c>
      <c r="E133" t="s">
        <v>19</v>
      </c>
      <c r="F133" s="4">
        <v>6125</v>
      </c>
      <c r="G133" s="5">
        <v>102</v>
      </c>
    </row>
    <row r="134" spans="3:7">
      <c r="C134" t="s">
        <v>21</v>
      </c>
      <c r="D134" t="s">
        <v>14</v>
      </c>
      <c r="E134" t="s">
        <v>53</v>
      </c>
      <c r="F134" s="4">
        <v>847</v>
      </c>
      <c r="G134" s="5">
        <v>129</v>
      </c>
    </row>
    <row r="135" spans="3:7">
      <c r="C135" t="s">
        <v>13</v>
      </c>
      <c r="D135" t="s">
        <v>14</v>
      </c>
      <c r="E135" t="s">
        <v>53</v>
      </c>
      <c r="F135" s="4">
        <v>4753</v>
      </c>
      <c r="G135" s="5">
        <v>300</v>
      </c>
    </row>
    <row r="136" spans="3:7">
      <c r="C136" t="s">
        <v>26</v>
      </c>
      <c r="D136" t="s">
        <v>34</v>
      </c>
      <c r="E136" t="s">
        <v>31</v>
      </c>
      <c r="F136" s="4">
        <v>959</v>
      </c>
      <c r="G136" s="5">
        <v>135</v>
      </c>
    </row>
    <row r="137" spans="3:7">
      <c r="C137" t="s">
        <v>40</v>
      </c>
      <c r="D137" t="s">
        <v>14</v>
      </c>
      <c r="E137" t="s">
        <v>49</v>
      </c>
      <c r="F137" s="4">
        <v>2793</v>
      </c>
      <c r="G137" s="5">
        <v>114</v>
      </c>
    </row>
    <row r="138" spans="3:7">
      <c r="C138" t="s">
        <v>40</v>
      </c>
      <c r="D138" t="s">
        <v>14</v>
      </c>
      <c r="E138" t="s">
        <v>17</v>
      </c>
      <c r="F138" s="4">
        <v>4606</v>
      </c>
      <c r="G138" s="5">
        <v>63</v>
      </c>
    </row>
    <row r="139" spans="3:7">
      <c r="C139" t="s">
        <v>40</v>
      </c>
      <c r="D139" t="s">
        <v>22</v>
      </c>
      <c r="E139" t="s">
        <v>52</v>
      </c>
      <c r="F139" s="4">
        <v>5551</v>
      </c>
      <c r="G139" s="5">
        <v>252</v>
      </c>
    </row>
    <row r="140" spans="3:7">
      <c r="C140" t="s">
        <v>55</v>
      </c>
      <c r="D140" t="s">
        <v>22</v>
      </c>
      <c r="E140" t="s">
        <v>15</v>
      </c>
      <c r="F140" s="4">
        <v>6657</v>
      </c>
      <c r="G140" s="5">
        <v>303</v>
      </c>
    </row>
    <row r="141" spans="3:7">
      <c r="C141" t="s">
        <v>40</v>
      </c>
      <c r="D141" t="s">
        <v>27</v>
      </c>
      <c r="E141" t="s">
        <v>33</v>
      </c>
      <c r="F141" s="4">
        <v>4438</v>
      </c>
      <c r="G141" s="5">
        <v>246</v>
      </c>
    </row>
    <row r="142" spans="3:7">
      <c r="C142" t="s">
        <v>13</v>
      </c>
      <c r="D142" t="s">
        <v>34</v>
      </c>
      <c r="E142" t="s">
        <v>37</v>
      </c>
      <c r="F142" s="4">
        <v>168</v>
      </c>
      <c r="G142" s="5">
        <v>84</v>
      </c>
    </row>
    <row r="143" spans="3:7">
      <c r="C143" t="s">
        <v>40</v>
      </c>
      <c r="D143" t="s">
        <v>50</v>
      </c>
      <c r="E143" t="s">
        <v>33</v>
      </c>
      <c r="F143" s="4">
        <v>7777</v>
      </c>
      <c r="G143" s="5">
        <v>39</v>
      </c>
    </row>
    <row r="144" spans="3:7">
      <c r="C144" t="s">
        <v>43</v>
      </c>
      <c r="D144" t="s">
        <v>22</v>
      </c>
      <c r="E144" t="s">
        <v>33</v>
      </c>
      <c r="F144" s="4">
        <v>3339</v>
      </c>
      <c r="G144" s="5">
        <v>348</v>
      </c>
    </row>
    <row r="145" spans="3:7">
      <c r="C145" t="s">
        <v>40</v>
      </c>
      <c r="D145" t="s">
        <v>9</v>
      </c>
      <c r="E145" t="s">
        <v>31</v>
      </c>
      <c r="F145" s="4">
        <v>6391</v>
      </c>
      <c r="G145" s="5">
        <v>48</v>
      </c>
    </row>
    <row r="146" spans="3:7">
      <c r="C146" t="s">
        <v>43</v>
      </c>
      <c r="D146" t="s">
        <v>9</v>
      </c>
      <c r="E146" t="s">
        <v>37</v>
      </c>
      <c r="F146" s="4">
        <v>518</v>
      </c>
      <c r="G146" s="5">
        <v>75</v>
      </c>
    </row>
    <row r="147" spans="3:7">
      <c r="C147" t="s">
        <v>40</v>
      </c>
      <c r="D147" t="s">
        <v>34</v>
      </c>
      <c r="E147" t="s">
        <v>54</v>
      </c>
      <c r="F147" s="4">
        <v>5677</v>
      </c>
      <c r="G147" s="5">
        <v>258</v>
      </c>
    </row>
    <row r="148" spans="3:7">
      <c r="C148" t="s">
        <v>26</v>
      </c>
      <c r="D148" t="s">
        <v>27</v>
      </c>
      <c r="E148" t="s">
        <v>33</v>
      </c>
      <c r="F148" s="4">
        <v>6048</v>
      </c>
      <c r="G148" s="5">
        <v>27</v>
      </c>
    </row>
    <row r="149" spans="3:7">
      <c r="C149" t="s">
        <v>13</v>
      </c>
      <c r="D149" t="s">
        <v>34</v>
      </c>
      <c r="E149" t="s">
        <v>15</v>
      </c>
      <c r="F149" s="4">
        <v>3752</v>
      </c>
      <c r="G149" s="5">
        <v>213</v>
      </c>
    </row>
    <row r="150" spans="3:7">
      <c r="C150" t="s">
        <v>43</v>
      </c>
      <c r="D150" t="s">
        <v>14</v>
      </c>
      <c r="E150" t="s">
        <v>52</v>
      </c>
      <c r="F150" s="4">
        <v>4480</v>
      </c>
      <c r="G150" s="5">
        <v>357</v>
      </c>
    </row>
    <row r="151" spans="3:7">
      <c r="C151" t="s">
        <v>18</v>
      </c>
      <c r="D151" t="s">
        <v>9</v>
      </c>
      <c r="E151" t="s">
        <v>19</v>
      </c>
      <c r="F151" s="4">
        <v>259</v>
      </c>
      <c r="G151" s="5">
        <v>207</v>
      </c>
    </row>
    <row r="152" spans="3:7">
      <c r="C152" t="s">
        <v>13</v>
      </c>
      <c r="D152" t="s">
        <v>9</v>
      </c>
      <c r="E152" t="s">
        <v>10</v>
      </c>
      <c r="F152" s="4">
        <v>42</v>
      </c>
      <c r="G152" s="5">
        <v>150</v>
      </c>
    </row>
    <row r="153" spans="3:7">
      <c r="C153" t="s">
        <v>21</v>
      </c>
      <c r="D153" t="s">
        <v>22</v>
      </c>
      <c r="E153" t="s">
        <v>51</v>
      </c>
      <c r="F153" s="4">
        <v>98</v>
      </c>
      <c r="G153" s="5">
        <v>204</v>
      </c>
    </row>
    <row r="154" spans="3:7">
      <c r="C154" t="s">
        <v>40</v>
      </c>
      <c r="D154" t="s">
        <v>14</v>
      </c>
      <c r="E154" t="s">
        <v>53</v>
      </c>
      <c r="F154" s="4">
        <v>2478</v>
      </c>
      <c r="G154" s="5">
        <v>21</v>
      </c>
    </row>
    <row r="155" spans="3:7">
      <c r="C155" t="s">
        <v>21</v>
      </c>
      <c r="D155" t="s">
        <v>50</v>
      </c>
      <c r="E155" t="s">
        <v>31</v>
      </c>
      <c r="F155" s="4">
        <v>7847</v>
      </c>
      <c r="G155" s="5">
        <v>174</v>
      </c>
    </row>
    <row r="156" spans="3:7">
      <c r="C156" t="s">
        <v>46</v>
      </c>
      <c r="D156" t="s">
        <v>9</v>
      </c>
      <c r="E156" t="s">
        <v>33</v>
      </c>
      <c r="F156" s="4">
        <v>9926</v>
      </c>
      <c r="G156" s="5">
        <v>201</v>
      </c>
    </row>
    <row r="157" spans="3:7">
      <c r="C157" t="s">
        <v>13</v>
      </c>
      <c r="D157" t="s">
        <v>34</v>
      </c>
      <c r="E157" t="s">
        <v>12</v>
      </c>
      <c r="F157" s="4">
        <v>819</v>
      </c>
      <c r="G157" s="5">
        <v>510</v>
      </c>
    </row>
    <row r="158" spans="3:7">
      <c r="C158" t="s">
        <v>26</v>
      </c>
      <c r="D158" t="s">
        <v>27</v>
      </c>
      <c r="E158" t="s">
        <v>52</v>
      </c>
      <c r="F158" s="4">
        <v>3052</v>
      </c>
      <c r="G158" s="5">
        <v>378</v>
      </c>
    </row>
    <row r="159" spans="3:7">
      <c r="C159" t="s">
        <v>18</v>
      </c>
      <c r="D159" t="s">
        <v>50</v>
      </c>
      <c r="E159" t="s">
        <v>45</v>
      </c>
      <c r="F159" s="4">
        <v>6832</v>
      </c>
      <c r="G159" s="5">
        <v>27</v>
      </c>
    </row>
    <row r="160" spans="3:7">
      <c r="C160" t="s">
        <v>46</v>
      </c>
      <c r="D160" t="s">
        <v>27</v>
      </c>
      <c r="E160" t="s">
        <v>30</v>
      </c>
      <c r="F160" s="4">
        <v>2016</v>
      </c>
      <c r="G160" s="5">
        <v>117</v>
      </c>
    </row>
    <row r="161" spans="3:7">
      <c r="C161" t="s">
        <v>26</v>
      </c>
      <c r="D161" t="s">
        <v>34</v>
      </c>
      <c r="E161" t="s">
        <v>45</v>
      </c>
      <c r="F161" s="4">
        <v>7322</v>
      </c>
      <c r="G161" s="5">
        <v>36</v>
      </c>
    </row>
    <row r="162" spans="3:7">
      <c r="C162" t="s">
        <v>13</v>
      </c>
      <c r="D162" t="s">
        <v>14</v>
      </c>
      <c r="E162" t="s">
        <v>31</v>
      </c>
      <c r="F162" s="4">
        <v>357</v>
      </c>
      <c r="G162" s="5">
        <v>126</v>
      </c>
    </row>
    <row r="163" spans="3:7">
      <c r="C163" t="s">
        <v>18</v>
      </c>
      <c r="D163" t="s">
        <v>27</v>
      </c>
      <c r="E163" t="s">
        <v>28</v>
      </c>
      <c r="F163" s="4">
        <v>3192</v>
      </c>
      <c r="G163" s="5">
        <v>72</v>
      </c>
    </row>
    <row r="164" spans="3:7">
      <c r="C164" t="s">
        <v>40</v>
      </c>
      <c r="D164" t="s">
        <v>22</v>
      </c>
      <c r="E164" t="s">
        <v>37</v>
      </c>
      <c r="F164" s="4">
        <v>8435</v>
      </c>
      <c r="G164" s="5">
        <v>42</v>
      </c>
    </row>
    <row r="165" spans="3:7">
      <c r="C165" t="s">
        <v>8</v>
      </c>
      <c r="D165" t="s">
        <v>27</v>
      </c>
      <c r="E165" t="s">
        <v>52</v>
      </c>
      <c r="F165" s="4">
        <v>0</v>
      </c>
      <c r="G165" s="5">
        <v>135</v>
      </c>
    </row>
    <row r="166" spans="3:7">
      <c r="C166" t="s">
        <v>40</v>
      </c>
      <c r="D166" t="s">
        <v>50</v>
      </c>
      <c r="E166" t="s">
        <v>49</v>
      </c>
      <c r="F166" s="4">
        <v>8862</v>
      </c>
      <c r="G166" s="5">
        <v>189</v>
      </c>
    </row>
    <row r="167" spans="3:7">
      <c r="C167" t="s">
        <v>26</v>
      </c>
      <c r="D167" t="s">
        <v>9</v>
      </c>
      <c r="E167" t="s">
        <v>54</v>
      </c>
      <c r="F167" s="4">
        <v>3556</v>
      </c>
      <c r="G167" s="5">
        <v>459</v>
      </c>
    </row>
    <row r="168" spans="3:7">
      <c r="C168" t="s">
        <v>43</v>
      </c>
      <c r="D168" t="s">
        <v>50</v>
      </c>
      <c r="E168" t="s">
        <v>25</v>
      </c>
      <c r="F168" s="4">
        <v>7280</v>
      </c>
      <c r="G168" s="5">
        <v>201</v>
      </c>
    </row>
    <row r="169" spans="3:7">
      <c r="C169" t="s">
        <v>26</v>
      </c>
      <c r="D169" t="s">
        <v>50</v>
      </c>
      <c r="E169" t="s">
        <v>10</v>
      </c>
      <c r="F169" s="4">
        <v>3402</v>
      </c>
      <c r="G169" s="5">
        <v>366</v>
      </c>
    </row>
    <row r="170" spans="3:7">
      <c r="C170" t="s">
        <v>47</v>
      </c>
      <c r="D170" t="s">
        <v>9</v>
      </c>
      <c r="E170" t="s">
        <v>52</v>
      </c>
      <c r="F170" s="4">
        <v>4592</v>
      </c>
      <c r="G170" s="5">
        <v>324</v>
      </c>
    </row>
    <row r="171" spans="3:7">
      <c r="C171" t="s">
        <v>18</v>
      </c>
      <c r="D171" t="s">
        <v>14</v>
      </c>
      <c r="E171" t="s">
        <v>25</v>
      </c>
      <c r="F171" s="4">
        <v>7833</v>
      </c>
      <c r="G171" s="5">
        <v>243</v>
      </c>
    </row>
    <row r="172" spans="3:7">
      <c r="C172" t="s">
        <v>46</v>
      </c>
      <c r="D172" t="s">
        <v>27</v>
      </c>
      <c r="E172" t="s">
        <v>45</v>
      </c>
      <c r="F172" s="4">
        <v>7651</v>
      </c>
      <c r="G172" s="5">
        <v>213</v>
      </c>
    </row>
    <row r="173" spans="3:7">
      <c r="C173" t="s">
        <v>8</v>
      </c>
      <c r="D173" t="s">
        <v>14</v>
      </c>
      <c r="E173" t="s">
        <v>10</v>
      </c>
      <c r="F173" s="4">
        <v>2275</v>
      </c>
      <c r="G173" s="5">
        <v>447</v>
      </c>
    </row>
    <row r="174" spans="3:7">
      <c r="C174" t="s">
        <v>8</v>
      </c>
      <c r="D174" t="s">
        <v>34</v>
      </c>
      <c r="E174" t="s">
        <v>12</v>
      </c>
      <c r="F174" s="4">
        <v>5670</v>
      </c>
      <c r="G174" s="5">
        <v>297</v>
      </c>
    </row>
    <row r="175" spans="3:7">
      <c r="C175" t="s">
        <v>40</v>
      </c>
      <c r="D175" t="s">
        <v>14</v>
      </c>
      <c r="E175" t="s">
        <v>30</v>
      </c>
      <c r="F175" s="4">
        <v>2135</v>
      </c>
      <c r="G175" s="5">
        <v>27</v>
      </c>
    </row>
    <row r="176" spans="3:7">
      <c r="C176" t="s">
        <v>8</v>
      </c>
      <c r="D176" t="s">
        <v>50</v>
      </c>
      <c r="E176" t="s">
        <v>48</v>
      </c>
      <c r="F176" s="4">
        <v>2779</v>
      </c>
      <c r="G176" s="5">
        <v>75</v>
      </c>
    </row>
    <row r="177" spans="3:7">
      <c r="C177" t="s">
        <v>55</v>
      </c>
      <c r="D177" t="s">
        <v>27</v>
      </c>
      <c r="E177" t="s">
        <v>31</v>
      </c>
      <c r="F177" s="4">
        <v>12950</v>
      </c>
      <c r="G177" s="5">
        <v>30</v>
      </c>
    </row>
    <row r="178" spans="3:7">
      <c r="C178" t="s">
        <v>40</v>
      </c>
      <c r="D178" t="s">
        <v>22</v>
      </c>
      <c r="E178" t="s">
        <v>23</v>
      </c>
      <c r="F178" s="4">
        <v>2646</v>
      </c>
      <c r="G178" s="5">
        <v>177</v>
      </c>
    </row>
    <row r="179" spans="3:7">
      <c r="C179" t="s">
        <v>8</v>
      </c>
      <c r="D179" t="s">
        <v>50</v>
      </c>
      <c r="E179" t="s">
        <v>31</v>
      </c>
      <c r="F179" s="4">
        <v>3794</v>
      </c>
      <c r="G179" s="5">
        <v>159</v>
      </c>
    </row>
    <row r="180" spans="3:7">
      <c r="C180" t="s">
        <v>47</v>
      </c>
      <c r="D180" t="s">
        <v>14</v>
      </c>
      <c r="E180" t="s">
        <v>31</v>
      </c>
      <c r="F180" s="4">
        <v>819</v>
      </c>
      <c r="G180" s="5">
        <v>306</v>
      </c>
    </row>
    <row r="181" spans="3:7">
      <c r="C181" t="s">
        <v>47</v>
      </c>
      <c r="D181" t="s">
        <v>50</v>
      </c>
      <c r="E181" t="s">
        <v>42</v>
      </c>
      <c r="F181" s="4">
        <v>2583</v>
      </c>
      <c r="G181" s="5">
        <v>18</v>
      </c>
    </row>
    <row r="182" spans="3:7">
      <c r="C182" t="s">
        <v>40</v>
      </c>
      <c r="D182" t="s">
        <v>14</v>
      </c>
      <c r="E182" t="s">
        <v>39</v>
      </c>
      <c r="F182" s="4">
        <v>4585</v>
      </c>
      <c r="G182" s="5">
        <v>240</v>
      </c>
    </row>
    <row r="183" spans="3:7">
      <c r="C183" t="s">
        <v>43</v>
      </c>
      <c r="D183" t="s">
        <v>50</v>
      </c>
      <c r="E183" t="s">
        <v>31</v>
      </c>
      <c r="F183" s="4">
        <v>1652</v>
      </c>
      <c r="G183" s="5">
        <v>93</v>
      </c>
    </row>
    <row r="184" spans="3:7">
      <c r="C184" t="s">
        <v>55</v>
      </c>
      <c r="D184" t="s">
        <v>50</v>
      </c>
      <c r="E184" t="s">
        <v>51</v>
      </c>
      <c r="F184" s="4">
        <v>4991</v>
      </c>
      <c r="G184" s="5">
        <v>9</v>
      </c>
    </row>
    <row r="185" spans="3:7">
      <c r="C185" t="s">
        <v>13</v>
      </c>
      <c r="D185" t="s">
        <v>50</v>
      </c>
      <c r="E185" t="s">
        <v>30</v>
      </c>
      <c r="F185" s="4">
        <v>2009</v>
      </c>
      <c r="G185" s="5">
        <v>219</v>
      </c>
    </row>
    <row r="186" spans="3:7">
      <c r="C186" t="s">
        <v>46</v>
      </c>
      <c r="D186" t="s">
        <v>27</v>
      </c>
      <c r="E186" t="s">
        <v>37</v>
      </c>
      <c r="F186" s="4">
        <v>1568</v>
      </c>
      <c r="G186" s="5">
        <v>141</v>
      </c>
    </row>
    <row r="187" spans="3:7">
      <c r="C187" t="s">
        <v>21</v>
      </c>
      <c r="D187" t="s">
        <v>9</v>
      </c>
      <c r="E187" t="s">
        <v>42</v>
      </c>
      <c r="F187" s="4">
        <v>3388</v>
      </c>
      <c r="G187" s="5">
        <v>123</v>
      </c>
    </row>
    <row r="188" spans="3:7">
      <c r="C188" t="s">
        <v>8</v>
      </c>
      <c r="D188" t="s">
        <v>34</v>
      </c>
      <c r="E188" t="s">
        <v>49</v>
      </c>
      <c r="F188" s="4">
        <v>623</v>
      </c>
      <c r="G188" s="5">
        <v>51</v>
      </c>
    </row>
    <row r="189" spans="3:7">
      <c r="C189" t="s">
        <v>26</v>
      </c>
      <c r="D189" t="s">
        <v>22</v>
      </c>
      <c r="E189" t="s">
        <v>19</v>
      </c>
      <c r="F189" s="4">
        <v>10073</v>
      </c>
      <c r="G189" s="5">
        <v>120</v>
      </c>
    </row>
    <row r="190" spans="3:7">
      <c r="C190" t="s">
        <v>13</v>
      </c>
      <c r="D190" t="s">
        <v>27</v>
      </c>
      <c r="E190" t="s">
        <v>51</v>
      </c>
      <c r="F190" s="4">
        <v>1561</v>
      </c>
      <c r="G190" s="5">
        <v>27</v>
      </c>
    </row>
    <row r="191" spans="3:7">
      <c r="C191" t="s">
        <v>18</v>
      </c>
      <c r="D191" t="s">
        <v>22</v>
      </c>
      <c r="E191" t="s">
        <v>53</v>
      </c>
      <c r="F191" s="4">
        <v>11522</v>
      </c>
      <c r="G191" s="5">
        <v>204</v>
      </c>
    </row>
    <row r="192" spans="3:7">
      <c r="C192" t="s">
        <v>26</v>
      </c>
      <c r="D192" t="s">
        <v>34</v>
      </c>
      <c r="E192" t="s">
        <v>12</v>
      </c>
      <c r="F192" s="4">
        <v>2317</v>
      </c>
      <c r="G192" s="5">
        <v>123</v>
      </c>
    </row>
    <row r="193" spans="3:7">
      <c r="C193" t="s">
        <v>55</v>
      </c>
      <c r="D193" t="s">
        <v>9</v>
      </c>
      <c r="E193" t="s">
        <v>54</v>
      </c>
      <c r="F193" s="4">
        <v>3059</v>
      </c>
      <c r="G193" s="5">
        <v>27</v>
      </c>
    </row>
    <row r="194" spans="3:7">
      <c r="C194" t="s">
        <v>21</v>
      </c>
      <c r="D194" t="s">
        <v>9</v>
      </c>
      <c r="E194" t="s">
        <v>51</v>
      </c>
      <c r="F194" s="4">
        <v>2324</v>
      </c>
      <c r="G194" s="5">
        <v>177</v>
      </c>
    </row>
    <row r="195" spans="3:7">
      <c r="C195" t="s">
        <v>47</v>
      </c>
      <c r="D195" t="s">
        <v>27</v>
      </c>
      <c r="E195" t="s">
        <v>51</v>
      </c>
      <c r="F195" s="4">
        <v>4956</v>
      </c>
      <c r="G195" s="5">
        <v>171</v>
      </c>
    </row>
    <row r="196" spans="3:7">
      <c r="C196" t="s">
        <v>55</v>
      </c>
      <c r="D196" t="s">
        <v>50</v>
      </c>
      <c r="E196" t="s">
        <v>39</v>
      </c>
      <c r="F196" s="4">
        <v>5355</v>
      </c>
      <c r="G196" s="5">
        <v>204</v>
      </c>
    </row>
    <row r="197" spans="3:7">
      <c r="C197" t="s">
        <v>47</v>
      </c>
      <c r="D197" t="s">
        <v>50</v>
      </c>
      <c r="E197" t="s">
        <v>17</v>
      </c>
      <c r="F197" s="4">
        <v>7259</v>
      </c>
      <c r="G197" s="5">
        <v>276</v>
      </c>
    </row>
    <row r="198" spans="3:7">
      <c r="C198" t="s">
        <v>13</v>
      </c>
      <c r="D198" t="s">
        <v>9</v>
      </c>
      <c r="E198" t="s">
        <v>51</v>
      </c>
      <c r="F198" s="4">
        <v>6279</v>
      </c>
      <c r="G198" s="5">
        <v>45</v>
      </c>
    </row>
    <row r="199" spans="3:7">
      <c r="C199" t="s">
        <v>8</v>
      </c>
      <c r="D199" t="s">
        <v>34</v>
      </c>
      <c r="E199" t="s">
        <v>52</v>
      </c>
      <c r="F199" s="4">
        <v>2541</v>
      </c>
      <c r="G199" s="5">
        <v>45</v>
      </c>
    </row>
    <row r="200" spans="3:7">
      <c r="C200" t="s">
        <v>26</v>
      </c>
      <c r="D200" t="s">
        <v>14</v>
      </c>
      <c r="E200" t="s">
        <v>53</v>
      </c>
      <c r="F200" s="4">
        <v>3864</v>
      </c>
      <c r="G200" s="5">
        <v>177</v>
      </c>
    </row>
    <row r="201" spans="3:7">
      <c r="C201" t="s">
        <v>43</v>
      </c>
      <c r="D201" t="s">
        <v>22</v>
      </c>
      <c r="E201" t="s">
        <v>12</v>
      </c>
      <c r="F201" s="4">
        <v>6146</v>
      </c>
      <c r="G201" s="5">
        <v>63</v>
      </c>
    </row>
    <row r="202" spans="3:7">
      <c r="C202" t="s">
        <v>18</v>
      </c>
      <c r="D202" t="s">
        <v>27</v>
      </c>
      <c r="E202" t="s">
        <v>23</v>
      </c>
      <c r="F202" s="4">
        <v>2639</v>
      </c>
      <c r="G202" s="5">
        <v>204</v>
      </c>
    </row>
    <row r="203" spans="3:7">
      <c r="C203" t="s">
        <v>13</v>
      </c>
      <c r="D203" t="s">
        <v>9</v>
      </c>
      <c r="E203" t="s">
        <v>37</v>
      </c>
      <c r="F203" s="4">
        <v>1890</v>
      </c>
      <c r="G203" s="5">
        <v>195</v>
      </c>
    </row>
    <row r="204" spans="3:7">
      <c r="C204" t="s">
        <v>40</v>
      </c>
      <c r="D204" t="s">
        <v>50</v>
      </c>
      <c r="E204" t="s">
        <v>17</v>
      </c>
      <c r="F204" s="4">
        <v>1932</v>
      </c>
      <c r="G204" s="5">
        <v>369</v>
      </c>
    </row>
    <row r="205" spans="3:7">
      <c r="C205" t="s">
        <v>47</v>
      </c>
      <c r="D205" t="s">
        <v>50</v>
      </c>
      <c r="E205" t="s">
        <v>28</v>
      </c>
      <c r="F205" s="4">
        <v>6300</v>
      </c>
      <c r="G205" s="5">
        <v>42</v>
      </c>
    </row>
    <row r="206" spans="3:7">
      <c r="C206" t="s">
        <v>26</v>
      </c>
      <c r="D206" t="s">
        <v>9</v>
      </c>
      <c r="E206" t="s">
        <v>10</v>
      </c>
      <c r="F206" s="4">
        <v>560</v>
      </c>
      <c r="G206" s="5">
        <v>81</v>
      </c>
    </row>
    <row r="207" spans="3:7">
      <c r="C207" t="s">
        <v>18</v>
      </c>
      <c r="D207" t="s">
        <v>9</v>
      </c>
      <c r="E207" t="s">
        <v>51</v>
      </c>
      <c r="F207" s="4">
        <v>2856</v>
      </c>
      <c r="G207" s="5">
        <v>246</v>
      </c>
    </row>
    <row r="208" spans="3:7">
      <c r="C208" t="s">
        <v>18</v>
      </c>
      <c r="D208" t="s">
        <v>50</v>
      </c>
      <c r="E208" t="s">
        <v>33</v>
      </c>
      <c r="F208" s="4">
        <v>707</v>
      </c>
      <c r="G208" s="5">
        <v>174</v>
      </c>
    </row>
    <row r="209" spans="3:7">
      <c r="C209" t="s">
        <v>13</v>
      </c>
      <c r="D209" t="s">
        <v>14</v>
      </c>
      <c r="E209" t="s">
        <v>10</v>
      </c>
      <c r="F209" s="4">
        <v>3598</v>
      </c>
      <c r="G209" s="5">
        <v>81</v>
      </c>
    </row>
    <row r="210" spans="3:7">
      <c r="C210" t="s">
        <v>8</v>
      </c>
      <c r="D210" t="s">
        <v>14</v>
      </c>
      <c r="E210" t="s">
        <v>37</v>
      </c>
      <c r="F210" s="4">
        <v>6853</v>
      </c>
      <c r="G210" s="5">
        <v>372</v>
      </c>
    </row>
    <row r="211" spans="3:7">
      <c r="C211" t="s">
        <v>8</v>
      </c>
      <c r="D211" t="s">
        <v>14</v>
      </c>
      <c r="E211" t="s">
        <v>30</v>
      </c>
      <c r="F211" s="4">
        <v>4725</v>
      </c>
      <c r="G211" s="5">
        <v>174</v>
      </c>
    </row>
    <row r="212" spans="3:7">
      <c r="C212" t="s">
        <v>21</v>
      </c>
      <c r="D212" t="s">
        <v>22</v>
      </c>
      <c r="E212" t="s">
        <v>15</v>
      </c>
      <c r="F212" s="4">
        <v>10304</v>
      </c>
      <c r="G212" s="5">
        <v>84</v>
      </c>
    </row>
    <row r="213" spans="3:7">
      <c r="C213" t="s">
        <v>21</v>
      </c>
      <c r="D213" t="s">
        <v>50</v>
      </c>
      <c r="E213" t="s">
        <v>30</v>
      </c>
      <c r="F213" s="4">
        <v>1274</v>
      </c>
      <c r="G213" s="5">
        <v>225</v>
      </c>
    </row>
    <row r="214" spans="3:7">
      <c r="C214" t="s">
        <v>43</v>
      </c>
      <c r="D214" t="s">
        <v>22</v>
      </c>
      <c r="E214" t="s">
        <v>10</v>
      </c>
      <c r="F214" s="4">
        <v>1526</v>
      </c>
      <c r="G214" s="5">
        <v>105</v>
      </c>
    </row>
    <row r="215" spans="3:7">
      <c r="C215" t="s">
        <v>8</v>
      </c>
      <c r="D215" t="s">
        <v>27</v>
      </c>
      <c r="E215" t="s">
        <v>54</v>
      </c>
      <c r="F215" s="4">
        <v>3101</v>
      </c>
      <c r="G215" s="5">
        <v>225</v>
      </c>
    </row>
    <row r="216" spans="3:7">
      <c r="C216" t="s">
        <v>46</v>
      </c>
      <c r="D216" t="s">
        <v>9</v>
      </c>
      <c r="E216" t="s">
        <v>17</v>
      </c>
      <c r="F216" s="4">
        <v>1057</v>
      </c>
      <c r="G216" s="5">
        <v>54</v>
      </c>
    </row>
    <row r="217" spans="3:7">
      <c r="C217" t="s">
        <v>40</v>
      </c>
      <c r="D217" t="s">
        <v>9</v>
      </c>
      <c r="E217" t="s">
        <v>51</v>
      </c>
      <c r="F217" s="4">
        <v>5306</v>
      </c>
      <c r="G217" s="5">
        <v>0</v>
      </c>
    </row>
    <row r="218" spans="3:7">
      <c r="C218" t="s">
        <v>43</v>
      </c>
      <c r="D218" t="s">
        <v>27</v>
      </c>
      <c r="E218" t="s">
        <v>49</v>
      </c>
      <c r="F218" s="4">
        <v>4018</v>
      </c>
      <c r="G218" s="5">
        <v>171</v>
      </c>
    </row>
    <row r="219" spans="3:7">
      <c r="C219" t="s">
        <v>18</v>
      </c>
      <c r="D219" t="s">
        <v>50</v>
      </c>
      <c r="E219" t="s">
        <v>30</v>
      </c>
      <c r="F219" s="4">
        <v>938</v>
      </c>
      <c r="G219" s="5">
        <v>189</v>
      </c>
    </row>
    <row r="220" spans="3:7">
      <c r="C220" t="s">
        <v>40</v>
      </c>
      <c r="D220" t="s">
        <v>34</v>
      </c>
      <c r="E220" t="s">
        <v>23</v>
      </c>
      <c r="F220" s="4">
        <v>1778</v>
      </c>
      <c r="G220" s="5">
        <v>270</v>
      </c>
    </row>
    <row r="221" spans="3:7">
      <c r="C221" t="s">
        <v>26</v>
      </c>
      <c r="D221" t="s">
        <v>27</v>
      </c>
      <c r="E221" t="s">
        <v>10</v>
      </c>
      <c r="F221" s="4">
        <v>1638</v>
      </c>
      <c r="G221" s="5">
        <v>63</v>
      </c>
    </row>
    <row r="222" spans="3:7">
      <c r="C222" t="s">
        <v>21</v>
      </c>
      <c r="D222" t="s">
        <v>34</v>
      </c>
      <c r="E222" t="s">
        <v>28</v>
      </c>
      <c r="F222" s="4">
        <v>154</v>
      </c>
      <c r="G222" s="5">
        <v>21</v>
      </c>
    </row>
    <row r="223" spans="3:7">
      <c r="C223" t="s">
        <v>40</v>
      </c>
      <c r="D223" t="s">
        <v>9</v>
      </c>
      <c r="E223" t="s">
        <v>37</v>
      </c>
      <c r="F223" s="4">
        <v>9835</v>
      </c>
      <c r="G223" s="5">
        <v>207</v>
      </c>
    </row>
    <row r="224" spans="3:7">
      <c r="C224" t="s">
        <v>18</v>
      </c>
      <c r="D224" t="s">
        <v>9</v>
      </c>
      <c r="E224" t="s">
        <v>42</v>
      </c>
      <c r="F224" s="4">
        <v>7273</v>
      </c>
      <c r="G224" s="5">
        <v>96</v>
      </c>
    </row>
    <row r="225" spans="3:7">
      <c r="C225" t="s">
        <v>43</v>
      </c>
      <c r="D225" t="s">
        <v>27</v>
      </c>
      <c r="E225" t="s">
        <v>37</v>
      </c>
      <c r="F225" s="4">
        <v>6909</v>
      </c>
      <c r="G225" s="5">
        <v>81</v>
      </c>
    </row>
    <row r="226" spans="3:7">
      <c r="C226" t="s">
        <v>18</v>
      </c>
      <c r="D226" t="s">
        <v>27</v>
      </c>
      <c r="E226" t="s">
        <v>49</v>
      </c>
      <c r="F226" s="4">
        <v>3920</v>
      </c>
      <c r="G226" s="5">
        <v>306</v>
      </c>
    </row>
    <row r="227" spans="3:7">
      <c r="C227" t="s">
        <v>55</v>
      </c>
      <c r="D227" t="s">
        <v>27</v>
      </c>
      <c r="E227" t="s">
        <v>45</v>
      </c>
      <c r="F227" s="4">
        <v>4858</v>
      </c>
      <c r="G227" s="5">
        <v>279</v>
      </c>
    </row>
    <row r="228" spans="3:7">
      <c r="C228" t="s">
        <v>46</v>
      </c>
      <c r="D228" t="s">
        <v>34</v>
      </c>
      <c r="E228" t="s">
        <v>19</v>
      </c>
      <c r="F228" s="4">
        <v>3549</v>
      </c>
      <c r="G228" s="5">
        <v>3</v>
      </c>
    </row>
    <row r="229" spans="3:7">
      <c r="C229" t="s">
        <v>40</v>
      </c>
      <c r="D229" t="s">
        <v>27</v>
      </c>
      <c r="E229" t="s">
        <v>53</v>
      </c>
      <c r="F229" s="4">
        <v>966</v>
      </c>
      <c r="G229" s="5">
        <v>198</v>
      </c>
    </row>
    <row r="230" spans="3:7">
      <c r="C230" t="s">
        <v>43</v>
      </c>
      <c r="D230" t="s">
        <v>27</v>
      </c>
      <c r="E230" t="s">
        <v>23</v>
      </c>
      <c r="F230" s="4">
        <v>385</v>
      </c>
      <c r="G230" s="5">
        <v>249</v>
      </c>
    </row>
    <row r="231" spans="3:7">
      <c r="C231" t="s">
        <v>26</v>
      </c>
      <c r="D231" t="s">
        <v>50</v>
      </c>
      <c r="E231" t="s">
        <v>30</v>
      </c>
      <c r="F231" s="4">
        <v>2219</v>
      </c>
      <c r="G231" s="5">
        <v>75</v>
      </c>
    </row>
    <row r="232" spans="3:7">
      <c r="C232" t="s">
        <v>18</v>
      </c>
      <c r="D232" t="s">
        <v>22</v>
      </c>
      <c r="E232" t="s">
        <v>15</v>
      </c>
      <c r="F232" s="4">
        <v>2954</v>
      </c>
      <c r="G232" s="5">
        <v>189</v>
      </c>
    </row>
    <row r="233" spans="3:7">
      <c r="C233" t="s">
        <v>40</v>
      </c>
      <c r="D233" t="s">
        <v>22</v>
      </c>
      <c r="E233" t="s">
        <v>15</v>
      </c>
      <c r="F233" s="4">
        <v>280</v>
      </c>
      <c r="G233" s="5">
        <v>87</v>
      </c>
    </row>
    <row r="234" spans="3:7">
      <c r="C234" t="s">
        <v>21</v>
      </c>
      <c r="D234" t="s">
        <v>22</v>
      </c>
      <c r="E234" t="s">
        <v>10</v>
      </c>
      <c r="F234" s="4">
        <v>6118</v>
      </c>
      <c r="G234" s="5">
        <v>174</v>
      </c>
    </row>
    <row r="235" spans="3:7">
      <c r="C235" t="s">
        <v>46</v>
      </c>
      <c r="D235" t="s">
        <v>27</v>
      </c>
      <c r="E235" t="s">
        <v>25</v>
      </c>
      <c r="F235" s="4">
        <v>4802</v>
      </c>
      <c r="G235" s="5">
        <v>36</v>
      </c>
    </row>
    <row r="236" spans="3:7">
      <c r="C236" t="s">
        <v>18</v>
      </c>
      <c r="D236" t="s">
        <v>34</v>
      </c>
      <c r="E236" t="s">
        <v>49</v>
      </c>
      <c r="F236" s="4">
        <v>4137</v>
      </c>
      <c r="G236" s="5">
        <v>60</v>
      </c>
    </row>
    <row r="237" spans="3:7">
      <c r="C237" t="s">
        <v>47</v>
      </c>
      <c r="D237" t="s">
        <v>14</v>
      </c>
      <c r="E237" t="s">
        <v>48</v>
      </c>
      <c r="F237" s="4">
        <v>2023</v>
      </c>
      <c r="G237" s="5">
        <v>78</v>
      </c>
    </row>
    <row r="238" spans="3:7">
      <c r="C238" t="s">
        <v>18</v>
      </c>
      <c r="D238" t="s">
        <v>22</v>
      </c>
      <c r="E238" t="s">
        <v>10</v>
      </c>
      <c r="F238" s="4">
        <v>9051</v>
      </c>
      <c r="G238" s="5">
        <v>57</v>
      </c>
    </row>
    <row r="239" spans="3:7">
      <c r="C239" t="s">
        <v>18</v>
      </c>
      <c r="D239" t="s">
        <v>9</v>
      </c>
      <c r="E239" t="s">
        <v>54</v>
      </c>
      <c r="F239" s="4">
        <v>2919</v>
      </c>
      <c r="G239" s="5">
        <v>45</v>
      </c>
    </row>
    <row r="240" spans="3:7">
      <c r="C240" t="s">
        <v>21</v>
      </c>
      <c r="D240" t="s">
        <v>34</v>
      </c>
      <c r="E240" t="s">
        <v>37</v>
      </c>
      <c r="F240" s="4">
        <v>5915</v>
      </c>
      <c r="G240" s="5">
        <v>3</v>
      </c>
    </row>
    <row r="241" spans="3:7">
      <c r="C241" t="s">
        <v>55</v>
      </c>
      <c r="D241" t="s">
        <v>14</v>
      </c>
      <c r="E241" t="s">
        <v>25</v>
      </c>
      <c r="F241" s="4">
        <v>2562</v>
      </c>
      <c r="G241" s="5">
        <v>6</v>
      </c>
    </row>
    <row r="242" spans="3:7">
      <c r="C242" t="s">
        <v>43</v>
      </c>
      <c r="D242" t="s">
        <v>9</v>
      </c>
      <c r="E242" t="s">
        <v>28</v>
      </c>
      <c r="F242" s="4">
        <v>8813</v>
      </c>
      <c r="G242" s="5">
        <v>21</v>
      </c>
    </row>
    <row r="243" spans="3:7">
      <c r="C243" t="s">
        <v>43</v>
      </c>
      <c r="D243" t="s">
        <v>22</v>
      </c>
      <c r="E243" t="s">
        <v>23</v>
      </c>
      <c r="F243" s="4">
        <v>6111</v>
      </c>
      <c r="G243" s="5">
        <v>3</v>
      </c>
    </row>
    <row r="244" spans="3:7">
      <c r="C244" t="s">
        <v>13</v>
      </c>
      <c r="D244" t="s">
        <v>50</v>
      </c>
      <c r="E244" t="s">
        <v>35</v>
      </c>
      <c r="F244" s="4">
        <v>3507</v>
      </c>
      <c r="G244" s="5">
        <v>288</v>
      </c>
    </row>
    <row r="245" spans="3:7">
      <c r="C245" t="s">
        <v>26</v>
      </c>
      <c r="D245" t="s">
        <v>22</v>
      </c>
      <c r="E245" t="s">
        <v>12</v>
      </c>
      <c r="F245" s="4">
        <v>4319</v>
      </c>
      <c r="G245" s="5">
        <v>30</v>
      </c>
    </row>
    <row r="246" spans="3:7">
      <c r="C246" t="s">
        <v>8</v>
      </c>
      <c r="D246" t="s">
        <v>34</v>
      </c>
      <c r="E246" t="s">
        <v>51</v>
      </c>
      <c r="F246" s="4">
        <v>609</v>
      </c>
      <c r="G246" s="5">
        <v>87</v>
      </c>
    </row>
    <row r="247" spans="3:7">
      <c r="C247" t="s">
        <v>8</v>
      </c>
      <c r="D247" t="s">
        <v>27</v>
      </c>
      <c r="E247" t="s">
        <v>53</v>
      </c>
      <c r="F247" s="4">
        <v>6370</v>
      </c>
      <c r="G247" s="5">
        <v>30</v>
      </c>
    </row>
    <row r="248" spans="3:7">
      <c r="C248" t="s">
        <v>43</v>
      </c>
      <c r="D248" t="s">
        <v>34</v>
      </c>
      <c r="E248" t="s">
        <v>39</v>
      </c>
      <c r="F248" s="4">
        <v>5474</v>
      </c>
      <c r="G248" s="5">
        <v>168</v>
      </c>
    </row>
    <row r="249" spans="3:7">
      <c r="C249" t="s">
        <v>8</v>
      </c>
      <c r="D249" t="s">
        <v>22</v>
      </c>
      <c r="E249" t="s">
        <v>53</v>
      </c>
      <c r="F249" s="4">
        <v>3164</v>
      </c>
      <c r="G249" s="5">
        <v>306</v>
      </c>
    </row>
    <row r="250" spans="3:7">
      <c r="C250" t="s">
        <v>26</v>
      </c>
      <c r="D250" t="s">
        <v>14</v>
      </c>
      <c r="E250" t="s">
        <v>19</v>
      </c>
      <c r="F250" s="4">
        <v>1302</v>
      </c>
      <c r="G250" s="5">
        <v>402</v>
      </c>
    </row>
    <row r="251" spans="3:7">
      <c r="C251" t="s">
        <v>47</v>
      </c>
      <c r="D251" t="s">
        <v>9</v>
      </c>
      <c r="E251" t="s">
        <v>54</v>
      </c>
      <c r="F251" s="4">
        <v>7308</v>
      </c>
      <c r="G251" s="5">
        <v>327</v>
      </c>
    </row>
    <row r="252" spans="3:7">
      <c r="C252" t="s">
        <v>8</v>
      </c>
      <c r="D252" t="s">
        <v>9</v>
      </c>
      <c r="E252" t="s">
        <v>53</v>
      </c>
      <c r="F252" s="4">
        <v>6132</v>
      </c>
      <c r="G252" s="5">
        <v>93</v>
      </c>
    </row>
    <row r="253" spans="3:7">
      <c r="C253" t="s">
        <v>55</v>
      </c>
      <c r="D253" t="s">
        <v>14</v>
      </c>
      <c r="E253" t="s">
        <v>17</v>
      </c>
      <c r="F253" s="4">
        <v>3472</v>
      </c>
      <c r="G253" s="5">
        <v>96</v>
      </c>
    </row>
    <row r="254" spans="3:7">
      <c r="C254" t="s">
        <v>13</v>
      </c>
      <c r="D254" t="s">
        <v>27</v>
      </c>
      <c r="E254" t="s">
        <v>23</v>
      </c>
      <c r="F254" s="4">
        <v>9660</v>
      </c>
      <c r="G254" s="5">
        <v>27</v>
      </c>
    </row>
    <row r="255" spans="3:7">
      <c r="C255" t="s">
        <v>18</v>
      </c>
      <c r="D255" t="s">
        <v>34</v>
      </c>
      <c r="E255" t="s">
        <v>51</v>
      </c>
      <c r="F255" s="4">
        <v>2436</v>
      </c>
      <c r="G255" s="5">
        <v>99</v>
      </c>
    </row>
    <row r="256" spans="3:7">
      <c r="C256" t="s">
        <v>18</v>
      </c>
      <c r="D256" t="s">
        <v>34</v>
      </c>
      <c r="E256" t="s">
        <v>31</v>
      </c>
      <c r="F256" s="4">
        <v>9506</v>
      </c>
      <c r="G256" s="5">
        <v>87</v>
      </c>
    </row>
    <row r="257" spans="3:7">
      <c r="C257" t="s">
        <v>55</v>
      </c>
      <c r="D257" t="s">
        <v>9</v>
      </c>
      <c r="E257" t="s">
        <v>45</v>
      </c>
      <c r="F257" s="4">
        <v>245</v>
      </c>
      <c r="G257" s="5">
        <v>288</v>
      </c>
    </row>
    <row r="258" spans="3:7">
      <c r="C258" t="s">
        <v>13</v>
      </c>
      <c r="D258" t="s">
        <v>14</v>
      </c>
      <c r="E258" t="s">
        <v>42</v>
      </c>
      <c r="F258" s="4">
        <v>2702</v>
      </c>
      <c r="G258" s="5">
        <v>363</v>
      </c>
    </row>
    <row r="259" spans="3:7">
      <c r="C259" t="s">
        <v>55</v>
      </c>
      <c r="D259" t="s">
        <v>50</v>
      </c>
      <c r="E259" t="s">
        <v>33</v>
      </c>
      <c r="F259" s="4">
        <v>700</v>
      </c>
      <c r="G259" s="5">
        <v>87</v>
      </c>
    </row>
    <row r="260" spans="3:7">
      <c r="C260" t="s">
        <v>26</v>
      </c>
      <c r="D260" t="s">
        <v>50</v>
      </c>
      <c r="E260" t="s">
        <v>33</v>
      </c>
      <c r="F260" s="4">
        <v>3759</v>
      </c>
      <c r="G260" s="5">
        <v>150</v>
      </c>
    </row>
    <row r="261" spans="3:7">
      <c r="C261" t="s">
        <v>46</v>
      </c>
      <c r="D261" t="s">
        <v>14</v>
      </c>
      <c r="E261" t="s">
        <v>33</v>
      </c>
      <c r="F261" s="4">
        <v>1589</v>
      </c>
      <c r="G261" s="5">
        <v>303</v>
      </c>
    </row>
    <row r="262" spans="3:7">
      <c r="C262" t="s">
        <v>40</v>
      </c>
      <c r="D262" t="s">
        <v>14</v>
      </c>
      <c r="E262" t="s">
        <v>54</v>
      </c>
      <c r="F262" s="4">
        <v>5194</v>
      </c>
      <c r="G262" s="5">
        <v>288</v>
      </c>
    </row>
    <row r="263" spans="3:7">
      <c r="C263" t="s">
        <v>55</v>
      </c>
      <c r="D263" t="s">
        <v>22</v>
      </c>
      <c r="E263" t="s">
        <v>12</v>
      </c>
      <c r="F263" s="4">
        <v>945</v>
      </c>
      <c r="G263" s="5">
        <v>75</v>
      </c>
    </row>
    <row r="264" spans="3:7">
      <c r="C264" t="s">
        <v>8</v>
      </c>
      <c r="D264" t="s">
        <v>34</v>
      </c>
      <c r="E264" t="s">
        <v>35</v>
      </c>
      <c r="F264" s="4">
        <v>1988</v>
      </c>
      <c r="G264" s="5">
        <v>39</v>
      </c>
    </row>
    <row r="265" spans="3:7">
      <c r="C265" t="s">
        <v>26</v>
      </c>
      <c r="D265" t="s">
        <v>50</v>
      </c>
      <c r="E265" t="s">
        <v>15</v>
      </c>
      <c r="F265" s="4">
        <v>6734</v>
      </c>
      <c r="G265" s="5">
        <v>123</v>
      </c>
    </row>
    <row r="266" spans="3:7">
      <c r="C266" t="s">
        <v>8</v>
      </c>
      <c r="D266" t="s">
        <v>22</v>
      </c>
      <c r="E266" t="s">
        <v>19</v>
      </c>
      <c r="F266" s="4">
        <v>217</v>
      </c>
      <c r="G266" s="5">
        <v>36</v>
      </c>
    </row>
    <row r="267" spans="3:7">
      <c r="C267" t="s">
        <v>43</v>
      </c>
      <c r="D267" t="s">
        <v>50</v>
      </c>
      <c r="E267" t="s">
        <v>37</v>
      </c>
      <c r="F267" s="4">
        <v>6279</v>
      </c>
      <c r="G267" s="5">
        <v>237</v>
      </c>
    </row>
    <row r="268" spans="3:7">
      <c r="C268" t="s">
        <v>8</v>
      </c>
      <c r="D268" t="s">
        <v>22</v>
      </c>
      <c r="E268" t="s">
        <v>12</v>
      </c>
      <c r="F268" s="4">
        <v>4424</v>
      </c>
      <c r="G268" s="5">
        <v>201</v>
      </c>
    </row>
    <row r="269" spans="3:7">
      <c r="C269" t="s">
        <v>46</v>
      </c>
      <c r="D269" t="s">
        <v>22</v>
      </c>
      <c r="E269" t="s">
        <v>33</v>
      </c>
      <c r="F269" s="4">
        <v>189</v>
      </c>
      <c r="G269" s="5">
        <v>48</v>
      </c>
    </row>
    <row r="270" spans="3:7">
      <c r="C270" t="s">
        <v>43</v>
      </c>
      <c r="D270" t="s">
        <v>14</v>
      </c>
      <c r="E270" t="s">
        <v>37</v>
      </c>
      <c r="F270" s="4">
        <v>490</v>
      </c>
      <c r="G270" s="5">
        <v>84</v>
      </c>
    </row>
    <row r="271" spans="3:7">
      <c r="C271" t="s">
        <v>13</v>
      </c>
      <c r="D271" t="s">
        <v>9</v>
      </c>
      <c r="E271" t="s">
        <v>45</v>
      </c>
      <c r="F271" s="4">
        <v>434</v>
      </c>
      <c r="G271" s="5">
        <v>87</v>
      </c>
    </row>
    <row r="272" spans="3:7">
      <c r="C272" t="s">
        <v>40</v>
      </c>
      <c r="D272" t="s">
        <v>34</v>
      </c>
      <c r="E272" t="s">
        <v>10</v>
      </c>
      <c r="F272" s="4">
        <v>10129</v>
      </c>
      <c r="G272" s="5">
        <v>312</v>
      </c>
    </row>
    <row r="273" spans="3:7">
      <c r="C273" t="s">
        <v>47</v>
      </c>
      <c r="D273" t="s">
        <v>27</v>
      </c>
      <c r="E273" t="s">
        <v>54</v>
      </c>
      <c r="F273" s="4">
        <v>1652</v>
      </c>
      <c r="G273" s="5">
        <v>102</v>
      </c>
    </row>
    <row r="274" spans="3:7">
      <c r="C274" t="s">
        <v>13</v>
      </c>
      <c r="D274" t="s">
        <v>34</v>
      </c>
      <c r="E274" t="s">
        <v>45</v>
      </c>
      <c r="F274" s="4">
        <v>6433</v>
      </c>
      <c r="G274" s="5">
        <v>78</v>
      </c>
    </row>
    <row r="275" spans="3:7">
      <c r="C275" t="s">
        <v>47</v>
      </c>
      <c r="D275" t="s">
        <v>50</v>
      </c>
      <c r="E275" t="s">
        <v>48</v>
      </c>
      <c r="F275" s="4">
        <v>2212</v>
      </c>
      <c r="G275" s="5">
        <v>117</v>
      </c>
    </row>
    <row r="276" spans="3:7">
      <c r="C276" t="s">
        <v>21</v>
      </c>
      <c r="D276" t="s">
        <v>14</v>
      </c>
      <c r="E276" t="s">
        <v>39</v>
      </c>
      <c r="F276" s="4">
        <v>609</v>
      </c>
      <c r="G276" s="5">
        <v>99</v>
      </c>
    </row>
    <row r="277" spans="3:7">
      <c r="C277" t="s">
        <v>8</v>
      </c>
      <c r="D277" t="s">
        <v>14</v>
      </c>
      <c r="E277" t="s">
        <v>49</v>
      </c>
      <c r="F277" s="4">
        <v>1638</v>
      </c>
      <c r="G277" s="5">
        <v>48</v>
      </c>
    </row>
    <row r="278" spans="3:7">
      <c r="C278" t="s">
        <v>40</v>
      </c>
      <c r="D278" t="s">
        <v>50</v>
      </c>
      <c r="E278" t="s">
        <v>25</v>
      </c>
      <c r="F278" s="4">
        <v>3829</v>
      </c>
      <c r="G278" s="5">
        <v>24</v>
      </c>
    </row>
    <row r="279" spans="3:7">
      <c r="C279" t="s">
        <v>8</v>
      </c>
      <c r="D279" t="s">
        <v>27</v>
      </c>
      <c r="E279" t="s">
        <v>25</v>
      </c>
      <c r="F279" s="4">
        <v>5775</v>
      </c>
      <c r="G279" s="5">
        <v>42</v>
      </c>
    </row>
    <row r="280" spans="3:7">
      <c r="C280" t="s">
        <v>26</v>
      </c>
      <c r="D280" t="s">
        <v>14</v>
      </c>
      <c r="E280" t="s">
        <v>42</v>
      </c>
      <c r="F280" s="4">
        <v>1071</v>
      </c>
      <c r="G280" s="5">
        <v>270</v>
      </c>
    </row>
    <row r="281" spans="3:7">
      <c r="C281" t="s">
        <v>13</v>
      </c>
      <c r="D281" t="s">
        <v>22</v>
      </c>
      <c r="E281" t="s">
        <v>48</v>
      </c>
      <c r="F281" s="4">
        <v>5019</v>
      </c>
      <c r="G281" s="5">
        <v>150</v>
      </c>
    </row>
    <row r="282" spans="3:7">
      <c r="C282" t="s">
        <v>46</v>
      </c>
      <c r="D282" t="s">
        <v>9</v>
      </c>
      <c r="E282" t="s">
        <v>25</v>
      </c>
      <c r="F282" s="4">
        <v>2863</v>
      </c>
      <c r="G282" s="5">
        <v>42</v>
      </c>
    </row>
    <row r="283" spans="3:7">
      <c r="C283" t="s">
        <v>8</v>
      </c>
      <c r="D283" t="s">
        <v>14</v>
      </c>
      <c r="E283" t="s">
        <v>52</v>
      </c>
      <c r="F283" s="4">
        <v>1617</v>
      </c>
      <c r="G283" s="5">
        <v>126</v>
      </c>
    </row>
    <row r="284" spans="3:7">
      <c r="C284" t="s">
        <v>26</v>
      </c>
      <c r="D284" t="s">
        <v>9</v>
      </c>
      <c r="E284" t="s">
        <v>51</v>
      </c>
      <c r="F284" s="4">
        <v>6818</v>
      </c>
      <c r="G284" s="5">
        <v>6</v>
      </c>
    </row>
    <row r="285" spans="3:7">
      <c r="C285" t="s">
        <v>47</v>
      </c>
      <c r="D285" t="s">
        <v>14</v>
      </c>
      <c r="E285" t="s">
        <v>25</v>
      </c>
      <c r="F285" s="4">
        <v>6657</v>
      </c>
      <c r="G285" s="5">
        <v>276</v>
      </c>
    </row>
    <row r="286" spans="3:7">
      <c r="C286" t="s">
        <v>47</v>
      </c>
      <c r="D286" t="s">
        <v>50</v>
      </c>
      <c r="E286" t="s">
        <v>33</v>
      </c>
      <c r="F286" s="4">
        <v>2919</v>
      </c>
      <c r="G286" s="5">
        <v>93</v>
      </c>
    </row>
    <row r="287" spans="3:7">
      <c r="C287" t="s">
        <v>46</v>
      </c>
      <c r="D287" t="s">
        <v>22</v>
      </c>
      <c r="E287" t="s">
        <v>35</v>
      </c>
      <c r="F287" s="4">
        <v>3094</v>
      </c>
      <c r="G287" s="5">
        <v>246</v>
      </c>
    </row>
    <row r="288" spans="3:7">
      <c r="C288" t="s">
        <v>26</v>
      </c>
      <c r="D288" t="s">
        <v>27</v>
      </c>
      <c r="E288" t="s">
        <v>49</v>
      </c>
      <c r="F288" s="4">
        <v>2989</v>
      </c>
      <c r="G288" s="5">
        <v>3</v>
      </c>
    </row>
    <row r="289" spans="3:7">
      <c r="C289" t="s">
        <v>13</v>
      </c>
      <c r="D289" t="s">
        <v>34</v>
      </c>
      <c r="E289" t="s">
        <v>53</v>
      </c>
      <c r="F289" s="4">
        <v>2268</v>
      </c>
      <c r="G289" s="5">
        <v>63</v>
      </c>
    </row>
    <row r="290" spans="3:7">
      <c r="C290" t="s">
        <v>43</v>
      </c>
      <c r="D290" t="s">
        <v>14</v>
      </c>
      <c r="E290" t="s">
        <v>35</v>
      </c>
      <c r="F290" s="4">
        <v>4753</v>
      </c>
      <c r="G290" s="5">
        <v>246</v>
      </c>
    </row>
    <row r="291" spans="3:7">
      <c r="C291" t="s">
        <v>46</v>
      </c>
      <c r="D291" t="s">
        <v>50</v>
      </c>
      <c r="E291" t="s">
        <v>39</v>
      </c>
      <c r="F291" s="4">
        <v>7511</v>
      </c>
      <c r="G291" s="5">
        <v>120</v>
      </c>
    </row>
    <row r="292" spans="3:7">
      <c r="C292" t="s">
        <v>46</v>
      </c>
      <c r="D292" t="s">
        <v>34</v>
      </c>
      <c r="E292" t="s">
        <v>35</v>
      </c>
      <c r="F292" s="4">
        <v>4326</v>
      </c>
      <c r="G292" s="5">
        <v>348</v>
      </c>
    </row>
    <row r="293" spans="3:7">
      <c r="C293" t="s">
        <v>21</v>
      </c>
      <c r="D293" t="s">
        <v>50</v>
      </c>
      <c r="E293" t="s">
        <v>48</v>
      </c>
      <c r="F293" s="4">
        <v>4935</v>
      </c>
      <c r="G293" s="5">
        <v>126</v>
      </c>
    </row>
    <row r="294" spans="3:7">
      <c r="C294" t="s">
        <v>26</v>
      </c>
      <c r="D294" t="s">
        <v>14</v>
      </c>
      <c r="E294" t="s">
        <v>10</v>
      </c>
      <c r="F294" s="4">
        <v>4781</v>
      </c>
      <c r="G294" s="5">
        <v>123</v>
      </c>
    </row>
    <row r="295" spans="3:7">
      <c r="C295" t="s">
        <v>43</v>
      </c>
      <c r="D295" t="s">
        <v>34</v>
      </c>
      <c r="E295" t="s">
        <v>28</v>
      </c>
      <c r="F295" s="4">
        <v>7483</v>
      </c>
      <c r="G295" s="5">
        <v>45</v>
      </c>
    </row>
    <row r="296" spans="3:7">
      <c r="C296" t="s">
        <v>55</v>
      </c>
      <c r="D296" t="s">
        <v>34</v>
      </c>
      <c r="E296" t="s">
        <v>19</v>
      </c>
      <c r="F296" s="4">
        <v>6860</v>
      </c>
      <c r="G296" s="5">
        <v>126</v>
      </c>
    </row>
    <row r="297" spans="3:7">
      <c r="C297" t="s">
        <v>8</v>
      </c>
      <c r="D297" t="s">
        <v>9</v>
      </c>
      <c r="E297" t="s">
        <v>52</v>
      </c>
      <c r="F297" s="4">
        <v>9002</v>
      </c>
      <c r="G297" s="5">
        <v>72</v>
      </c>
    </row>
    <row r="298" spans="3:7">
      <c r="C298" t="s">
        <v>26</v>
      </c>
      <c r="D298" t="s">
        <v>22</v>
      </c>
      <c r="E298" t="s">
        <v>52</v>
      </c>
      <c r="F298" s="4">
        <v>1400</v>
      </c>
      <c r="G298" s="5">
        <v>135</v>
      </c>
    </row>
    <row r="299" spans="3:7">
      <c r="C299" t="s">
        <v>55</v>
      </c>
      <c r="D299" t="s">
        <v>50</v>
      </c>
      <c r="E299" t="s">
        <v>37</v>
      </c>
      <c r="F299" s="4">
        <v>4053</v>
      </c>
      <c r="G299" s="5">
        <v>24</v>
      </c>
    </row>
    <row r="300" spans="3:7">
      <c r="C300" t="s">
        <v>40</v>
      </c>
      <c r="D300" t="s">
        <v>22</v>
      </c>
      <c r="E300" t="s">
        <v>35</v>
      </c>
      <c r="F300" s="4">
        <v>2149</v>
      </c>
      <c r="G300" s="5">
        <v>117</v>
      </c>
    </row>
    <row r="301" spans="3:7">
      <c r="C301" t="s">
        <v>47</v>
      </c>
      <c r="D301" t="s">
        <v>27</v>
      </c>
      <c r="E301" t="s">
        <v>52</v>
      </c>
      <c r="F301" s="4">
        <v>3640</v>
      </c>
      <c r="G301" s="5">
        <v>51</v>
      </c>
    </row>
    <row r="302" spans="3:7">
      <c r="C302" t="s">
        <v>46</v>
      </c>
      <c r="D302" t="s">
        <v>27</v>
      </c>
      <c r="E302" t="s">
        <v>48</v>
      </c>
      <c r="F302" s="4">
        <v>630</v>
      </c>
      <c r="G302" s="5">
        <v>36</v>
      </c>
    </row>
    <row r="303" spans="3:7">
      <c r="C303" t="s">
        <v>18</v>
      </c>
      <c r="D303" t="s">
        <v>14</v>
      </c>
      <c r="E303" t="s">
        <v>53</v>
      </c>
      <c r="F303" s="4">
        <v>2429</v>
      </c>
      <c r="G303" s="5">
        <v>144</v>
      </c>
    </row>
    <row r="304" spans="3:7">
      <c r="C304" t="s">
        <v>18</v>
      </c>
      <c r="D304" t="s">
        <v>22</v>
      </c>
      <c r="E304" t="s">
        <v>28</v>
      </c>
      <c r="F304" s="4">
        <v>2142</v>
      </c>
      <c r="G304" s="5">
        <v>114</v>
      </c>
    </row>
    <row r="305" spans="3:7">
      <c r="C305" t="s">
        <v>40</v>
      </c>
      <c r="D305" t="s">
        <v>9</v>
      </c>
      <c r="E305" t="s">
        <v>10</v>
      </c>
      <c r="F305" s="4">
        <v>6454</v>
      </c>
      <c r="G305" s="5">
        <v>54</v>
      </c>
    </row>
    <row r="306" spans="3:7">
      <c r="C306" t="s">
        <v>40</v>
      </c>
      <c r="D306" t="s">
        <v>9</v>
      </c>
      <c r="E306" t="s">
        <v>30</v>
      </c>
      <c r="F306" s="4">
        <v>4487</v>
      </c>
      <c r="G306" s="5">
        <v>333</v>
      </c>
    </row>
    <row r="307" spans="3:7">
      <c r="C307" t="s">
        <v>47</v>
      </c>
      <c r="D307" t="s">
        <v>9</v>
      </c>
      <c r="E307" t="s">
        <v>19</v>
      </c>
      <c r="F307" s="4">
        <v>938</v>
      </c>
      <c r="G307" s="5">
        <v>366</v>
      </c>
    </row>
    <row r="308" spans="3:7">
      <c r="C308" t="s">
        <v>47</v>
      </c>
      <c r="D308" t="s">
        <v>34</v>
      </c>
      <c r="E308" t="s">
        <v>51</v>
      </c>
      <c r="F308" s="4">
        <v>8841</v>
      </c>
      <c r="G308" s="5">
        <v>303</v>
      </c>
    </row>
    <row r="309" spans="3:7">
      <c r="C309" t="s">
        <v>46</v>
      </c>
      <c r="D309" t="s">
        <v>27</v>
      </c>
      <c r="E309" t="s">
        <v>31</v>
      </c>
      <c r="F309" s="4">
        <v>4018</v>
      </c>
      <c r="G309" s="5">
        <v>126</v>
      </c>
    </row>
    <row r="310" spans="3:7">
      <c r="C310" t="s">
        <v>21</v>
      </c>
      <c r="D310" t="s">
        <v>9</v>
      </c>
      <c r="E310" t="s">
        <v>25</v>
      </c>
      <c r="F310" s="4">
        <v>714</v>
      </c>
      <c r="G310" s="5">
        <v>231</v>
      </c>
    </row>
    <row r="311" spans="3:7">
      <c r="C311" t="s">
        <v>18</v>
      </c>
      <c r="D311" t="s">
        <v>34</v>
      </c>
      <c r="E311" t="s">
        <v>28</v>
      </c>
      <c r="F311" s="4">
        <v>3850</v>
      </c>
      <c r="G311" s="5">
        <v>102</v>
      </c>
    </row>
    <row r="312" spans="3:7">
      <c r="F312" s="4"/>
      <c r="G312" s="5"/>
    </row>
    <row r="313" spans="3:7">
      <c r="F313" s="4"/>
      <c r="G313" s="5"/>
    </row>
    <row r="314" spans="3:7">
      <c r="F314" s="4"/>
      <c r="G314" s="5"/>
    </row>
    <row r="315" spans="3:7">
      <c r="F315" s="4"/>
      <c r="G315" s="5"/>
    </row>
    <row r="316" spans="3:7">
      <c r="F316" s="4"/>
      <c r="G316" s="5"/>
    </row>
    <row r="317" spans="3:7">
      <c r="F317" s="4"/>
      <c r="G317" s="5"/>
    </row>
    <row r="318" spans="3:7">
      <c r="F318" s="4"/>
      <c r="G318" s="5"/>
    </row>
    <row r="319" spans="3:7">
      <c r="F319" s="4"/>
      <c r="G319" s="5"/>
    </row>
    <row r="320" spans="3:7">
      <c r="F320" s="4"/>
      <c r="G320" s="5"/>
    </row>
    <row r="321" spans="6:7">
      <c r="F321" s="4"/>
      <c r="G321" s="5"/>
    </row>
    <row r="322" spans="6:7">
      <c r="F322" s="4"/>
      <c r="G322" s="5"/>
    </row>
    <row r="323" spans="6:7">
      <c r="F323" s="4"/>
      <c r="G323" s="5"/>
    </row>
    <row r="324" spans="6:7">
      <c r="F324" s="4"/>
      <c r="G324" s="5"/>
    </row>
    <row r="325" spans="6:7">
      <c r="F325" s="4"/>
      <c r="G325" s="5"/>
    </row>
    <row r="326" spans="6:7">
      <c r="F326" s="4"/>
      <c r="G326" s="5"/>
    </row>
    <row r="327" spans="6:7">
      <c r="F327" s="4"/>
      <c r="G327" s="5"/>
    </row>
    <row r="328" spans="6:7">
      <c r="F328" s="4"/>
      <c r="G328" s="5"/>
    </row>
    <row r="329" spans="6:7">
      <c r="F329" s="4"/>
      <c r="G329" s="5"/>
    </row>
    <row r="330" spans="6:7">
      <c r="F330" s="4"/>
      <c r="G330" s="5"/>
    </row>
    <row r="331" spans="6:7">
      <c r="F331" s="4"/>
      <c r="G331" s="5"/>
    </row>
    <row r="332" spans="6:7">
      <c r="F332" s="4"/>
      <c r="G332" s="5"/>
    </row>
    <row r="333" spans="6:7">
      <c r="F333" s="4"/>
      <c r="G333" s="5"/>
    </row>
    <row r="334" spans="6:7">
      <c r="F334" s="4"/>
      <c r="G334" s="5"/>
    </row>
    <row r="335" spans="6:7">
      <c r="F335" s="4"/>
      <c r="G335" s="5"/>
    </row>
    <row r="336" spans="6:7">
      <c r="F336" s="4"/>
      <c r="G336" s="5"/>
    </row>
    <row r="337" spans="6:7">
      <c r="F337" s="4"/>
      <c r="G337" s="5"/>
    </row>
    <row r="338" spans="6:7">
      <c r="F338" s="4"/>
      <c r="G338" s="5"/>
    </row>
    <row r="339" spans="6:7">
      <c r="F339" s="4"/>
      <c r="G339" s="5"/>
    </row>
    <row r="340" spans="6:7">
      <c r="F340" s="4"/>
      <c r="G340" s="5"/>
    </row>
    <row r="341" spans="6:7">
      <c r="F341" s="4"/>
      <c r="G341" s="5"/>
    </row>
    <row r="342" spans="6:7">
      <c r="F342" s="4"/>
      <c r="G342" s="5"/>
    </row>
    <row r="343" spans="6:7">
      <c r="F343" s="4"/>
      <c r="G343" s="5"/>
    </row>
    <row r="344" spans="6:7">
      <c r="F344" s="4"/>
      <c r="G344" s="5"/>
    </row>
    <row r="345" spans="6:7">
      <c r="F345" s="4"/>
      <c r="G345" s="5"/>
    </row>
    <row r="346" spans="6:7">
      <c r="F346" s="4"/>
      <c r="G346" s="5"/>
    </row>
    <row r="347" spans="6:7">
      <c r="F347" s="4"/>
      <c r="G347" s="5"/>
    </row>
    <row r="348" spans="6:7">
      <c r="F348" s="4"/>
      <c r="G348" s="5"/>
    </row>
    <row r="349" spans="6:7">
      <c r="F349" s="4"/>
      <c r="G349" s="5"/>
    </row>
    <row r="350" spans="6:7">
      <c r="F350" s="4"/>
      <c r="G350" s="5"/>
    </row>
    <row r="351" spans="6:7">
      <c r="F351" s="4"/>
      <c r="G351" s="5"/>
    </row>
    <row r="352" spans="6:7">
      <c r="F352" s="4"/>
      <c r="G352" s="5"/>
    </row>
    <row r="353" spans="6:7">
      <c r="F353" s="4"/>
      <c r="G353" s="5"/>
    </row>
    <row r="354" spans="6:7">
      <c r="F354" s="4"/>
      <c r="G354" s="5"/>
    </row>
    <row r="355" spans="6:7">
      <c r="F355" s="4"/>
      <c r="G355" s="5"/>
    </row>
    <row r="356" spans="6:7">
      <c r="F356" s="4"/>
      <c r="G356" s="5"/>
    </row>
    <row r="357" spans="6:7">
      <c r="F357" s="4"/>
      <c r="G357" s="5"/>
    </row>
    <row r="358" spans="6:7">
      <c r="F358" s="4"/>
      <c r="G358" s="5"/>
    </row>
    <row r="359" spans="6:7">
      <c r="F359" s="4"/>
      <c r="G359" s="5"/>
    </row>
    <row r="360" spans="6:7">
      <c r="F360" s="4"/>
      <c r="G360" s="5"/>
    </row>
    <row r="361" spans="6:7">
      <c r="F361" s="4"/>
      <c r="G361" s="5"/>
    </row>
    <row r="362" spans="6:7">
      <c r="F362" s="4"/>
      <c r="G362" s="5"/>
    </row>
    <row r="363" spans="6:7">
      <c r="F363" s="4"/>
      <c r="G363" s="5"/>
    </row>
    <row r="364" spans="6:7">
      <c r="F364" s="4"/>
      <c r="G364" s="5"/>
    </row>
    <row r="365" spans="6:7">
      <c r="F365" s="4"/>
      <c r="G365" s="5"/>
    </row>
    <row r="366" spans="6:7">
      <c r="F366" s="4"/>
      <c r="G366" s="5"/>
    </row>
    <row r="367" spans="6:7">
      <c r="F367" s="4"/>
      <c r="G367" s="5"/>
    </row>
    <row r="368" spans="6:7">
      <c r="F368" s="4"/>
      <c r="G368" s="5"/>
    </row>
    <row r="369" spans="6:7">
      <c r="F369" s="4"/>
      <c r="G369" s="5"/>
    </row>
    <row r="370" spans="6:7">
      <c r="F370" s="4"/>
      <c r="G370" s="5"/>
    </row>
    <row r="371" spans="6:7">
      <c r="F371" s="4"/>
      <c r="G371" s="5"/>
    </row>
    <row r="372" spans="6:7">
      <c r="F372" s="4"/>
      <c r="G372" s="5"/>
    </row>
    <row r="373" spans="6:7">
      <c r="F373" s="4"/>
      <c r="G373" s="5"/>
    </row>
    <row r="374" spans="6:7">
      <c r="F374" s="4"/>
      <c r="G374" s="5"/>
    </row>
    <row r="375" spans="6:7">
      <c r="F375" s="4"/>
      <c r="G375" s="5"/>
    </row>
    <row r="376" spans="6:7">
      <c r="F376" s="4"/>
      <c r="G376" s="5"/>
    </row>
    <row r="377" spans="6:7">
      <c r="F377" s="4"/>
      <c r="G377" s="5"/>
    </row>
    <row r="378" spans="6:7">
      <c r="F378" s="4"/>
      <c r="G378" s="5"/>
    </row>
    <row r="379" spans="6:7">
      <c r="F379" s="4"/>
      <c r="G379" s="5"/>
    </row>
    <row r="380" spans="6:7">
      <c r="F380" s="4"/>
      <c r="G380" s="5"/>
    </row>
    <row r="381" spans="6:7">
      <c r="F381" s="4"/>
      <c r="G381" s="5"/>
    </row>
    <row r="382" spans="6:7">
      <c r="F382" s="4"/>
      <c r="G382" s="5"/>
    </row>
    <row r="383" spans="6:7">
      <c r="F383" s="4"/>
      <c r="G383" s="5"/>
    </row>
    <row r="384" spans="6:7">
      <c r="F384" s="4"/>
      <c r="G384" s="5"/>
    </row>
    <row r="385" spans="6:7">
      <c r="F385" s="4"/>
      <c r="G385" s="5"/>
    </row>
    <row r="386" spans="6:7">
      <c r="F386" s="4"/>
      <c r="G386" s="5"/>
    </row>
    <row r="387" spans="6:7">
      <c r="F387" s="4"/>
      <c r="G387" s="5"/>
    </row>
    <row r="388" spans="6:7">
      <c r="F388" s="4"/>
      <c r="G388" s="5"/>
    </row>
    <row r="389" spans="6:7">
      <c r="F389" s="4"/>
      <c r="G389" s="5"/>
    </row>
    <row r="390" spans="6:7">
      <c r="F390" s="4"/>
      <c r="G390" s="5"/>
    </row>
    <row r="391" spans="6:7">
      <c r="F391" s="4"/>
      <c r="G391" s="5"/>
    </row>
    <row r="392" spans="6:7">
      <c r="F392" s="4"/>
      <c r="G392" s="5"/>
    </row>
    <row r="393" spans="6:7">
      <c r="F393" s="4"/>
      <c r="G393" s="5"/>
    </row>
    <row r="394" spans="6:7">
      <c r="F394" s="4"/>
      <c r="G394" s="5"/>
    </row>
    <row r="395" spans="6:7">
      <c r="F395" s="4"/>
      <c r="G395" s="5"/>
    </row>
    <row r="396" spans="6:7">
      <c r="F396" s="4"/>
      <c r="G396" s="5"/>
    </row>
    <row r="397" spans="6:7">
      <c r="F397" s="4"/>
      <c r="G397" s="5"/>
    </row>
    <row r="398" spans="6:7">
      <c r="F398" s="4"/>
      <c r="G398" s="5"/>
    </row>
    <row r="399" spans="6:7">
      <c r="F399" s="4"/>
      <c r="G399" s="5"/>
    </row>
    <row r="400" spans="6:7">
      <c r="F400" s="4"/>
      <c r="G400" s="5"/>
    </row>
    <row r="401" spans="6:7">
      <c r="F401" s="4"/>
      <c r="G401" s="5"/>
    </row>
    <row r="402" spans="6:7">
      <c r="F402" s="4"/>
      <c r="G402" s="5"/>
    </row>
    <row r="403" spans="6:7">
      <c r="F403" s="4"/>
      <c r="G403" s="5"/>
    </row>
    <row r="404" spans="6:7">
      <c r="F404" s="4"/>
      <c r="G404" s="5"/>
    </row>
    <row r="405" spans="6:7">
      <c r="F405" s="4"/>
      <c r="G405" s="5"/>
    </row>
    <row r="406" spans="6:7">
      <c r="F406" s="4"/>
      <c r="G406" s="5"/>
    </row>
    <row r="407" spans="6:7">
      <c r="F407" s="4"/>
      <c r="G407" s="5"/>
    </row>
    <row r="408" spans="6:7">
      <c r="F408" s="4"/>
      <c r="G408" s="5"/>
    </row>
    <row r="409" spans="6:7">
      <c r="F409" s="4"/>
      <c r="G409" s="5"/>
    </row>
    <row r="410" spans="6:7">
      <c r="F410" s="4"/>
      <c r="G410" s="5"/>
    </row>
    <row r="411" spans="6:7">
      <c r="F411" s="4"/>
      <c r="G411" s="5"/>
    </row>
    <row r="412" spans="6:7">
      <c r="F412" s="4"/>
      <c r="G412" s="5"/>
    </row>
    <row r="413" spans="6:7">
      <c r="F413" s="4"/>
      <c r="G413" s="5"/>
    </row>
    <row r="414" spans="6:7">
      <c r="F414" s="4"/>
      <c r="G414" s="5"/>
    </row>
    <row r="415" spans="6:7">
      <c r="F415" s="4"/>
      <c r="G415" s="5"/>
    </row>
    <row r="416" spans="6:7">
      <c r="F416" s="4"/>
      <c r="G416" s="5"/>
    </row>
    <row r="417" spans="6:7">
      <c r="F417" s="4"/>
      <c r="G417" s="5"/>
    </row>
    <row r="418" spans="6:7">
      <c r="F418" s="4"/>
      <c r="G418" s="5"/>
    </row>
    <row r="419" spans="6:7">
      <c r="F419" s="4"/>
      <c r="G419" s="5"/>
    </row>
    <row r="420" spans="6:7">
      <c r="F420" s="4"/>
      <c r="G420" s="5"/>
    </row>
    <row r="421" spans="6:7">
      <c r="F421" s="4"/>
      <c r="G421" s="5"/>
    </row>
    <row r="422" spans="6:7">
      <c r="F422" s="4"/>
      <c r="G422" s="5"/>
    </row>
    <row r="423" spans="6:7">
      <c r="F423" s="4"/>
      <c r="G423" s="5"/>
    </row>
    <row r="424" spans="6:7">
      <c r="F424" s="4"/>
      <c r="G424" s="5"/>
    </row>
    <row r="425" spans="6:7">
      <c r="F425" s="4"/>
      <c r="G425" s="5"/>
    </row>
    <row r="426" spans="6:7">
      <c r="F426" s="4"/>
      <c r="G426" s="5"/>
    </row>
    <row r="427" spans="6:7">
      <c r="F427" s="4"/>
      <c r="G427" s="5"/>
    </row>
    <row r="428" spans="6:7">
      <c r="F428" s="4"/>
      <c r="G428" s="5"/>
    </row>
    <row r="429" spans="6:7">
      <c r="F429" s="4"/>
      <c r="G429" s="5"/>
    </row>
    <row r="430" spans="6:7">
      <c r="F430" s="4"/>
      <c r="G430" s="5"/>
    </row>
    <row r="431" spans="6:7">
      <c r="F431" s="4"/>
      <c r="G431" s="5"/>
    </row>
    <row r="432" spans="6:7">
      <c r="F432" s="4"/>
      <c r="G432" s="5"/>
    </row>
    <row r="433" spans="6:7">
      <c r="F433" s="4"/>
      <c r="G433" s="5"/>
    </row>
    <row r="434" spans="6:7">
      <c r="F434" s="4"/>
      <c r="G434" s="5"/>
    </row>
    <row r="435" spans="6:7">
      <c r="F435" s="4"/>
      <c r="G435" s="5"/>
    </row>
    <row r="436" spans="6:7">
      <c r="F436" s="4"/>
      <c r="G436" s="5"/>
    </row>
    <row r="437" spans="6:7">
      <c r="F437" s="4"/>
      <c r="G437" s="5"/>
    </row>
    <row r="438" spans="6:7">
      <c r="F438" s="4"/>
      <c r="G438" s="5"/>
    </row>
    <row r="439" spans="6:7">
      <c r="F439" s="4"/>
      <c r="G439" s="5"/>
    </row>
    <row r="440" spans="6:7">
      <c r="F440" s="4"/>
      <c r="G440" s="5"/>
    </row>
    <row r="441" spans="6:7">
      <c r="F441" s="4"/>
      <c r="G441" s="5"/>
    </row>
    <row r="442" spans="6:7">
      <c r="F442" s="4"/>
      <c r="G442" s="5"/>
    </row>
    <row r="443" spans="6:7">
      <c r="F443" s="4"/>
      <c r="G443" s="5"/>
    </row>
    <row r="444" spans="6:7">
      <c r="F444" s="4"/>
      <c r="G444" s="5"/>
    </row>
    <row r="445" spans="6:7">
      <c r="F445" s="4"/>
      <c r="G445" s="5"/>
    </row>
    <row r="446" spans="6:7">
      <c r="F446" s="4"/>
      <c r="G446" s="5"/>
    </row>
    <row r="447" spans="6:7">
      <c r="F447" s="4"/>
      <c r="G447" s="5"/>
    </row>
    <row r="448" spans="6:7">
      <c r="F448" s="4"/>
      <c r="G448" s="5"/>
    </row>
    <row r="449" spans="6:7">
      <c r="F449" s="4"/>
      <c r="G449" s="5"/>
    </row>
    <row r="450" spans="6:7">
      <c r="F450" s="4"/>
      <c r="G450" s="5"/>
    </row>
    <row r="451" spans="6:7">
      <c r="F451" s="4"/>
      <c r="G451" s="5"/>
    </row>
    <row r="452" spans="6:7">
      <c r="F452" s="4"/>
      <c r="G452" s="5"/>
    </row>
    <row r="453" spans="6:7">
      <c r="F453" s="4"/>
      <c r="G453" s="5"/>
    </row>
    <row r="454" spans="6:7">
      <c r="F454" s="4"/>
      <c r="G454" s="5"/>
    </row>
    <row r="455" spans="6:7">
      <c r="F455" s="4"/>
      <c r="G455" s="5"/>
    </row>
    <row r="456" spans="6:7">
      <c r="F456" s="4"/>
      <c r="G456" s="5"/>
    </row>
    <row r="457" spans="6:7">
      <c r="F457" s="4"/>
      <c r="G457" s="5"/>
    </row>
    <row r="458" spans="6:7">
      <c r="F458" s="4"/>
      <c r="G458" s="5"/>
    </row>
    <row r="459" spans="6:7">
      <c r="F459" s="4"/>
      <c r="G459" s="5"/>
    </row>
    <row r="460" spans="6:7">
      <c r="F460" s="4"/>
      <c r="G460" s="5"/>
    </row>
    <row r="461" spans="6:7">
      <c r="F461" s="4"/>
      <c r="G461" s="5"/>
    </row>
    <row r="462" spans="6:7">
      <c r="F462" s="4"/>
      <c r="G462" s="5"/>
    </row>
    <row r="463" spans="6:7">
      <c r="F463" s="4"/>
      <c r="G463" s="5"/>
    </row>
    <row r="464" spans="6:7">
      <c r="F464" s="4"/>
      <c r="G464" s="5"/>
    </row>
    <row r="465" spans="6:7">
      <c r="F465" s="4"/>
      <c r="G465" s="5"/>
    </row>
    <row r="466" spans="6:7">
      <c r="F466" s="4"/>
      <c r="G466" s="5"/>
    </row>
    <row r="467" spans="6:7">
      <c r="F467" s="4"/>
      <c r="G467" s="5"/>
    </row>
    <row r="468" spans="6:7">
      <c r="F468" s="4"/>
      <c r="G468" s="5"/>
    </row>
    <row r="469" spans="6:7">
      <c r="F469" s="4"/>
      <c r="G469" s="5"/>
    </row>
    <row r="470" spans="6:7">
      <c r="F470" s="4"/>
      <c r="G470" s="5"/>
    </row>
    <row r="471" spans="6:7">
      <c r="F471" s="4"/>
      <c r="G471" s="5"/>
    </row>
    <row r="472" spans="6:7">
      <c r="F472" s="4"/>
      <c r="G472" s="5"/>
    </row>
    <row r="473" spans="6:7">
      <c r="F473" s="4"/>
      <c r="G473" s="5"/>
    </row>
    <row r="474" spans="6:7">
      <c r="F474" s="4"/>
      <c r="G474" s="5"/>
    </row>
    <row r="475" spans="6:7">
      <c r="F475" s="4"/>
      <c r="G475" s="5"/>
    </row>
    <row r="476" spans="6:7">
      <c r="F476" s="4"/>
      <c r="G476" s="5"/>
    </row>
    <row r="477" spans="6:7">
      <c r="F477" s="4"/>
      <c r="G477" s="5"/>
    </row>
    <row r="478" spans="6:7">
      <c r="F478" s="4"/>
      <c r="G478" s="5"/>
    </row>
    <row r="479" spans="6:7">
      <c r="F479" s="4"/>
      <c r="G479" s="5"/>
    </row>
    <row r="480" spans="6:7">
      <c r="F480" s="4"/>
      <c r="G480" s="5"/>
    </row>
    <row r="481" spans="6:7">
      <c r="F481" s="4"/>
      <c r="G481" s="5"/>
    </row>
    <row r="482" spans="6:7">
      <c r="F482" s="4"/>
      <c r="G482" s="5"/>
    </row>
    <row r="483" spans="6:7">
      <c r="F483" s="4"/>
      <c r="G483" s="5"/>
    </row>
    <row r="484" spans="6:7">
      <c r="F484" s="4"/>
      <c r="G484" s="5"/>
    </row>
    <row r="485" spans="6:7">
      <c r="F485" s="4"/>
      <c r="G485" s="5"/>
    </row>
    <row r="486" spans="6:7">
      <c r="F486" s="4"/>
      <c r="G486" s="5"/>
    </row>
    <row r="487" spans="6:7">
      <c r="F487" s="4"/>
      <c r="G487" s="5"/>
    </row>
    <row r="488" spans="6:7">
      <c r="F488" s="4"/>
      <c r="G488" s="5"/>
    </row>
    <row r="489" spans="6:7">
      <c r="F489" s="4"/>
      <c r="G489" s="5"/>
    </row>
    <row r="490" spans="6:7">
      <c r="F490" s="4"/>
      <c r="G490" s="5"/>
    </row>
    <row r="491" spans="6:7">
      <c r="F491" s="4"/>
      <c r="G491" s="5"/>
    </row>
    <row r="492" spans="6:7">
      <c r="F492" s="4"/>
      <c r="G492" s="5"/>
    </row>
    <row r="493" spans="6:7">
      <c r="F493" s="4"/>
      <c r="G493" s="5"/>
    </row>
    <row r="494" spans="6:7">
      <c r="F494" s="4"/>
      <c r="G494" s="5"/>
    </row>
    <row r="495" spans="6:7">
      <c r="F495" s="4"/>
      <c r="G495" s="5"/>
    </row>
    <row r="496" spans="6:7">
      <c r="F496" s="4"/>
      <c r="G496" s="5"/>
    </row>
    <row r="497" spans="6:7">
      <c r="F497" s="4"/>
      <c r="G497" s="5"/>
    </row>
    <row r="498" spans="6:7">
      <c r="F498" s="4"/>
      <c r="G498" s="5"/>
    </row>
    <row r="499" spans="6:7">
      <c r="F499" s="4"/>
      <c r="G499" s="5"/>
    </row>
    <row r="500" spans="6:7">
      <c r="F500" s="4"/>
      <c r="G500" s="5"/>
    </row>
    <row r="501" spans="6:7">
      <c r="F501" s="4"/>
      <c r="G501" s="5"/>
    </row>
    <row r="502" spans="6:7">
      <c r="F502" s="4"/>
      <c r="G502" s="5"/>
    </row>
    <row r="503" spans="6:7">
      <c r="F503" s="4"/>
      <c r="G503" s="5"/>
    </row>
    <row r="504" spans="6:7">
      <c r="F504" s="4"/>
      <c r="G504" s="5"/>
    </row>
    <row r="505" spans="6:7">
      <c r="F505" s="4"/>
      <c r="G505" s="5"/>
    </row>
    <row r="506" spans="6:7">
      <c r="F506" s="4"/>
      <c r="G506" s="5"/>
    </row>
    <row r="507" spans="6:7">
      <c r="F507" s="4"/>
      <c r="G507" s="5"/>
    </row>
    <row r="508" spans="6:7">
      <c r="F508" s="4"/>
      <c r="G508" s="5"/>
    </row>
    <row r="509" spans="6:7">
      <c r="F509" s="4"/>
      <c r="G509" s="5"/>
    </row>
    <row r="510" spans="6:7">
      <c r="F510" s="4"/>
      <c r="G510" s="5"/>
    </row>
    <row r="511" spans="6:7">
      <c r="F511" s="4"/>
      <c r="G511" s="5"/>
    </row>
    <row r="512" spans="6:7">
      <c r="F512" s="4"/>
      <c r="G512" s="5"/>
    </row>
    <row r="513" spans="6:7">
      <c r="F513" s="4"/>
      <c r="G513" s="5"/>
    </row>
    <row r="514" spans="6:7">
      <c r="F514" s="4"/>
      <c r="G514" s="5"/>
    </row>
    <row r="515" spans="6:7">
      <c r="F515" s="4"/>
      <c r="G515" s="5"/>
    </row>
    <row r="516" spans="6:7">
      <c r="F516" s="4"/>
      <c r="G516" s="5"/>
    </row>
    <row r="517" spans="6:7">
      <c r="F517" s="4"/>
      <c r="G517" s="5"/>
    </row>
    <row r="518" spans="6:7">
      <c r="F518" s="4"/>
      <c r="G518" s="5"/>
    </row>
    <row r="519" spans="6:7">
      <c r="F519" s="4"/>
      <c r="G519" s="5"/>
    </row>
    <row r="520" spans="6:7">
      <c r="F520" s="4"/>
      <c r="G520" s="5"/>
    </row>
    <row r="521" spans="6:7">
      <c r="F521" s="4"/>
      <c r="G521" s="5"/>
    </row>
    <row r="522" spans="6:7">
      <c r="F522" s="4"/>
      <c r="G522" s="5"/>
    </row>
    <row r="523" spans="6:7">
      <c r="F523" s="4"/>
      <c r="G523" s="5"/>
    </row>
    <row r="524" spans="6:7">
      <c r="F524" s="4"/>
      <c r="G524" s="5"/>
    </row>
    <row r="525" spans="6:7">
      <c r="F525" s="4"/>
      <c r="G525" s="5"/>
    </row>
    <row r="526" spans="6:7">
      <c r="F526" s="4"/>
      <c r="G526" s="5"/>
    </row>
    <row r="527" spans="6:7">
      <c r="F527" s="4"/>
      <c r="G527" s="5"/>
    </row>
    <row r="528" spans="6:7">
      <c r="F528" s="4"/>
      <c r="G528" s="5"/>
    </row>
    <row r="529" spans="6:7">
      <c r="F529" s="4"/>
      <c r="G529" s="5"/>
    </row>
    <row r="530" spans="6:7">
      <c r="F530" s="4"/>
      <c r="G530" s="5"/>
    </row>
    <row r="531" spans="6:7">
      <c r="F531" s="4"/>
      <c r="G531" s="5"/>
    </row>
    <row r="532" spans="6:7">
      <c r="F532" s="4"/>
      <c r="G532" s="5"/>
    </row>
    <row r="533" spans="6:7">
      <c r="F533" s="4"/>
      <c r="G533" s="5"/>
    </row>
    <row r="534" spans="6:7">
      <c r="F534" s="4"/>
      <c r="G534" s="5"/>
    </row>
    <row r="535" spans="6:7">
      <c r="F535" s="4"/>
      <c r="G535" s="5"/>
    </row>
    <row r="536" spans="6:7">
      <c r="F536" s="4"/>
      <c r="G536" s="5"/>
    </row>
    <row r="537" spans="6:7">
      <c r="F537" s="4"/>
      <c r="G537" s="5"/>
    </row>
    <row r="538" spans="6:7">
      <c r="F538" s="4"/>
      <c r="G538" s="5"/>
    </row>
    <row r="539" spans="6:7">
      <c r="F539" s="4"/>
      <c r="G539" s="5"/>
    </row>
    <row r="540" spans="6:7">
      <c r="F540" s="4"/>
      <c r="G540" s="5"/>
    </row>
    <row r="541" spans="6:7">
      <c r="F541" s="4"/>
      <c r="G541" s="5"/>
    </row>
    <row r="542" spans="6:7">
      <c r="F542" s="4"/>
      <c r="G542" s="5"/>
    </row>
    <row r="543" spans="6:7">
      <c r="F543" s="4"/>
      <c r="G543" s="5"/>
    </row>
    <row r="544" spans="6:7">
      <c r="F544" s="4"/>
      <c r="G544" s="5"/>
    </row>
    <row r="545" spans="6:7">
      <c r="F545" s="4"/>
      <c r="G545" s="5"/>
    </row>
    <row r="546" spans="6:7">
      <c r="F546" s="4"/>
      <c r="G546" s="5"/>
    </row>
    <row r="547" spans="6:7">
      <c r="F547" s="4"/>
      <c r="G547" s="5"/>
    </row>
    <row r="548" spans="6:7">
      <c r="F548" s="4"/>
      <c r="G548" s="5"/>
    </row>
    <row r="549" spans="6:7">
      <c r="F549" s="4"/>
      <c r="G549" s="5"/>
    </row>
    <row r="550" spans="6:7">
      <c r="F550" s="4"/>
      <c r="G550" s="5"/>
    </row>
    <row r="551" spans="6:7">
      <c r="F551" s="4"/>
      <c r="G551" s="5"/>
    </row>
    <row r="552" spans="6:7">
      <c r="F552" s="4"/>
      <c r="G552" s="5"/>
    </row>
    <row r="553" spans="6:7">
      <c r="F553" s="4"/>
      <c r="G553" s="5"/>
    </row>
    <row r="554" spans="6:7">
      <c r="F554" s="4"/>
      <c r="G554" s="5"/>
    </row>
    <row r="555" spans="6:7">
      <c r="F555" s="4"/>
      <c r="G555" s="5"/>
    </row>
    <row r="556" spans="6:7">
      <c r="F556" s="4"/>
      <c r="G556" s="5"/>
    </row>
    <row r="557" spans="6:7">
      <c r="F557" s="4"/>
      <c r="G557" s="5"/>
    </row>
    <row r="558" spans="6:7">
      <c r="F558" s="4"/>
      <c r="G558" s="5"/>
    </row>
    <row r="559" spans="6:7">
      <c r="F559" s="4"/>
      <c r="G559" s="5"/>
    </row>
    <row r="560" spans="6:7">
      <c r="F560" s="4"/>
      <c r="G560" s="5"/>
    </row>
    <row r="561" spans="6:7">
      <c r="F561" s="4"/>
      <c r="G561" s="5"/>
    </row>
    <row r="562" spans="6:7">
      <c r="F562" s="4"/>
      <c r="G562" s="5"/>
    </row>
    <row r="563" spans="6:7">
      <c r="F563" s="4"/>
      <c r="G563" s="5"/>
    </row>
    <row r="564" spans="6:7">
      <c r="F564" s="4"/>
      <c r="G564" s="5"/>
    </row>
    <row r="565" spans="6:7">
      <c r="F565" s="4"/>
      <c r="G565" s="5"/>
    </row>
    <row r="566" spans="6:7">
      <c r="F566" s="4"/>
      <c r="G566" s="5"/>
    </row>
    <row r="567" spans="6:7">
      <c r="F567" s="4"/>
      <c r="G567" s="5"/>
    </row>
    <row r="568" spans="6:7">
      <c r="F568" s="4"/>
      <c r="G568" s="5"/>
    </row>
    <row r="569" spans="6:7">
      <c r="F569" s="4"/>
      <c r="G569" s="5"/>
    </row>
    <row r="570" spans="6:7">
      <c r="F570" s="4"/>
      <c r="G570" s="5"/>
    </row>
    <row r="571" spans="6:7">
      <c r="F571" s="4"/>
      <c r="G571" s="5"/>
    </row>
    <row r="572" spans="6:7">
      <c r="F572" s="4"/>
      <c r="G572" s="5"/>
    </row>
    <row r="573" spans="6:7">
      <c r="F573" s="4"/>
      <c r="G573" s="5"/>
    </row>
    <row r="574" spans="6:7">
      <c r="F574" s="4"/>
      <c r="G574" s="5"/>
    </row>
    <row r="575" spans="6:7">
      <c r="F575" s="4"/>
      <c r="G575" s="5"/>
    </row>
    <row r="576" spans="6:7">
      <c r="F576" s="4"/>
      <c r="G576" s="5"/>
    </row>
    <row r="577" spans="6:7">
      <c r="F577" s="4"/>
      <c r="G577" s="5"/>
    </row>
    <row r="578" spans="6:7">
      <c r="F578" s="4"/>
      <c r="G578" s="5"/>
    </row>
    <row r="579" spans="6:7">
      <c r="F579" s="4"/>
      <c r="G579" s="5"/>
    </row>
    <row r="580" spans="6:7">
      <c r="F580" s="4"/>
      <c r="G580" s="5"/>
    </row>
    <row r="581" spans="6:7">
      <c r="F581" s="4"/>
      <c r="G581" s="5"/>
    </row>
    <row r="582" spans="6:7">
      <c r="F582" s="4"/>
      <c r="G582" s="5"/>
    </row>
    <row r="583" spans="6:7">
      <c r="F583" s="4"/>
      <c r="G583" s="5"/>
    </row>
    <row r="584" spans="6:7">
      <c r="F584" s="4"/>
      <c r="G584" s="5"/>
    </row>
    <row r="585" spans="6:7">
      <c r="F585" s="4"/>
      <c r="G585" s="5"/>
    </row>
    <row r="586" spans="6:7">
      <c r="F586" s="4"/>
      <c r="G586" s="5"/>
    </row>
    <row r="587" spans="6:7">
      <c r="F587" s="4"/>
      <c r="G587" s="5"/>
    </row>
    <row r="588" spans="6:7">
      <c r="F588" s="4"/>
      <c r="G588" s="5"/>
    </row>
    <row r="589" spans="6:7">
      <c r="F589" s="4"/>
      <c r="G589" s="5"/>
    </row>
    <row r="590" spans="6:7">
      <c r="F590" s="4"/>
      <c r="G590" s="5"/>
    </row>
    <row r="591" spans="6:7">
      <c r="F591" s="4"/>
      <c r="G591" s="5"/>
    </row>
    <row r="592" spans="6:7">
      <c r="F592" s="4"/>
      <c r="G592" s="5"/>
    </row>
    <row r="593" spans="6:7">
      <c r="F593" s="4"/>
      <c r="G593" s="5"/>
    </row>
    <row r="594" spans="6:7">
      <c r="F594" s="4"/>
      <c r="G594" s="5"/>
    </row>
    <row r="595" spans="6:7">
      <c r="F595" s="4"/>
      <c r="G595" s="5"/>
    </row>
    <row r="596" spans="6:7">
      <c r="F596" s="4"/>
      <c r="G596" s="5"/>
    </row>
    <row r="597" spans="6:7">
      <c r="F597" s="4"/>
      <c r="G597" s="5"/>
    </row>
    <row r="598" spans="6:7">
      <c r="F598" s="4"/>
      <c r="G598" s="5"/>
    </row>
    <row r="599" spans="6:7">
      <c r="F599" s="4"/>
      <c r="G599" s="5"/>
    </row>
    <row r="600" spans="6:7">
      <c r="F600" s="4"/>
      <c r="G600" s="5"/>
    </row>
    <row r="601" spans="6:7">
      <c r="F601" s="4"/>
      <c r="G601" s="5"/>
    </row>
    <row r="602" spans="6:7">
      <c r="F602" s="4"/>
      <c r="G602" s="5"/>
    </row>
    <row r="603" spans="6:7">
      <c r="F603" s="4"/>
      <c r="G603" s="5"/>
    </row>
    <row r="604" spans="6:7">
      <c r="F604" s="4"/>
      <c r="G604" s="5"/>
    </row>
    <row r="605" spans="6:7">
      <c r="F605" s="4"/>
      <c r="G605" s="5"/>
    </row>
    <row r="606" spans="6:7">
      <c r="F606" s="4"/>
      <c r="G606" s="5"/>
    </row>
    <row r="607" spans="6:7">
      <c r="F607" s="4"/>
      <c r="G607" s="5"/>
    </row>
    <row r="608" spans="6:7">
      <c r="F608" s="4"/>
      <c r="G608" s="5"/>
    </row>
    <row r="609" spans="6:7">
      <c r="F609" s="4"/>
      <c r="G609" s="5"/>
    </row>
    <row r="610" spans="6:7">
      <c r="F610" s="4"/>
      <c r="G610" s="5"/>
    </row>
    <row r="611" spans="6:7">
      <c r="F611" s="4"/>
      <c r="G611" s="5"/>
    </row>
    <row r="612" spans="6:7">
      <c r="F612" s="4"/>
      <c r="G612" s="5"/>
    </row>
    <row r="613" spans="6:7">
      <c r="F613" s="4"/>
      <c r="G613" s="5"/>
    </row>
    <row r="614" spans="6:7">
      <c r="F614" s="4"/>
      <c r="G614" s="5"/>
    </row>
    <row r="615" spans="6:7">
      <c r="F615" s="4"/>
      <c r="G615" s="5"/>
    </row>
    <row r="616" spans="6:7">
      <c r="F616" s="4"/>
      <c r="G616" s="5"/>
    </row>
    <row r="617" spans="6:7">
      <c r="F617" s="4"/>
      <c r="G617" s="5"/>
    </row>
    <row r="618" spans="6:7">
      <c r="F618" s="4"/>
      <c r="G618" s="5"/>
    </row>
    <row r="619" spans="6:7">
      <c r="F619" s="4"/>
      <c r="G619" s="5"/>
    </row>
    <row r="620" spans="6:7">
      <c r="F620" s="4"/>
      <c r="G620" s="5"/>
    </row>
    <row r="621" spans="6:7">
      <c r="F621" s="4"/>
      <c r="G621" s="5"/>
    </row>
    <row r="622" spans="6:7">
      <c r="F622" s="4"/>
      <c r="G622" s="5"/>
    </row>
    <row r="623" spans="6:7">
      <c r="F623" s="4"/>
      <c r="G623" s="5"/>
    </row>
    <row r="624" spans="6:7">
      <c r="F624" s="4"/>
      <c r="G624" s="5"/>
    </row>
    <row r="625" spans="6:7">
      <c r="F625" s="4"/>
      <c r="G625" s="5"/>
    </row>
    <row r="626" spans="6:7">
      <c r="F626" s="4"/>
      <c r="G626" s="5"/>
    </row>
    <row r="627" spans="6:7">
      <c r="F627" s="4"/>
      <c r="G627" s="5"/>
    </row>
    <row r="628" spans="6:7">
      <c r="F628" s="4"/>
      <c r="G628" s="5"/>
    </row>
    <row r="629" spans="6:7">
      <c r="F629" s="4"/>
      <c r="G629" s="5"/>
    </row>
    <row r="630" spans="6:7">
      <c r="F630" s="4"/>
      <c r="G630" s="5"/>
    </row>
    <row r="631" spans="6:7">
      <c r="F631" s="4"/>
      <c r="G631" s="5"/>
    </row>
    <row r="632" spans="6:7">
      <c r="F632" s="4"/>
      <c r="G632" s="5"/>
    </row>
    <row r="633" spans="6:7">
      <c r="F633" s="4"/>
      <c r="G633" s="5"/>
    </row>
    <row r="634" spans="6:7">
      <c r="F634" s="4"/>
      <c r="G634" s="5"/>
    </row>
    <row r="635" spans="6:7">
      <c r="F635" s="4"/>
      <c r="G635" s="5"/>
    </row>
    <row r="636" spans="6:7">
      <c r="F636" s="4"/>
      <c r="G636" s="5"/>
    </row>
    <row r="637" spans="6:7">
      <c r="F637" s="4"/>
      <c r="G637" s="5"/>
    </row>
    <row r="638" spans="6:7">
      <c r="F638" s="4"/>
      <c r="G638" s="5"/>
    </row>
    <row r="639" spans="6:7">
      <c r="F639" s="4"/>
      <c r="G639" s="5"/>
    </row>
    <row r="640" spans="6:7">
      <c r="F640" s="4"/>
      <c r="G640" s="5"/>
    </row>
    <row r="641" spans="6:7">
      <c r="F641" s="4"/>
      <c r="G641" s="5"/>
    </row>
    <row r="642" spans="6:7">
      <c r="F642" s="4"/>
      <c r="G642" s="5"/>
    </row>
    <row r="643" spans="6:7">
      <c r="F643" s="4"/>
      <c r="G643" s="5"/>
    </row>
    <row r="644" spans="6:7">
      <c r="F644" s="4"/>
      <c r="G644" s="5"/>
    </row>
    <row r="645" spans="6:7">
      <c r="F645" s="4"/>
      <c r="G645" s="5"/>
    </row>
    <row r="646" spans="6:7">
      <c r="F646" s="4"/>
      <c r="G646" s="5"/>
    </row>
    <row r="647" spans="6:7">
      <c r="F647" s="4"/>
      <c r="G647" s="5"/>
    </row>
    <row r="648" spans="6:7">
      <c r="F648" s="4"/>
      <c r="G648" s="5"/>
    </row>
    <row r="649" spans="6:7">
      <c r="F649" s="4"/>
      <c r="G649" s="5"/>
    </row>
    <row r="650" spans="6:7">
      <c r="F650" s="4"/>
      <c r="G650" s="5"/>
    </row>
    <row r="651" spans="6:7">
      <c r="F651" s="4"/>
      <c r="G651" s="5"/>
    </row>
    <row r="652" spans="6:7">
      <c r="F652" s="4"/>
      <c r="G652" s="5"/>
    </row>
    <row r="653" spans="6:7">
      <c r="F653" s="4"/>
      <c r="G653" s="5"/>
    </row>
    <row r="654" spans="6:7">
      <c r="F654" s="4"/>
      <c r="G654" s="5"/>
    </row>
    <row r="655" spans="6:7">
      <c r="F655" s="4"/>
      <c r="G655" s="5"/>
    </row>
    <row r="656" spans="6:7">
      <c r="F656" s="4"/>
      <c r="G656" s="5"/>
    </row>
    <row r="657" spans="6:7">
      <c r="F657" s="4"/>
      <c r="G657" s="5"/>
    </row>
    <row r="658" spans="6:7">
      <c r="F658" s="4"/>
      <c r="G658" s="5"/>
    </row>
  </sheetData>
  <pageMargins left="0.7" right="0.7" top="0.75" bottom="0.75" header="0.3" footer="0.3"/>
  <pageSetup paperSize="9" orientation="portrait" horizontalDpi="0" verticalDpi="0"/>
  <drawing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D73"/>
  <sheetViews>
    <sheetView topLeftCell="A2" workbookViewId="0">
      <selection activeCell="G6" sqref="G6:G11"/>
    </sheetView>
  </sheetViews>
  <sheetFormatPr defaultColWidth="11.42578125" defaultRowHeight="15"/>
  <cols>
    <col min="3" max="3" width="14.7109375" bestFit="1" customWidth="1"/>
    <col min="4" max="4" width="16.140625" bestFit="1" customWidth="1"/>
  </cols>
  <sheetData>
    <row r="2" spans="2:4">
      <c r="B2" s="7">
        <v>9</v>
      </c>
      <c r="C2" s="8" t="s">
        <v>41</v>
      </c>
    </row>
    <row r="4" spans="2:4">
      <c r="D4" s="16"/>
    </row>
    <row r="5" spans="2:4">
      <c r="C5" s="13" t="s">
        <v>77</v>
      </c>
      <c r="D5" s="17" t="s">
        <v>75</v>
      </c>
    </row>
    <row r="6" spans="2:4">
      <c r="C6" s="14" t="s">
        <v>34</v>
      </c>
      <c r="D6" s="17">
        <v>168679</v>
      </c>
    </row>
    <row r="7" spans="2:4">
      <c r="C7" s="14" t="s">
        <v>22</v>
      </c>
      <c r="D7" s="17">
        <v>237944</v>
      </c>
    </row>
    <row r="8" spans="2:4">
      <c r="C8" s="14" t="s">
        <v>50</v>
      </c>
      <c r="D8" s="17">
        <v>252469</v>
      </c>
    </row>
    <row r="9" spans="2:4">
      <c r="C9" s="14" t="s">
        <v>9</v>
      </c>
      <c r="D9" s="17">
        <v>218813</v>
      </c>
    </row>
    <row r="10" spans="2:4">
      <c r="C10" s="14" t="s">
        <v>27</v>
      </c>
      <c r="D10" s="17">
        <v>173530</v>
      </c>
    </row>
    <row r="11" spans="2:4">
      <c r="C11" s="14" t="s">
        <v>14</v>
      </c>
      <c r="D11" s="17">
        <v>189434</v>
      </c>
    </row>
    <row r="12" spans="2:4">
      <c r="C12" s="14" t="s">
        <v>76</v>
      </c>
      <c r="D12" s="17">
        <v>1240869</v>
      </c>
    </row>
    <row r="73" spans="4:4">
      <c r="D73" s="16"/>
    </row>
  </sheetData>
  <conditionalFormatting pivot="1">
    <cfRule type="colorScale" priority="5">
      <colorScale>
        <cfvo type="min"/>
        <cfvo type="max"/>
        <color theme="0"/>
        <color rgb="FFFF0000"/>
      </colorScale>
    </cfRule>
  </conditionalFormatting>
  <conditionalFormatting pivot="1">
    <cfRule type="colorScale" priority="4">
      <colorScale>
        <cfvo type="min"/>
        <cfvo type="max"/>
        <color theme="0"/>
        <color rgb="FFFF0000"/>
      </colorScale>
    </cfRule>
  </conditionalFormatting>
  <conditionalFormatting pivot="1">
    <cfRule type="colorScale" priority="3">
      <colorScale>
        <cfvo type="min"/>
        <cfvo type="max"/>
        <color theme="0"/>
        <color rgb="FFFF0000"/>
      </colorScale>
    </cfRule>
  </conditionalFormatting>
  <conditionalFormatting pivot="1">
    <cfRule type="colorScale" priority="2">
      <colorScale>
        <cfvo type="min"/>
        <cfvo type="max"/>
        <color theme="0"/>
        <color rgb="FFFF0000"/>
      </colorScale>
    </cfRule>
  </conditionalFormatting>
  <conditionalFormatting pivot="1">
    <cfRule type="colorScale" priority="1">
      <colorScale>
        <cfvo type="min"/>
        <cfvo type="max"/>
        <color theme="0"/>
        <color rgb="FFFF0000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J307"/>
  <sheetViews>
    <sheetView tabSelected="1" workbookViewId="0">
      <selection activeCell="C5" sqref="C5"/>
    </sheetView>
  </sheetViews>
  <sheetFormatPr defaultColWidth="11.42578125" defaultRowHeight="15"/>
  <cols>
    <col min="8" max="8" width="21.85546875" bestFit="1" customWidth="1"/>
    <col min="9" max="9" width="15.28515625" bestFit="1" customWidth="1"/>
    <col min="10" max="10" width="12.5703125" bestFit="1" customWidth="1"/>
  </cols>
  <sheetData>
    <row r="2" spans="2:10">
      <c r="B2" s="7">
        <v>10</v>
      </c>
      <c r="C2" s="8" t="s">
        <v>44</v>
      </c>
    </row>
    <row r="3" spans="2:10">
      <c r="C3" s="22" t="s">
        <v>108</v>
      </c>
    </row>
    <row r="4" spans="2:10">
      <c r="C4" s="28" t="s">
        <v>109</v>
      </c>
    </row>
    <row r="7" spans="2:10">
      <c r="B7" s="6" t="s">
        <v>1</v>
      </c>
      <c r="C7" s="6" t="s">
        <v>2</v>
      </c>
      <c r="D7" s="6" t="s">
        <v>3</v>
      </c>
      <c r="E7" s="10" t="s">
        <v>4</v>
      </c>
      <c r="F7" s="10" t="s">
        <v>5</v>
      </c>
      <c r="H7" s="13" t="s">
        <v>3</v>
      </c>
      <c r="I7" t="s">
        <v>75</v>
      </c>
      <c r="J7" t="s">
        <v>78</v>
      </c>
    </row>
    <row r="8" spans="2:10">
      <c r="B8" t="s">
        <v>8</v>
      </c>
      <c r="C8" t="s">
        <v>9</v>
      </c>
      <c r="D8" t="s">
        <v>10</v>
      </c>
      <c r="E8" s="4">
        <v>1624</v>
      </c>
      <c r="F8" s="5">
        <v>114</v>
      </c>
      <c r="H8" t="s">
        <v>19</v>
      </c>
      <c r="I8" s="21">
        <v>2.7038309442817897E-2</v>
      </c>
      <c r="J8" s="21">
        <v>3.4296977660972408E-2</v>
      </c>
    </row>
    <row r="9" spans="2:10">
      <c r="B9" t="s">
        <v>13</v>
      </c>
      <c r="C9" t="s">
        <v>14</v>
      </c>
      <c r="D9" t="s">
        <v>15</v>
      </c>
      <c r="E9" s="4">
        <v>6706</v>
      </c>
      <c r="F9" s="5">
        <v>459</v>
      </c>
      <c r="H9" t="s">
        <v>49</v>
      </c>
      <c r="I9" s="21">
        <v>2.8510664703526319E-2</v>
      </c>
      <c r="J9" s="21">
        <v>2.2864651773981604E-2</v>
      </c>
    </row>
    <row r="10" spans="2:10">
      <c r="B10" t="s">
        <v>18</v>
      </c>
      <c r="C10" t="s">
        <v>14</v>
      </c>
      <c r="D10" t="s">
        <v>19</v>
      </c>
      <c r="E10" s="4">
        <v>959</v>
      </c>
      <c r="F10" s="5">
        <v>147</v>
      </c>
      <c r="H10" t="s">
        <v>45</v>
      </c>
      <c r="I10" s="21">
        <v>3.0439957803764944E-2</v>
      </c>
      <c r="J10" s="21">
        <v>2.8646517739816031E-2</v>
      </c>
    </row>
    <row r="11" spans="2:10">
      <c r="B11" t="s">
        <v>21</v>
      </c>
      <c r="C11" t="s">
        <v>22</v>
      </c>
      <c r="D11" t="s">
        <v>23</v>
      </c>
      <c r="E11" s="4">
        <v>9632</v>
      </c>
      <c r="F11" s="5">
        <v>288</v>
      </c>
      <c r="H11" t="s">
        <v>35</v>
      </c>
      <c r="I11" s="21">
        <v>3.1641535085492507E-2</v>
      </c>
      <c r="J11" s="21">
        <v>3.6859395532194479E-2</v>
      </c>
    </row>
    <row r="12" spans="2:10">
      <c r="B12" t="s">
        <v>26</v>
      </c>
      <c r="C12" t="s">
        <v>27</v>
      </c>
      <c r="D12" t="s">
        <v>28</v>
      </c>
      <c r="E12" s="4">
        <v>2100</v>
      </c>
      <c r="F12" s="5">
        <v>414</v>
      </c>
      <c r="H12" t="s">
        <v>17</v>
      </c>
      <c r="I12" s="21">
        <v>3.4800611506935863E-2</v>
      </c>
      <c r="J12" s="21">
        <v>4.4283837056504599E-2</v>
      </c>
    </row>
    <row r="13" spans="2:10">
      <c r="B13" t="s">
        <v>8</v>
      </c>
      <c r="C13" t="s">
        <v>14</v>
      </c>
      <c r="D13" t="s">
        <v>31</v>
      </c>
      <c r="E13" s="4">
        <v>8869</v>
      </c>
      <c r="F13" s="5">
        <v>432</v>
      </c>
      <c r="H13" t="s">
        <v>39</v>
      </c>
      <c r="I13" s="21">
        <v>3.6058600867617772E-2</v>
      </c>
      <c r="J13" s="21">
        <v>4.283837056504599E-2</v>
      </c>
    </row>
    <row r="14" spans="2:10">
      <c r="B14" t="s">
        <v>26</v>
      </c>
      <c r="C14" t="s">
        <v>34</v>
      </c>
      <c r="D14" t="s">
        <v>35</v>
      </c>
      <c r="E14" s="4">
        <v>2681</v>
      </c>
      <c r="F14" s="5">
        <v>54</v>
      </c>
      <c r="H14" t="s">
        <v>12</v>
      </c>
      <c r="I14" s="21">
        <v>3.8095076917869654E-2</v>
      </c>
      <c r="J14" s="21">
        <v>4.11957950065703E-2</v>
      </c>
    </row>
    <row r="15" spans="2:10">
      <c r="B15" t="s">
        <v>13</v>
      </c>
      <c r="C15" t="s">
        <v>14</v>
      </c>
      <c r="D15" t="s">
        <v>37</v>
      </c>
      <c r="E15" s="4">
        <v>5012</v>
      </c>
      <c r="F15" s="5">
        <v>210</v>
      </c>
      <c r="H15" t="s">
        <v>23</v>
      </c>
      <c r="I15" s="21">
        <v>4.2026998820987552E-2</v>
      </c>
      <c r="J15" s="21">
        <v>3.8370565045992115E-2</v>
      </c>
    </row>
    <row r="16" spans="2:10">
      <c r="B16" t="s">
        <v>40</v>
      </c>
      <c r="C16" t="s">
        <v>34</v>
      </c>
      <c r="D16" t="s">
        <v>17</v>
      </c>
      <c r="E16" s="4">
        <v>1281</v>
      </c>
      <c r="F16" s="5">
        <v>75</v>
      </c>
      <c r="H16" t="s">
        <v>42</v>
      </c>
      <c r="I16" s="21">
        <v>4.4091680910716601E-2</v>
      </c>
      <c r="J16" s="21">
        <v>4.8094612352168199E-2</v>
      </c>
    </row>
    <row r="17" spans="2:10">
      <c r="B17" t="s">
        <v>43</v>
      </c>
      <c r="C17" t="s">
        <v>9</v>
      </c>
      <c r="D17" t="s">
        <v>17</v>
      </c>
      <c r="E17" s="4">
        <v>4991</v>
      </c>
      <c r="F17" s="5">
        <v>12</v>
      </c>
      <c r="H17" t="s">
        <v>48</v>
      </c>
      <c r="I17" s="21">
        <v>4.5648654289856545E-2</v>
      </c>
      <c r="J17" s="21">
        <v>3.9684625492772664E-2</v>
      </c>
    </row>
    <row r="18" spans="2:10">
      <c r="B18" t="s">
        <v>46</v>
      </c>
      <c r="C18" t="s">
        <v>27</v>
      </c>
      <c r="D18" t="s">
        <v>28</v>
      </c>
      <c r="E18" s="4">
        <v>1785</v>
      </c>
      <c r="F18" s="5">
        <v>462</v>
      </c>
      <c r="H18" t="s">
        <v>28</v>
      </c>
      <c r="I18" s="21">
        <v>4.6235339910981742E-2</v>
      </c>
      <c r="J18" s="21">
        <v>4.6123521681997369E-2</v>
      </c>
    </row>
    <row r="19" spans="2:10">
      <c r="B19" t="s">
        <v>47</v>
      </c>
      <c r="C19" t="s">
        <v>9</v>
      </c>
      <c r="D19" t="s">
        <v>33</v>
      </c>
      <c r="E19" s="4">
        <v>3983</v>
      </c>
      <c r="F19" s="5">
        <v>144</v>
      </c>
      <c r="H19" t="s">
        <v>52</v>
      </c>
      <c r="I19" s="21">
        <v>4.6748689829466283E-2</v>
      </c>
      <c r="J19" s="21">
        <v>6.517739816031537E-2</v>
      </c>
    </row>
    <row r="20" spans="2:10">
      <c r="B20" t="s">
        <v>18</v>
      </c>
      <c r="C20" t="s">
        <v>34</v>
      </c>
      <c r="D20" t="s">
        <v>30</v>
      </c>
      <c r="E20" s="4">
        <v>2646</v>
      </c>
      <c r="F20" s="5">
        <v>120</v>
      </c>
      <c r="H20" t="s">
        <v>30</v>
      </c>
      <c r="I20" s="21">
        <v>5.0054437656190942E-2</v>
      </c>
      <c r="J20" s="21">
        <v>4.7174770039421811E-2</v>
      </c>
    </row>
    <row r="21" spans="2:10">
      <c r="B21" t="s">
        <v>46</v>
      </c>
      <c r="C21" t="s">
        <v>50</v>
      </c>
      <c r="D21" t="s">
        <v>12</v>
      </c>
      <c r="E21" s="4">
        <v>252</v>
      </c>
      <c r="F21" s="5">
        <v>54</v>
      </c>
      <c r="H21" t="s">
        <v>33</v>
      </c>
      <c r="I21" s="21">
        <v>5.1351915472140894E-2</v>
      </c>
      <c r="J21" s="21">
        <v>5.1051248357424445E-2</v>
      </c>
    </row>
    <row r="22" spans="2:10">
      <c r="B22" t="s">
        <v>47</v>
      </c>
      <c r="C22" t="s">
        <v>14</v>
      </c>
      <c r="D22" t="s">
        <v>28</v>
      </c>
      <c r="E22" s="4">
        <v>2464</v>
      </c>
      <c r="F22" s="5">
        <v>234</v>
      </c>
      <c r="H22" t="s">
        <v>37</v>
      </c>
      <c r="I22" s="21">
        <v>5.341659756186995E-2</v>
      </c>
      <c r="J22" s="21">
        <v>4.4940867279894874E-2</v>
      </c>
    </row>
    <row r="23" spans="2:10">
      <c r="B23" t="s">
        <v>47</v>
      </c>
      <c r="C23" t="s">
        <v>14</v>
      </c>
      <c r="D23" t="s">
        <v>52</v>
      </c>
      <c r="E23" s="4">
        <v>2114</v>
      </c>
      <c r="F23" s="5">
        <v>66</v>
      </c>
      <c r="H23" t="s">
        <v>10</v>
      </c>
      <c r="I23" s="21">
        <v>5.359147500662842E-2</v>
      </c>
      <c r="J23" s="21">
        <v>6.1366622864651776E-2</v>
      </c>
    </row>
    <row r="24" spans="2:10">
      <c r="B24" t="s">
        <v>26</v>
      </c>
      <c r="C24" t="s">
        <v>9</v>
      </c>
      <c r="D24" t="s">
        <v>35</v>
      </c>
      <c r="E24" s="4">
        <v>7693</v>
      </c>
      <c r="F24" s="5">
        <v>87</v>
      </c>
      <c r="H24" t="s">
        <v>25</v>
      </c>
      <c r="I24" s="21">
        <v>5.5582821393716821E-2</v>
      </c>
      <c r="J24" s="21">
        <v>3.35742444152431E-2</v>
      </c>
    </row>
    <row r="25" spans="2:10">
      <c r="B25" t="s">
        <v>43</v>
      </c>
      <c r="C25" t="s">
        <v>50</v>
      </c>
      <c r="D25" t="s">
        <v>42</v>
      </c>
      <c r="E25" s="4">
        <v>15610</v>
      </c>
      <c r="F25" s="5">
        <v>339</v>
      </c>
      <c r="H25" t="s">
        <v>31</v>
      </c>
      <c r="I25" s="21">
        <v>5.5735134006893554E-2</v>
      </c>
      <c r="J25" s="21">
        <v>4.0604467805519052E-2</v>
      </c>
    </row>
    <row r="26" spans="2:10">
      <c r="B26" t="s">
        <v>21</v>
      </c>
      <c r="C26" t="s">
        <v>50</v>
      </c>
      <c r="D26" t="s">
        <v>37</v>
      </c>
      <c r="E26" s="4">
        <v>336</v>
      </c>
      <c r="F26" s="5">
        <v>144</v>
      </c>
      <c r="H26" t="s">
        <v>53</v>
      </c>
      <c r="I26" s="21">
        <v>5.5977705946397241E-2</v>
      </c>
      <c r="J26" s="21">
        <v>6.5308804204993423E-2</v>
      </c>
    </row>
    <row r="27" spans="2:10">
      <c r="B27" t="s">
        <v>46</v>
      </c>
      <c r="C27" t="s">
        <v>27</v>
      </c>
      <c r="D27" t="s">
        <v>42</v>
      </c>
      <c r="E27" s="4">
        <v>9443</v>
      </c>
      <c r="F27" s="5">
        <v>162</v>
      </c>
      <c r="H27" t="s">
        <v>51</v>
      </c>
      <c r="I27" s="21">
        <v>5.6632086062267654E-2</v>
      </c>
      <c r="J27" s="21">
        <v>4.6911957950065704E-2</v>
      </c>
    </row>
    <row r="28" spans="2:10">
      <c r="B28" t="s">
        <v>18</v>
      </c>
      <c r="C28" t="s">
        <v>50</v>
      </c>
      <c r="D28" t="s">
        <v>48</v>
      </c>
      <c r="E28" s="4">
        <v>8155</v>
      </c>
      <c r="F28" s="5">
        <v>90</v>
      </c>
      <c r="H28" t="s">
        <v>15</v>
      </c>
      <c r="I28" s="21">
        <v>5.7997258372962816E-2</v>
      </c>
      <c r="J28" s="21">
        <v>5.0394218134034163E-2</v>
      </c>
    </row>
    <row r="29" spans="2:10">
      <c r="B29" t="s">
        <v>13</v>
      </c>
      <c r="C29" t="s">
        <v>34</v>
      </c>
      <c r="D29" t="s">
        <v>48</v>
      </c>
      <c r="E29" s="4">
        <v>1701</v>
      </c>
      <c r="F29" s="5">
        <v>234</v>
      </c>
      <c r="H29" t="s">
        <v>54</v>
      </c>
      <c r="I29" s="21">
        <v>5.8324448430898027E-2</v>
      </c>
      <c r="J29" s="21">
        <v>7.0236530880420506E-2</v>
      </c>
    </row>
    <row r="30" spans="2:10">
      <c r="B30" t="s">
        <v>55</v>
      </c>
      <c r="C30" t="s">
        <v>34</v>
      </c>
      <c r="D30" t="s">
        <v>37</v>
      </c>
      <c r="E30" s="4">
        <v>2205</v>
      </c>
      <c r="F30" s="5">
        <v>141</v>
      </c>
      <c r="H30" t="s">
        <v>76</v>
      </c>
      <c r="I30" s="21">
        <v>1</v>
      </c>
      <c r="J30" s="21">
        <v>1</v>
      </c>
    </row>
    <row r="31" spans="2:10">
      <c r="B31" t="s">
        <v>13</v>
      </c>
      <c r="C31" t="s">
        <v>9</v>
      </c>
      <c r="D31" t="s">
        <v>39</v>
      </c>
      <c r="E31" s="4">
        <v>1771</v>
      </c>
      <c r="F31" s="5">
        <v>204</v>
      </c>
    </row>
    <row r="32" spans="2:10">
      <c r="B32" t="s">
        <v>21</v>
      </c>
      <c r="C32" t="s">
        <v>14</v>
      </c>
      <c r="D32" t="s">
        <v>25</v>
      </c>
      <c r="E32" s="4">
        <v>2114</v>
      </c>
      <c r="F32" s="5">
        <v>186</v>
      </c>
    </row>
    <row r="33" spans="2:6">
      <c r="B33" t="s">
        <v>21</v>
      </c>
      <c r="C33" t="s">
        <v>22</v>
      </c>
      <c r="D33" t="s">
        <v>12</v>
      </c>
      <c r="E33" s="4">
        <v>10311</v>
      </c>
      <c r="F33" s="5">
        <v>231</v>
      </c>
    </row>
    <row r="34" spans="2:6">
      <c r="B34" t="s">
        <v>47</v>
      </c>
      <c r="C34" t="s">
        <v>27</v>
      </c>
      <c r="D34" t="s">
        <v>30</v>
      </c>
      <c r="E34" s="4">
        <v>21</v>
      </c>
      <c r="F34" s="5">
        <v>168</v>
      </c>
    </row>
    <row r="35" spans="2:6">
      <c r="B35" t="s">
        <v>55</v>
      </c>
      <c r="C35" t="s">
        <v>14</v>
      </c>
      <c r="D35" t="s">
        <v>42</v>
      </c>
      <c r="E35" s="4">
        <v>1974</v>
      </c>
      <c r="F35" s="5">
        <v>195</v>
      </c>
    </row>
    <row r="36" spans="2:6">
      <c r="B36" t="s">
        <v>43</v>
      </c>
      <c r="C36" t="s">
        <v>22</v>
      </c>
      <c r="D36" t="s">
        <v>48</v>
      </c>
      <c r="E36" s="4">
        <v>6314</v>
      </c>
      <c r="F36" s="5">
        <v>15</v>
      </c>
    </row>
    <row r="37" spans="2:6">
      <c r="B37" t="s">
        <v>55</v>
      </c>
      <c r="C37" t="s">
        <v>9</v>
      </c>
      <c r="D37" t="s">
        <v>48</v>
      </c>
      <c r="E37" s="4">
        <v>4683</v>
      </c>
      <c r="F37" s="5">
        <v>30</v>
      </c>
    </row>
    <row r="38" spans="2:6">
      <c r="B38" t="s">
        <v>21</v>
      </c>
      <c r="C38" t="s">
        <v>9</v>
      </c>
      <c r="D38" t="s">
        <v>49</v>
      </c>
      <c r="E38" s="4">
        <v>6398</v>
      </c>
      <c r="F38" s="5">
        <v>102</v>
      </c>
    </row>
    <row r="39" spans="2:6">
      <c r="B39" t="s">
        <v>46</v>
      </c>
      <c r="C39" t="s">
        <v>14</v>
      </c>
      <c r="D39" t="s">
        <v>39</v>
      </c>
      <c r="E39" s="4">
        <v>553</v>
      </c>
      <c r="F39" s="5">
        <v>15</v>
      </c>
    </row>
    <row r="40" spans="2:6">
      <c r="B40" t="s">
        <v>13</v>
      </c>
      <c r="C40" t="s">
        <v>27</v>
      </c>
      <c r="D40" t="s">
        <v>10</v>
      </c>
      <c r="E40" s="4">
        <v>7021</v>
      </c>
      <c r="F40" s="5">
        <v>183</v>
      </c>
    </row>
    <row r="41" spans="2:6">
      <c r="B41" t="s">
        <v>8</v>
      </c>
      <c r="C41" t="s">
        <v>27</v>
      </c>
      <c r="D41" t="s">
        <v>37</v>
      </c>
      <c r="E41" s="4">
        <v>5817</v>
      </c>
      <c r="F41" s="5">
        <v>12</v>
      </c>
    </row>
    <row r="42" spans="2:6">
      <c r="B42" t="s">
        <v>21</v>
      </c>
      <c r="C42" t="s">
        <v>27</v>
      </c>
      <c r="D42" t="s">
        <v>17</v>
      </c>
      <c r="E42" s="4">
        <v>3976</v>
      </c>
      <c r="F42" s="5">
        <v>72</v>
      </c>
    </row>
    <row r="43" spans="2:6">
      <c r="B43" t="s">
        <v>26</v>
      </c>
      <c r="C43" t="s">
        <v>34</v>
      </c>
      <c r="D43" t="s">
        <v>53</v>
      </c>
      <c r="E43" s="4">
        <v>1134</v>
      </c>
      <c r="F43" s="5">
        <v>282</v>
      </c>
    </row>
    <row r="44" spans="2:6">
      <c r="B44" t="s">
        <v>46</v>
      </c>
      <c r="C44" t="s">
        <v>27</v>
      </c>
      <c r="D44" t="s">
        <v>54</v>
      </c>
      <c r="E44" s="4">
        <v>6027</v>
      </c>
      <c r="F44" s="5">
        <v>144</v>
      </c>
    </row>
    <row r="45" spans="2:6">
      <c r="B45" t="s">
        <v>26</v>
      </c>
      <c r="C45" t="s">
        <v>9</v>
      </c>
      <c r="D45" t="s">
        <v>30</v>
      </c>
      <c r="E45" s="4">
        <v>1904</v>
      </c>
      <c r="F45" s="5">
        <v>405</v>
      </c>
    </row>
    <row r="46" spans="2:6">
      <c r="B46" t="s">
        <v>40</v>
      </c>
      <c r="C46" t="s">
        <v>50</v>
      </c>
      <c r="D46" t="s">
        <v>15</v>
      </c>
      <c r="E46" s="4">
        <v>3262</v>
      </c>
      <c r="F46" s="5">
        <v>75</v>
      </c>
    </row>
    <row r="47" spans="2:6">
      <c r="B47" t="s">
        <v>8</v>
      </c>
      <c r="C47" t="s">
        <v>50</v>
      </c>
      <c r="D47" t="s">
        <v>53</v>
      </c>
      <c r="E47" s="4">
        <v>2289</v>
      </c>
      <c r="F47" s="5">
        <v>135</v>
      </c>
    </row>
    <row r="48" spans="2:6">
      <c r="B48" t="s">
        <v>43</v>
      </c>
      <c r="C48" t="s">
        <v>50</v>
      </c>
      <c r="D48" t="s">
        <v>53</v>
      </c>
      <c r="E48" s="4">
        <v>6986</v>
      </c>
      <c r="F48" s="5">
        <v>21</v>
      </c>
    </row>
    <row r="49" spans="2:6">
      <c r="B49" t="s">
        <v>46</v>
      </c>
      <c r="C49" t="s">
        <v>34</v>
      </c>
      <c r="D49" t="s">
        <v>48</v>
      </c>
      <c r="E49" s="4">
        <v>4417</v>
      </c>
      <c r="F49" s="5">
        <v>153</v>
      </c>
    </row>
    <row r="50" spans="2:6">
      <c r="B50" t="s">
        <v>26</v>
      </c>
      <c r="C50" t="s">
        <v>50</v>
      </c>
      <c r="D50" t="s">
        <v>25</v>
      </c>
      <c r="E50" s="4">
        <v>1442</v>
      </c>
      <c r="F50" s="5">
        <v>15</v>
      </c>
    </row>
    <row r="51" spans="2:6">
      <c r="B51" t="s">
        <v>47</v>
      </c>
      <c r="C51" t="s">
        <v>14</v>
      </c>
      <c r="D51" t="s">
        <v>17</v>
      </c>
      <c r="E51" s="4">
        <v>2415</v>
      </c>
      <c r="F51" s="5">
        <v>255</v>
      </c>
    </row>
    <row r="52" spans="2:6">
      <c r="B52" t="s">
        <v>46</v>
      </c>
      <c r="C52" t="s">
        <v>9</v>
      </c>
      <c r="D52" t="s">
        <v>39</v>
      </c>
      <c r="E52" s="4">
        <v>238</v>
      </c>
      <c r="F52" s="5">
        <v>18</v>
      </c>
    </row>
    <row r="53" spans="2:6">
      <c r="B53" t="s">
        <v>26</v>
      </c>
      <c r="C53" t="s">
        <v>9</v>
      </c>
      <c r="D53" t="s">
        <v>48</v>
      </c>
      <c r="E53" s="4">
        <v>4949</v>
      </c>
      <c r="F53" s="5">
        <v>189</v>
      </c>
    </row>
    <row r="54" spans="2:6">
      <c r="B54" t="s">
        <v>43</v>
      </c>
      <c r="C54" t="s">
        <v>34</v>
      </c>
      <c r="D54" t="s">
        <v>15</v>
      </c>
      <c r="E54" s="4">
        <v>5075</v>
      </c>
      <c r="F54" s="5">
        <v>21</v>
      </c>
    </row>
    <row r="55" spans="2:6">
      <c r="B55" t="s">
        <v>47</v>
      </c>
      <c r="C55" t="s">
        <v>22</v>
      </c>
      <c r="D55" t="s">
        <v>30</v>
      </c>
      <c r="E55" s="4">
        <v>9198</v>
      </c>
      <c r="F55" s="5">
        <v>36</v>
      </c>
    </row>
    <row r="56" spans="2:6">
      <c r="B56" t="s">
        <v>26</v>
      </c>
      <c r="C56" t="s">
        <v>50</v>
      </c>
      <c r="D56" t="s">
        <v>52</v>
      </c>
      <c r="E56" s="4">
        <v>3339</v>
      </c>
      <c r="F56" s="5">
        <v>75</v>
      </c>
    </row>
    <row r="57" spans="2:6">
      <c r="B57" t="s">
        <v>8</v>
      </c>
      <c r="C57" t="s">
        <v>50</v>
      </c>
      <c r="D57" t="s">
        <v>33</v>
      </c>
      <c r="E57" s="4">
        <v>5019</v>
      </c>
      <c r="F57" s="5">
        <v>156</v>
      </c>
    </row>
    <row r="58" spans="2:6">
      <c r="B58" t="s">
        <v>43</v>
      </c>
      <c r="C58" t="s">
        <v>22</v>
      </c>
      <c r="D58" t="s">
        <v>30</v>
      </c>
      <c r="E58" s="4">
        <v>16184</v>
      </c>
      <c r="F58" s="5">
        <v>39</v>
      </c>
    </row>
    <row r="59" spans="2:6">
      <c r="B59" t="s">
        <v>26</v>
      </c>
      <c r="C59" t="s">
        <v>22</v>
      </c>
      <c r="D59" t="s">
        <v>45</v>
      </c>
      <c r="E59" s="4">
        <v>497</v>
      </c>
      <c r="F59" s="5">
        <v>63</v>
      </c>
    </row>
    <row r="60" spans="2:6">
      <c r="B60" t="s">
        <v>46</v>
      </c>
      <c r="C60" t="s">
        <v>22</v>
      </c>
      <c r="D60" t="s">
        <v>52</v>
      </c>
      <c r="E60" s="4">
        <v>8211</v>
      </c>
      <c r="F60" s="5">
        <v>75</v>
      </c>
    </row>
    <row r="61" spans="2:6">
      <c r="B61" t="s">
        <v>46</v>
      </c>
      <c r="C61" t="s">
        <v>34</v>
      </c>
      <c r="D61" t="s">
        <v>54</v>
      </c>
      <c r="E61" s="4">
        <v>6580</v>
      </c>
      <c r="F61" s="5">
        <v>183</v>
      </c>
    </row>
    <row r="62" spans="2:6">
      <c r="B62" t="s">
        <v>21</v>
      </c>
      <c r="C62" t="s">
        <v>14</v>
      </c>
      <c r="D62" t="s">
        <v>12</v>
      </c>
      <c r="E62" s="4">
        <v>4760</v>
      </c>
      <c r="F62" s="5">
        <v>69</v>
      </c>
    </row>
    <row r="63" spans="2:6">
      <c r="B63" t="s">
        <v>8</v>
      </c>
      <c r="C63" t="s">
        <v>22</v>
      </c>
      <c r="D63" t="s">
        <v>28</v>
      </c>
      <c r="E63" s="4">
        <v>5439</v>
      </c>
      <c r="F63" s="5">
        <v>30</v>
      </c>
    </row>
    <row r="64" spans="2:6">
      <c r="B64" t="s">
        <v>21</v>
      </c>
      <c r="C64" t="s">
        <v>50</v>
      </c>
      <c r="D64" t="s">
        <v>33</v>
      </c>
      <c r="E64" s="4">
        <v>1463</v>
      </c>
      <c r="F64" s="5">
        <v>39</v>
      </c>
    </row>
    <row r="65" spans="2:6">
      <c r="B65" t="s">
        <v>47</v>
      </c>
      <c r="C65" t="s">
        <v>50</v>
      </c>
      <c r="D65" t="s">
        <v>15</v>
      </c>
      <c r="E65" s="4">
        <v>7777</v>
      </c>
      <c r="F65" s="5">
        <v>504</v>
      </c>
    </row>
    <row r="66" spans="2:6">
      <c r="B66" t="s">
        <v>18</v>
      </c>
      <c r="C66" t="s">
        <v>9</v>
      </c>
      <c r="D66" t="s">
        <v>52</v>
      </c>
      <c r="E66" s="4">
        <v>1085</v>
      </c>
      <c r="F66" s="5">
        <v>273</v>
      </c>
    </row>
    <row r="67" spans="2:6">
      <c r="B67" t="s">
        <v>43</v>
      </c>
      <c r="C67" t="s">
        <v>9</v>
      </c>
      <c r="D67" t="s">
        <v>35</v>
      </c>
      <c r="E67" s="4">
        <v>182</v>
      </c>
      <c r="F67" s="5">
        <v>48</v>
      </c>
    </row>
    <row r="68" spans="2:6">
      <c r="B68" t="s">
        <v>26</v>
      </c>
      <c r="C68" t="s">
        <v>50</v>
      </c>
      <c r="D68" t="s">
        <v>53</v>
      </c>
      <c r="E68" s="4">
        <v>4242</v>
      </c>
      <c r="F68" s="5">
        <v>207</v>
      </c>
    </row>
    <row r="69" spans="2:6">
      <c r="B69" t="s">
        <v>26</v>
      </c>
      <c r="C69" t="s">
        <v>22</v>
      </c>
      <c r="D69" t="s">
        <v>15</v>
      </c>
      <c r="E69" s="4">
        <v>6118</v>
      </c>
      <c r="F69" s="5">
        <v>9</v>
      </c>
    </row>
    <row r="70" spans="2:6">
      <c r="B70" t="s">
        <v>55</v>
      </c>
      <c r="C70" t="s">
        <v>22</v>
      </c>
      <c r="D70" t="s">
        <v>48</v>
      </c>
      <c r="E70" s="4">
        <v>2317</v>
      </c>
      <c r="F70" s="5">
        <v>261</v>
      </c>
    </row>
    <row r="71" spans="2:6">
      <c r="B71" t="s">
        <v>26</v>
      </c>
      <c r="C71" t="s">
        <v>34</v>
      </c>
      <c r="D71" t="s">
        <v>30</v>
      </c>
      <c r="E71" s="4">
        <v>938</v>
      </c>
      <c r="F71" s="5">
        <v>6</v>
      </c>
    </row>
    <row r="72" spans="2:6">
      <c r="B72" t="s">
        <v>13</v>
      </c>
      <c r="C72" t="s">
        <v>9</v>
      </c>
      <c r="D72" t="s">
        <v>25</v>
      </c>
      <c r="E72" s="4">
        <v>9709</v>
      </c>
      <c r="F72" s="5">
        <v>30</v>
      </c>
    </row>
    <row r="73" spans="2:6">
      <c r="B73" t="s">
        <v>40</v>
      </c>
      <c r="C73" t="s">
        <v>50</v>
      </c>
      <c r="D73" t="s">
        <v>42</v>
      </c>
      <c r="E73" s="4">
        <v>2205</v>
      </c>
      <c r="F73" s="5">
        <v>138</v>
      </c>
    </row>
    <row r="74" spans="2:6">
      <c r="B74" t="s">
        <v>40</v>
      </c>
      <c r="C74" t="s">
        <v>9</v>
      </c>
      <c r="D74" t="s">
        <v>33</v>
      </c>
      <c r="E74" s="4">
        <v>4487</v>
      </c>
      <c r="F74" s="5">
        <v>111</v>
      </c>
    </row>
    <row r="75" spans="2:6">
      <c r="B75" t="s">
        <v>43</v>
      </c>
      <c r="C75" t="s">
        <v>14</v>
      </c>
      <c r="D75" t="s">
        <v>23</v>
      </c>
      <c r="E75" s="4">
        <v>2415</v>
      </c>
      <c r="F75" s="5">
        <v>15</v>
      </c>
    </row>
    <row r="76" spans="2:6">
      <c r="B76" t="s">
        <v>8</v>
      </c>
      <c r="C76" t="s">
        <v>50</v>
      </c>
      <c r="D76" t="s">
        <v>39</v>
      </c>
      <c r="E76" s="4">
        <v>4018</v>
      </c>
      <c r="F76" s="5">
        <v>162</v>
      </c>
    </row>
    <row r="77" spans="2:6">
      <c r="B77" t="s">
        <v>43</v>
      </c>
      <c r="C77" t="s">
        <v>50</v>
      </c>
      <c r="D77" t="s">
        <v>39</v>
      </c>
      <c r="E77" s="4">
        <v>861</v>
      </c>
      <c r="F77" s="5">
        <v>195</v>
      </c>
    </row>
    <row r="78" spans="2:6">
      <c r="B78" t="s">
        <v>55</v>
      </c>
      <c r="C78" t="s">
        <v>34</v>
      </c>
      <c r="D78" t="s">
        <v>17</v>
      </c>
      <c r="E78" s="4">
        <v>5586</v>
      </c>
      <c r="F78" s="5">
        <v>525</v>
      </c>
    </row>
    <row r="79" spans="2:6">
      <c r="B79" t="s">
        <v>40</v>
      </c>
      <c r="C79" t="s">
        <v>50</v>
      </c>
      <c r="D79" t="s">
        <v>31</v>
      </c>
      <c r="E79" s="4">
        <v>2226</v>
      </c>
      <c r="F79" s="5">
        <v>48</v>
      </c>
    </row>
    <row r="80" spans="2:6">
      <c r="B80" t="s">
        <v>18</v>
      </c>
      <c r="C80" t="s">
        <v>50</v>
      </c>
      <c r="D80" t="s">
        <v>54</v>
      </c>
      <c r="E80" s="4">
        <v>14329</v>
      </c>
      <c r="F80" s="5">
        <v>150</v>
      </c>
    </row>
    <row r="81" spans="2:6">
      <c r="B81" t="s">
        <v>18</v>
      </c>
      <c r="C81" t="s">
        <v>50</v>
      </c>
      <c r="D81" t="s">
        <v>42</v>
      </c>
      <c r="E81" s="4">
        <v>8463</v>
      </c>
      <c r="F81" s="5">
        <v>492</v>
      </c>
    </row>
    <row r="82" spans="2:6">
      <c r="B82" t="s">
        <v>43</v>
      </c>
      <c r="C82" t="s">
        <v>50</v>
      </c>
      <c r="D82" t="s">
        <v>52</v>
      </c>
      <c r="E82" s="4">
        <v>2891</v>
      </c>
      <c r="F82" s="5">
        <v>102</v>
      </c>
    </row>
    <row r="83" spans="2:6">
      <c r="B83" t="s">
        <v>47</v>
      </c>
      <c r="C83" t="s">
        <v>22</v>
      </c>
      <c r="D83" t="s">
        <v>48</v>
      </c>
      <c r="E83" s="4">
        <v>3773</v>
      </c>
      <c r="F83" s="5">
        <v>165</v>
      </c>
    </row>
    <row r="84" spans="2:6">
      <c r="B84" t="s">
        <v>21</v>
      </c>
      <c r="C84" t="s">
        <v>22</v>
      </c>
      <c r="D84" t="s">
        <v>54</v>
      </c>
      <c r="E84" s="4">
        <v>854</v>
      </c>
      <c r="F84" s="5">
        <v>309</v>
      </c>
    </row>
    <row r="85" spans="2:6">
      <c r="B85" t="s">
        <v>26</v>
      </c>
      <c r="C85" t="s">
        <v>22</v>
      </c>
      <c r="D85" t="s">
        <v>33</v>
      </c>
      <c r="E85" s="4">
        <v>4970</v>
      </c>
      <c r="F85" s="5">
        <v>156</v>
      </c>
    </row>
    <row r="86" spans="2:6">
      <c r="B86" t="s">
        <v>18</v>
      </c>
      <c r="C86" t="s">
        <v>14</v>
      </c>
      <c r="D86" t="s">
        <v>51</v>
      </c>
      <c r="E86" s="4">
        <v>98</v>
      </c>
      <c r="F86" s="5">
        <v>159</v>
      </c>
    </row>
    <row r="87" spans="2:6">
      <c r="B87" t="s">
        <v>43</v>
      </c>
      <c r="C87" t="s">
        <v>14</v>
      </c>
      <c r="D87" t="s">
        <v>25</v>
      </c>
      <c r="E87" s="4">
        <v>13391</v>
      </c>
      <c r="F87" s="5">
        <v>201</v>
      </c>
    </row>
    <row r="88" spans="2:6">
      <c r="B88" t="s">
        <v>13</v>
      </c>
      <c r="C88" t="s">
        <v>27</v>
      </c>
      <c r="D88" t="s">
        <v>35</v>
      </c>
      <c r="E88" s="4">
        <v>8890</v>
      </c>
      <c r="F88" s="5">
        <v>210</v>
      </c>
    </row>
    <row r="89" spans="2:6">
      <c r="B89" t="s">
        <v>46</v>
      </c>
      <c r="C89" t="s">
        <v>34</v>
      </c>
      <c r="D89" t="s">
        <v>12</v>
      </c>
      <c r="E89" s="4">
        <v>56</v>
      </c>
      <c r="F89" s="5">
        <v>51</v>
      </c>
    </row>
    <row r="90" spans="2:6">
      <c r="B90" t="s">
        <v>47</v>
      </c>
      <c r="C90" t="s">
        <v>22</v>
      </c>
      <c r="D90" t="s">
        <v>28</v>
      </c>
      <c r="E90" s="4">
        <v>3339</v>
      </c>
      <c r="F90" s="5">
        <v>39</v>
      </c>
    </row>
    <row r="91" spans="2:6">
      <c r="B91" t="s">
        <v>55</v>
      </c>
      <c r="C91" t="s">
        <v>14</v>
      </c>
      <c r="D91" t="s">
        <v>23</v>
      </c>
      <c r="E91" s="4">
        <v>3808</v>
      </c>
      <c r="F91" s="5">
        <v>279</v>
      </c>
    </row>
    <row r="92" spans="2:6">
      <c r="B92" t="s">
        <v>55</v>
      </c>
      <c r="C92" t="s">
        <v>34</v>
      </c>
      <c r="D92" t="s">
        <v>12</v>
      </c>
      <c r="E92" s="4">
        <v>63</v>
      </c>
      <c r="F92" s="5">
        <v>123</v>
      </c>
    </row>
    <row r="93" spans="2:6">
      <c r="B93" t="s">
        <v>46</v>
      </c>
      <c r="C93" t="s">
        <v>27</v>
      </c>
      <c r="D93" t="s">
        <v>53</v>
      </c>
      <c r="E93" s="4">
        <v>7812</v>
      </c>
      <c r="F93" s="5">
        <v>81</v>
      </c>
    </row>
    <row r="94" spans="2:6">
      <c r="B94" t="s">
        <v>8</v>
      </c>
      <c r="C94" t="s">
        <v>9</v>
      </c>
      <c r="D94" t="s">
        <v>39</v>
      </c>
      <c r="E94" s="4">
        <v>7693</v>
      </c>
      <c r="F94" s="5">
        <v>21</v>
      </c>
    </row>
    <row r="95" spans="2:6">
      <c r="B95" t="s">
        <v>47</v>
      </c>
      <c r="C95" t="s">
        <v>22</v>
      </c>
      <c r="D95" t="s">
        <v>54</v>
      </c>
      <c r="E95" s="4">
        <v>973</v>
      </c>
      <c r="F95" s="5">
        <v>162</v>
      </c>
    </row>
    <row r="96" spans="2:6">
      <c r="B96" t="s">
        <v>55</v>
      </c>
      <c r="C96" t="s">
        <v>14</v>
      </c>
      <c r="D96" t="s">
        <v>45</v>
      </c>
      <c r="E96" s="4">
        <v>567</v>
      </c>
      <c r="F96" s="5">
        <v>228</v>
      </c>
    </row>
    <row r="97" spans="2:6">
      <c r="B97" t="s">
        <v>55</v>
      </c>
      <c r="C97" t="s">
        <v>22</v>
      </c>
      <c r="D97" t="s">
        <v>52</v>
      </c>
      <c r="E97" s="4">
        <v>2471</v>
      </c>
      <c r="F97" s="5">
        <v>342</v>
      </c>
    </row>
    <row r="98" spans="2:6">
      <c r="B98" t="s">
        <v>43</v>
      </c>
      <c r="C98" t="s">
        <v>34</v>
      </c>
      <c r="D98" t="s">
        <v>12</v>
      </c>
      <c r="E98" s="4">
        <v>7189</v>
      </c>
      <c r="F98" s="5">
        <v>54</v>
      </c>
    </row>
    <row r="99" spans="2:6">
      <c r="B99" t="s">
        <v>21</v>
      </c>
      <c r="C99" t="s">
        <v>14</v>
      </c>
      <c r="D99" t="s">
        <v>54</v>
      </c>
      <c r="E99" s="4">
        <v>7455</v>
      </c>
      <c r="F99" s="5">
        <v>216</v>
      </c>
    </row>
    <row r="100" spans="2:6">
      <c r="B100" t="s">
        <v>47</v>
      </c>
      <c r="C100" t="s">
        <v>50</v>
      </c>
      <c r="D100" t="s">
        <v>51</v>
      </c>
      <c r="E100" s="4">
        <v>3108</v>
      </c>
      <c r="F100" s="5">
        <v>54</v>
      </c>
    </row>
    <row r="101" spans="2:6">
      <c r="B101" t="s">
        <v>26</v>
      </c>
      <c r="C101" t="s">
        <v>34</v>
      </c>
      <c r="D101" t="s">
        <v>28</v>
      </c>
      <c r="E101" s="4">
        <v>469</v>
      </c>
      <c r="F101" s="5">
        <v>75</v>
      </c>
    </row>
    <row r="102" spans="2:6">
      <c r="B102" t="s">
        <v>18</v>
      </c>
      <c r="C102" t="s">
        <v>9</v>
      </c>
      <c r="D102" t="s">
        <v>48</v>
      </c>
      <c r="E102" s="4">
        <v>2737</v>
      </c>
      <c r="F102" s="5">
        <v>93</v>
      </c>
    </row>
    <row r="103" spans="2:6">
      <c r="B103" t="s">
        <v>18</v>
      </c>
      <c r="C103" t="s">
        <v>9</v>
      </c>
      <c r="D103" t="s">
        <v>28</v>
      </c>
      <c r="E103" s="4">
        <v>4305</v>
      </c>
      <c r="F103" s="5">
        <v>156</v>
      </c>
    </row>
    <row r="104" spans="2:6">
      <c r="B104" t="s">
        <v>18</v>
      </c>
      <c r="C104" t="s">
        <v>34</v>
      </c>
      <c r="D104" t="s">
        <v>33</v>
      </c>
      <c r="E104" s="4">
        <v>2408</v>
      </c>
      <c r="F104" s="5">
        <v>9</v>
      </c>
    </row>
    <row r="105" spans="2:6">
      <c r="B105" t="s">
        <v>47</v>
      </c>
      <c r="C105" t="s">
        <v>22</v>
      </c>
      <c r="D105" t="s">
        <v>39</v>
      </c>
      <c r="E105" s="4">
        <v>1281</v>
      </c>
      <c r="F105" s="5">
        <v>18</v>
      </c>
    </row>
    <row r="106" spans="2:6">
      <c r="B106" t="s">
        <v>8</v>
      </c>
      <c r="C106" t="s">
        <v>14</v>
      </c>
      <c r="D106" t="s">
        <v>15</v>
      </c>
      <c r="E106" s="4">
        <v>12348</v>
      </c>
      <c r="F106" s="5">
        <v>234</v>
      </c>
    </row>
    <row r="107" spans="2:6">
      <c r="B107" t="s">
        <v>47</v>
      </c>
      <c r="C107" t="s">
        <v>50</v>
      </c>
      <c r="D107" t="s">
        <v>54</v>
      </c>
      <c r="E107" s="4">
        <v>3689</v>
      </c>
      <c r="F107" s="5">
        <v>312</v>
      </c>
    </row>
    <row r="108" spans="2:6">
      <c r="B108" t="s">
        <v>40</v>
      </c>
      <c r="C108" t="s">
        <v>22</v>
      </c>
      <c r="D108" t="s">
        <v>39</v>
      </c>
      <c r="E108" s="4">
        <v>2870</v>
      </c>
      <c r="F108" s="5">
        <v>300</v>
      </c>
    </row>
    <row r="109" spans="2:6">
      <c r="B109" t="s">
        <v>46</v>
      </c>
      <c r="C109" t="s">
        <v>22</v>
      </c>
      <c r="D109" t="s">
        <v>53</v>
      </c>
      <c r="E109" s="4">
        <v>798</v>
      </c>
      <c r="F109" s="5">
        <v>519</v>
      </c>
    </row>
    <row r="110" spans="2:6">
      <c r="B110" t="s">
        <v>21</v>
      </c>
      <c r="C110" t="s">
        <v>9</v>
      </c>
      <c r="D110" t="s">
        <v>45</v>
      </c>
      <c r="E110" s="4">
        <v>2933</v>
      </c>
      <c r="F110" s="5">
        <v>9</v>
      </c>
    </row>
    <row r="111" spans="2:6">
      <c r="B111" t="s">
        <v>43</v>
      </c>
      <c r="C111" t="s">
        <v>14</v>
      </c>
      <c r="D111" t="s">
        <v>19</v>
      </c>
      <c r="E111" s="4">
        <v>2744</v>
      </c>
      <c r="F111" s="5">
        <v>9</v>
      </c>
    </row>
    <row r="112" spans="2:6">
      <c r="B112" t="s">
        <v>8</v>
      </c>
      <c r="C112" t="s">
        <v>22</v>
      </c>
      <c r="D112" t="s">
        <v>31</v>
      </c>
      <c r="E112" s="4">
        <v>9772</v>
      </c>
      <c r="F112" s="5">
        <v>90</v>
      </c>
    </row>
    <row r="113" spans="2:6">
      <c r="B113" t="s">
        <v>40</v>
      </c>
      <c r="C113" t="s">
        <v>50</v>
      </c>
      <c r="D113" t="s">
        <v>28</v>
      </c>
      <c r="E113" s="4">
        <v>1568</v>
      </c>
      <c r="F113" s="5">
        <v>96</v>
      </c>
    </row>
    <row r="114" spans="2:6">
      <c r="B114" t="s">
        <v>46</v>
      </c>
      <c r="C114" t="s">
        <v>22</v>
      </c>
      <c r="D114" t="s">
        <v>30</v>
      </c>
      <c r="E114" s="4">
        <v>11417</v>
      </c>
      <c r="F114" s="5">
        <v>21</v>
      </c>
    </row>
    <row r="115" spans="2:6">
      <c r="B115" t="s">
        <v>8</v>
      </c>
      <c r="C115" t="s">
        <v>50</v>
      </c>
      <c r="D115" t="s">
        <v>51</v>
      </c>
      <c r="E115" s="4">
        <v>6748</v>
      </c>
      <c r="F115" s="5">
        <v>48</v>
      </c>
    </row>
    <row r="116" spans="2:6">
      <c r="B116" t="s">
        <v>55</v>
      </c>
      <c r="C116" t="s">
        <v>22</v>
      </c>
      <c r="D116" t="s">
        <v>53</v>
      </c>
      <c r="E116" s="4">
        <v>1407</v>
      </c>
      <c r="F116" s="5">
        <v>72</v>
      </c>
    </row>
    <row r="117" spans="2:6">
      <c r="B117" t="s">
        <v>13</v>
      </c>
      <c r="C117" t="s">
        <v>14</v>
      </c>
      <c r="D117" t="s">
        <v>52</v>
      </c>
      <c r="E117" s="4">
        <v>2023</v>
      </c>
      <c r="F117" s="5">
        <v>168</v>
      </c>
    </row>
    <row r="118" spans="2:6">
      <c r="B118" t="s">
        <v>43</v>
      </c>
      <c r="C118" t="s">
        <v>27</v>
      </c>
      <c r="D118" t="s">
        <v>51</v>
      </c>
      <c r="E118" s="4">
        <v>5236</v>
      </c>
      <c r="F118" s="5">
        <v>51</v>
      </c>
    </row>
    <row r="119" spans="2:6">
      <c r="B119" t="s">
        <v>21</v>
      </c>
      <c r="C119" t="s">
        <v>22</v>
      </c>
      <c r="D119" t="s">
        <v>39</v>
      </c>
      <c r="E119" s="4">
        <v>1925</v>
      </c>
      <c r="F119" s="5">
        <v>192</v>
      </c>
    </row>
    <row r="120" spans="2:6">
      <c r="B120" t="s">
        <v>40</v>
      </c>
      <c r="C120" t="s">
        <v>9</v>
      </c>
      <c r="D120" t="s">
        <v>17</v>
      </c>
      <c r="E120" s="4">
        <v>6608</v>
      </c>
      <c r="F120" s="5">
        <v>225</v>
      </c>
    </row>
    <row r="121" spans="2:6">
      <c r="B121" t="s">
        <v>26</v>
      </c>
      <c r="C121" t="s">
        <v>50</v>
      </c>
      <c r="D121" t="s">
        <v>51</v>
      </c>
      <c r="E121" s="4">
        <v>8008</v>
      </c>
      <c r="F121" s="5">
        <v>456</v>
      </c>
    </row>
    <row r="122" spans="2:6">
      <c r="B122" t="s">
        <v>55</v>
      </c>
      <c r="C122" t="s">
        <v>50</v>
      </c>
      <c r="D122" t="s">
        <v>28</v>
      </c>
      <c r="E122" s="4">
        <v>1428</v>
      </c>
      <c r="F122" s="5">
        <v>93</v>
      </c>
    </row>
    <row r="123" spans="2:6">
      <c r="B123" t="s">
        <v>26</v>
      </c>
      <c r="C123" t="s">
        <v>50</v>
      </c>
      <c r="D123" t="s">
        <v>19</v>
      </c>
      <c r="E123" s="4">
        <v>525</v>
      </c>
      <c r="F123" s="5">
        <v>48</v>
      </c>
    </row>
    <row r="124" spans="2:6">
      <c r="B124" t="s">
        <v>26</v>
      </c>
      <c r="C124" t="s">
        <v>9</v>
      </c>
      <c r="D124" t="s">
        <v>23</v>
      </c>
      <c r="E124" s="4">
        <v>1505</v>
      </c>
      <c r="F124" s="5">
        <v>102</v>
      </c>
    </row>
    <row r="125" spans="2:6">
      <c r="B125" t="s">
        <v>40</v>
      </c>
      <c r="C125" t="s">
        <v>14</v>
      </c>
      <c r="D125" t="s">
        <v>10</v>
      </c>
      <c r="E125" s="4">
        <v>6755</v>
      </c>
      <c r="F125" s="5">
        <v>252</v>
      </c>
    </row>
    <row r="126" spans="2:6">
      <c r="B126" t="s">
        <v>46</v>
      </c>
      <c r="C126" t="s">
        <v>9</v>
      </c>
      <c r="D126" t="s">
        <v>23</v>
      </c>
      <c r="E126" s="4">
        <v>11571</v>
      </c>
      <c r="F126" s="5">
        <v>138</v>
      </c>
    </row>
    <row r="127" spans="2:6">
      <c r="B127" t="s">
        <v>8</v>
      </c>
      <c r="C127" t="s">
        <v>34</v>
      </c>
      <c r="D127" t="s">
        <v>28</v>
      </c>
      <c r="E127" s="4">
        <v>2541</v>
      </c>
      <c r="F127" s="5">
        <v>90</v>
      </c>
    </row>
    <row r="128" spans="2:6">
      <c r="B128" t="s">
        <v>21</v>
      </c>
      <c r="C128" t="s">
        <v>9</v>
      </c>
      <c r="D128" t="s">
        <v>10</v>
      </c>
      <c r="E128" s="4">
        <v>1526</v>
      </c>
      <c r="F128" s="5">
        <v>240</v>
      </c>
    </row>
    <row r="129" spans="2:6">
      <c r="B129" t="s">
        <v>8</v>
      </c>
      <c r="C129" t="s">
        <v>34</v>
      </c>
      <c r="D129" t="s">
        <v>19</v>
      </c>
      <c r="E129" s="4">
        <v>6125</v>
      </c>
      <c r="F129" s="5">
        <v>102</v>
      </c>
    </row>
    <row r="130" spans="2:6">
      <c r="B130" t="s">
        <v>21</v>
      </c>
      <c r="C130" t="s">
        <v>14</v>
      </c>
      <c r="D130" t="s">
        <v>53</v>
      </c>
      <c r="E130" s="4">
        <v>847</v>
      </c>
      <c r="F130" s="5">
        <v>129</v>
      </c>
    </row>
    <row r="131" spans="2:6">
      <c r="B131" t="s">
        <v>13</v>
      </c>
      <c r="C131" t="s">
        <v>14</v>
      </c>
      <c r="D131" t="s">
        <v>53</v>
      </c>
      <c r="E131" s="4">
        <v>4753</v>
      </c>
      <c r="F131" s="5">
        <v>300</v>
      </c>
    </row>
    <row r="132" spans="2:6">
      <c r="B132" t="s">
        <v>26</v>
      </c>
      <c r="C132" t="s">
        <v>34</v>
      </c>
      <c r="D132" t="s">
        <v>31</v>
      </c>
      <c r="E132" s="4">
        <v>959</v>
      </c>
      <c r="F132" s="5">
        <v>135</v>
      </c>
    </row>
    <row r="133" spans="2:6">
      <c r="B133" t="s">
        <v>40</v>
      </c>
      <c r="C133" t="s">
        <v>14</v>
      </c>
      <c r="D133" t="s">
        <v>49</v>
      </c>
      <c r="E133" s="4">
        <v>2793</v>
      </c>
      <c r="F133" s="5">
        <v>114</v>
      </c>
    </row>
    <row r="134" spans="2:6">
      <c r="B134" t="s">
        <v>40</v>
      </c>
      <c r="C134" t="s">
        <v>14</v>
      </c>
      <c r="D134" t="s">
        <v>17</v>
      </c>
      <c r="E134" s="4">
        <v>4606</v>
      </c>
      <c r="F134" s="5">
        <v>63</v>
      </c>
    </row>
    <row r="135" spans="2:6">
      <c r="B135" t="s">
        <v>40</v>
      </c>
      <c r="C135" t="s">
        <v>22</v>
      </c>
      <c r="D135" t="s">
        <v>52</v>
      </c>
      <c r="E135" s="4">
        <v>5551</v>
      </c>
      <c r="F135" s="5">
        <v>252</v>
      </c>
    </row>
    <row r="136" spans="2:6">
      <c r="B136" t="s">
        <v>55</v>
      </c>
      <c r="C136" t="s">
        <v>22</v>
      </c>
      <c r="D136" t="s">
        <v>15</v>
      </c>
      <c r="E136" s="4">
        <v>6657</v>
      </c>
      <c r="F136" s="5">
        <v>303</v>
      </c>
    </row>
    <row r="137" spans="2:6">
      <c r="B137" t="s">
        <v>40</v>
      </c>
      <c r="C137" t="s">
        <v>27</v>
      </c>
      <c r="D137" t="s">
        <v>33</v>
      </c>
      <c r="E137" s="4">
        <v>4438</v>
      </c>
      <c r="F137" s="5">
        <v>246</v>
      </c>
    </row>
    <row r="138" spans="2:6">
      <c r="B138" t="s">
        <v>13</v>
      </c>
      <c r="C138" t="s">
        <v>34</v>
      </c>
      <c r="D138" t="s">
        <v>37</v>
      </c>
      <c r="E138" s="4">
        <v>168</v>
      </c>
      <c r="F138" s="5">
        <v>84</v>
      </c>
    </row>
    <row r="139" spans="2:6">
      <c r="B139" t="s">
        <v>40</v>
      </c>
      <c r="C139" t="s">
        <v>50</v>
      </c>
      <c r="D139" t="s">
        <v>33</v>
      </c>
      <c r="E139" s="4">
        <v>7777</v>
      </c>
      <c r="F139" s="5">
        <v>39</v>
      </c>
    </row>
    <row r="140" spans="2:6">
      <c r="B140" t="s">
        <v>43</v>
      </c>
      <c r="C140" t="s">
        <v>22</v>
      </c>
      <c r="D140" t="s">
        <v>33</v>
      </c>
      <c r="E140" s="4">
        <v>3339</v>
      </c>
      <c r="F140" s="5">
        <v>348</v>
      </c>
    </row>
    <row r="141" spans="2:6">
      <c r="B141" t="s">
        <v>40</v>
      </c>
      <c r="C141" t="s">
        <v>9</v>
      </c>
      <c r="D141" t="s">
        <v>31</v>
      </c>
      <c r="E141" s="4">
        <v>6391</v>
      </c>
      <c r="F141" s="5">
        <v>48</v>
      </c>
    </row>
    <row r="142" spans="2:6">
      <c r="B142" t="s">
        <v>43</v>
      </c>
      <c r="C142" t="s">
        <v>9</v>
      </c>
      <c r="D142" t="s">
        <v>37</v>
      </c>
      <c r="E142" s="4">
        <v>518</v>
      </c>
      <c r="F142" s="5">
        <v>75</v>
      </c>
    </row>
    <row r="143" spans="2:6">
      <c r="B143" t="s">
        <v>40</v>
      </c>
      <c r="C143" t="s">
        <v>34</v>
      </c>
      <c r="D143" t="s">
        <v>54</v>
      </c>
      <c r="E143" s="4">
        <v>5677</v>
      </c>
      <c r="F143" s="5">
        <v>258</v>
      </c>
    </row>
    <row r="144" spans="2:6">
      <c r="B144" t="s">
        <v>26</v>
      </c>
      <c r="C144" t="s">
        <v>27</v>
      </c>
      <c r="D144" t="s">
        <v>33</v>
      </c>
      <c r="E144" s="4">
        <v>6048</v>
      </c>
      <c r="F144" s="5">
        <v>27</v>
      </c>
    </row>
    <row r="145" spans="2:6">
      <c r="B145" t="s">
        <v>13</v>
      </c>
      <c r="C145" t="s">
        <v>34</v>
      </c>
      <c r="D145" t="s">
        <v>15</v>
      </c>
      <c r="E145" s="4">
        <v>3752</v>
      </c>
      <c r="F145" s="5">
        <v>213</v>
      </c>
    </row>
    <row r="146" spans="2:6">
      <c r="B146" t="s">
        <v>43</v>
      </c>
      <c r="C146" t="s">
        <v>14</v>
      </c>
      <c r="D146" t="s">
        <v>52</v>
      </c>
      <c r="E146" s="4">
        <v>4480</v>
      </c>
      <c r="F146" s="5">
        <v>357</v>
      </c>
    </row>
    <row r="147" spans="2:6">
      <c r="B147" t="s">
        <v>18</v>
      </c>
      <c r="C147" t="s">
        <v>9</v>
      </c>
      <c r="D147" t="s">
        <v>19</v>
      </c>
      <c r="E147" s="4">
        <v>259</v>
      </c>
      <c r="F147" s="5">
        <v>207</v>
      </c>
    </row>
    <row r="148" spans="2:6">
      <c r="B148" t="s">
        <v>13</v>
      </c>
      <c r="C148" t="s">
        <v>9</v>
      </c>
      <c r="D148" t="s">
        <v>10</v>
      </c>
      <c r="E148" s="4">
        <v>42</v>
      </c>
      <c r="F148" s="5">
        <v>150</v>
      </c>
    </row>
    <row r="149" spans="2:6">
      <c r="B149" t="s">
        <v>21</v>
      </c>
      <c r="C149" t="s">
        <v>22</v>
      </c>
      <c r="D149" t="s">
        <v>51</v>
      </c>
      <c r="E149" s="4">
        <v>98</v>
      </c>
      <c r="F149" s="5">
        <v>204</v>
      </c>
    </row>
    <row r="150" spans="2:6">
      <c r="B150" t="s">
        <v>40</v>
      </c>
      <c r="C150" t="s">
        <v>14</v>
      </c>
      <c r="D150" t="s">
        <v>53</v>
      </c>
      <c r="E150" s="4">
        <v>2478</v>
      </c>
      <c r="F150" s="5">
        <v>21</v>
      </c>
    </row>
    <row r="151" spans="2:6">
      <c r="B151" t="s">
        <v>21</v>
      </c>
      <c r="C151" t="s">
        <v>50</v>
      </c>
      <c r="D151" t="s">
        <v>31</v>
      </c>
      <c r="E151" s="4">
        <v>7847</v>
      </c>
      <c r="F151" s="5">
        <v>174</v>
      </c>
    </row>
    <row r="152" spans="2:6">
      <c r="B152" t="s">
        <v>46</v>
      </c>
      <c r="C152" t="s">
        <v>9</v>
      </c>
      <c r="D152" t="s">
        <v>33</v>
      </c>
      <c r="E152" s="4">
        <v>9926</v>
      </c>
      <c r="F152" s="5">
        <v>201</v>
      </c>
    </row>
    <row r="153" spans="2:6">
      <c r="B153" t="s">
        <v>13</v>
      </c>
      <c r="C153" t="s">
        <v>34</v>
      </c>
      <c r="D153" t="s">
        <v>12</v>
      </c>
      <c r="E153" s="4">
        <v>819</v>
      </c>
      <c r="F153" s="5">
        <v>510</v>
      </c>
    </row>
    <row r="154" spans="2:6">
      <c r="B154" t="s">
        <v>26</v>
      </c>
      <c r="C154" t="s">
        <v>27</v>
      </c>
      <c r="D154" t="s">
        <v>52</v>
      </c>
      <c r="E154" s="4">
        <v>3052</v>
      </c>
      <c r="F154" s="5">
        <v>378</v>
      </c>
    </row>
    <row r="155" spans="2:6">
      <c r="B155" t="s">
        <v>18</v>
      </c>
      <c r="C155" t="s">
        <v>50</v>
      </c>
      <c r="D155" t="s">
        <v>45</v>
      </c>
      <c r="E155" s="4">
        <v>6832</v>
      </c>
      <c r="F155" s="5">
        <v>27</v>
      </c>
    </row>
    <row r="156" spans="2:6">
      <c r="B156" t="s">
        <v>46</v>
      </c>
      <c r="C156" t="s">
        <v>27</v>
      </c>
      <c r="D156" t="s">
        <v>30</v>
      </c>
      <c r="E156" s="4">
        <v>2016</v>
      </c>
      <c r="F156" s="5">
        <v>117</v>
      </c>
    </row>
    <row r="157" spans="2:6">
      <c r="B157" t="s">
        <v>26</v>
      </c>
      <c r="C157" t="s">
        <v>34</v>
      </c>
      <c r="D157" t="s">
        <v>45</v>
      </c>
      <c r="E157" s="4">
        <v>7322</v>
      </c>
      <c r="F157" s="5">
        <v>36</v>
      </c>
    </row>
    <row r="158" spans="2:6">
      <c r="B158" t="s">
        <v>13</v>
      </c>
      <c r="C158" t="s">
        <v>14</v>
      </c>
      <c r="D158" t="s">
        <v>31</v>
      </c>
      <c r="E158" s="4">
        <v>357</v>
      </c>
      <c r="F158" s="5">
        <v>126</v>
      </c>
    </row>
    <row r="159" spans="2:6">
      <c r="B159" t="s">
        <v>18</v>
      </c>
      <c r="C159" t="s">
        <v>27</v>
      </c>
      <c r="D159" t="s">
        <v>28</v>
      </c>
      <c r="E159" s="4">
        <v>3192</v>
      </c>
      <c r="F159" s="5">
        <v>72</v>
      </c>
    </row>
    <row r="160" spans="2:6">
      <c r="B160" t="s">
        <v>40</v>
      </c>
      <c r="C160" t="s">
        <v>22</v>
      </c>
      <c r="D160" t="s">
        <v>37</v>
      </c>
      <c r="E160" s="4">
        <v>8435</v>
      </c>
      <c r="F160" s="5">
        <v>42</v>
      </c>
    </row>
    <row r="161" spans="2:6">
      <c r="B161" t="s">
        <v>8</v>
      </c>
      <c r="C161" t="s">
        <v>27</v>
      </c>
      <c r="D161" t="s">
        <v>52</v>
      </c>
      <c r="E161" s="4">
        <v>0</v>
      </c>
      <c r="F161" s="5">
        <v>135</v>
      </c>
    </row>
    <row r="162" spans="2:6">
      <c r="B162" t="s">
        <v>40</v>
      </c>
      <c r="C162" t="s">
        <v>50</v>
      </c>
      <c r="D162" t="s">
        <v>49</v>
      </c>
      <c r="E162" s="4">
        <v>8862</v>
      </c>
      <c r="F162" s="5">
        <v>189</v>
      </c>
    </row>
    <row r="163" spans="2:6">
      <c r="B163" t="s">
        <v>26</v>
      </c>
      <c r="C163" t="s">
        <v>9</v>
      </c>
      <c r="D163" t="s">
        <v>54</v>
      </c>
      <c r="E163" s="4">
        <v>3556</v>
      </c>
      <c r="F163" s="5">
        <v>459</v>
      </c>
    </row>
    <row r="164" spans="2:6">
      <c r="B164" t="s">
        <v>43</v>
      </c>
      <c r="C164" t="s">
        <v>50</v>
      </c>
      <c r="D164" t="s">
        <v>25</v>
      </c>
      <c r="E164" s="4">
        <v>7280</v>
      </c>
      <c r="F164" s="5">
        <v>201</v>
      </c>
    </row>
    <row r="165" spans="2:6">
      <c r="B165" t="s">
        <v>26</v>
      </c>
      <c r="C165" t="s">
        <v>50</v>
      </c>
      <c r="D165" t="s">
        <v>10</v>
      </c>
      <c r="E165" s="4">
        <v>3402</v>
      </c>
      <c r="F165" s="5">
        <v>366</v>
      </c>
    </row>
    <row r="166" spans="2:6">
      <c r="B166" t="s">
        <v>47</v>
      </c>
      <c r="C166" t="s">
        <v>9</v>
      </c>
      <c r="D166" t="s">
        <v>52</v>
      </c>
      <c r="E166" s="4">
        <v>4592</v>
      </c>
      <c r="F166" s="5">
        <v>324</v>
      </c>
    </row>
    <row r="167" spans="2:6">
      <c r="B167" t="s">
        <v>18</v>
      </c>
      <c r="C167" t="s">
        <v>14</v>
      </c>
      <c r="D167" t="s">
        <v>25</v>
      </c>
      <c r="E167" s="4">
        <v>7833</v>
      </c>
      <c r="F167" s="5">
        <v>243</v>
      </c>
    </row>
    <row r="168" spans="2:6">
      <c r="B168" t="s">
        <v>46</v>
      </c>
      <c r="C168" t="s">
        <v>27</v>
      </c>
      <c r="D168" t="s">
        <v>45</v>
      </c>
      <c r="E168" s="4">
        <v>7651</v>
      </c>
      <c r="F168" s="5">
        <v>213</v>
      </c>
    </row>
    <row r="169" spans="2:6">
      <c r="B169" t="s">
        <v>8</v>
      </c>
      <c r="C169" t="s">
        <v>14</v>
      </c>
      <c r="D169" t="s">
        <v>10</v>
      </c>
      <c r="E169" s="4">
        <v>2275</v>
      </c>
      <c r="F169" s="5">
        <v>447</v>
      </c>
    </row>
    <row r="170" spans="2:6">
      <c r="B170" t="s">
        <v>8</v>
      </c>
      <c r="C170" t="s">
        <v>34</v>
      </c>
      <c r="D170" t="s">
        <v>12</v>
      </c>
      <c r="E170" s="4">
        <v>5670</v>
      </c>
      <c r="F170" s="5">
        <v>297</v>
      </c>
    </row>
    <row r="171" spans="2:6">
      <c r="B171" t="s">
        <v>40</v>
      </c>
      <c r="C171" t="s">
        <v>14</v>
      </c>
      <c r="D171" t="s">
        <v>30</v>
      </c>
      <c r="E171" s="4">
        <v>2135</v>
      </c>
      <c r="F171" s="5">
        <v>27</v>
      </c>
    </row>
    <row r="172" spans="2:6">
      <c r="B172" t="s">
        <v>8</v>
      </c>
      <c r="C172" t="s">
        <v>50</v>
      </c>
      <c r="D172" t="s">
        <v>48</v>
      </c>
      <c r="E172" s="4">
        <v>2779</v>
      </c>
      <c r="F172" s="5">
        <v>75</v>
      </c>
    </row>
    <row r="173" spans="2:6">
      <c r="B173" t="s">
        <v>55</v>
      </c>
      <c r="C173" t="s">
        <v>27</v>
      </c>
      <c r="D173" t="s">
        <v>31</v>
      </c>
      <c r="E173" s="4">
        <v>12950</v>
      </c>
      <c r="F173" s="5">
        <v>30</v>
      </c>
    </row>
    <row r="174" spans="2:6">
      <c r="B174" t="s">
        <v>40</v>
      </c>
      <c r="C174" t="s">
        <v>22</v>
      </c>
      <c r="D174" t="s">
        <v>23</v>
      </c>
      <c r="E174" s="4">
        <v>2646</v>
      </c>
      <c r="F174" s="5">
        <v>177</v>
      </c>
    </row>
    <row r="175" spans="2:6">
      <c r="B175" t="s">
        <v>8</v>
      </c>
      <c r="C175" t="s">
        <v>50</v>
      </c>
      <c r="D175" t="s">
        <v>31</v>
      </c>
      <c r="E175" s="4">
        <v>3794</v>
      </c>
      <c r="F175" s="5">
        <v>159</v>
      </c>
    </row>
    <row r="176" spans="2:6">
      <c r="B176" t="s">
        <v>47</v>
      </c>
      <c r="C176" t="s">
        <v>14</v>
      </c>
      <c r="D176" t="s">
        <v>31</v>
      </c>
      <c r="E176" s="4">
        <v>819</v>
      </c>
      <c r="F176" s="5">
        <v>306</v>
      </c>
    </row>
    <row r="177" spans="2:6">
      <c r="B177" t="s">
        <v>47</v>
      </c>
      <c r="C177" t="s">
        <v>50</v>
      </c>
      <c r="D177" t="s">
        <v>42</v>
      </c>
      <c r="E177" s="4">
        <v>2583</v>
      </c>
      <c r="F177" s="5">
        <v>18</v>
      </c>
    </row>
    <row r="178" spans="2:6">
      <c r="B178" t="s">
        <v>40</v>
      </c>
      <c r="C178" t="s">
        <v>14</v>
      </c>
      <c r="D178" t="s">
        <v>39</v>
      </c>
      <c r="E178" s="4">
        <v>4585</v>
      </c>
      <c r="F178" s="5">
        <v>240</v>
      </c>
    </row>
    <row r="179" spans="2:6">
      <c r="B179" t="s">
        <v>43</v>
      </c>
      <c r="C179" t="s">
        <v>50</v>
      </c>
      <c r="D179" t="s">
        <v>31</v>
      </c>
      <c r="E179" s="4">
        <v>1652</v>
      </c>
      <c r="F179" s="5">
        <v>93</v>
      </c>
    </row>
    <row r="180" spans="2:6">
      <c r="B180" t="s">
        <v>55</v>
      </c>
      <c r="C180" t="s">
        <v>50</v>
      </c>
      <c r="D180" t="s">
        <v>51</v>
      </c>
      <c r="E180" s="4">
        <v>4991</v>
      </c>
      <c r="F180" s="5">
        <v>9</v>
      </c>
    </row>
    <row r="181" spans="2:6">
      <c r="B181" t="s">
        <v>13</v>
      </c>
      <c r="C181" t="s">
        <v>50</v>
      </c>
      <c r="D181" t="s">
        <v>30</v>
      </c>
      <c r="E181" s="4">
        <v>2009</v>
      </c>
      <c r="F181" s="5">
        <v>219</v>
      </c>
    </row>
    <row r="182" spans="2:6">
      <c r="B182" t="s">
        <v>46</v>
      </c>
      <c r="C182" t="s">
        <v>27</v>
      </c>
      <c r="D182" t="s">
        <v>37</v>
      </c>
      <c r="E182" s="4">
        <v>1568</v>
      </c>
      <c r="F182" s="5">
        <v>141</v>
      </c>
    </row>
    <row r="183" spans="2:6">
      <c r="B183" t="s">
        <v>21</v>
      </c>
      <c r="C183" t="s">
        <v>9</v>
      </c>
      <c r="D183" t="s">
        <v>42</v>
      </c>
      <c r="E183" s="4">
        <v>3388</v>
      </c>
      <c r="F183" s="5">
        <v>123</v>
      </c>
    </row>
    <row r="184" spans="2:6">
      <c r="B184" t="s">
        <v>8</v>
      </c>
      <c r="C184" t="s">
        <v>34</v>
      </c>
      <c r="D184" t="s">
        <v>49</v>
      </c>
      <c r="E184" s="4">
        <v>623</v>
      </c>
      <c r="F184" s="5">
        <v>51</v>
      </c>
    </row>
    <row r="185" spans="2:6">
      <c r="B185" t="s">
        <v>26</v>
      </c>
      <c r="C185" t="s">
        <v>22</v>
      </c>
      <c r="D185" t="s">
        <v>19</v>
      </c>
      <c r="E185" s="4">
        <v>10073</v>
      </c>
      <c r="F185" s="5">
        <v>120</v>
      </c>
    </row>
    <row r="186" spans="2:6">
      <c r="B186" t="s">
        <v>13</v>
      </c>
      <c r="C186" t="s">
        <v>27</v>
      </c>
      <c r="D186" t="s">
        <v>51</v>
      </c>
      <c r="E186" s="4">
        <v>1561</v>
      </c>
      <c r="F186" s="5">
        <v>27</v>
      </c>
    </row>
    <row r="187" spans="2:6">
      <c r="B187" t="s">
        <v>18</v>
      </c>
      <c r="C187" t="s">
        <v>22</v>
      </c>
      <c r="D187" t="s">
        <v>53</v>
      </c>
      <c r="E187" s="4">
        <v>11522</v>
      </c>
      <c r="F187" s="5">
        <v>204</v>
      </c>
    </row>
    <row r="188" spans="2:6">
      <c r="B188" t="s">
        <v>26</v>
      </c>
      <c r="C188" t="s">
        <v>34</v>
      </c>
      <c r="D188" t="s">
        <v>12</v>
      </c>
      <c r="E188" s="4">
        <v>2317</v>
      </c>
      <c r="F188" s="5">
        <v>123</v>
      </c>
    </row>
    <row r="189" spans="2:6">
      <c r="B189" t="s">
        <v>55</v>
      </c>
      <c r="C189" t="s">
        <v>9</v>
      </c>
      <c r="D189" t="s">
        <v>54</v>
      </c>
      <c r="E189" s="4">
        <v>3059</v>
      </c>
      <c r="F189" s="5">
        <v>27</v>
      </c>
    </row>
    <row r="190" spans="2:6">
      <c r="B190" t="s">
        <v>21</v>
      </c>
      <c r="C190" t="s">
        <v>9</v>
      </c>
      <c r="D190" t="s">
        <v>51</v>
      </c>
      <c r="E190" s="4">
        <v>2324</v>
      </c>
      <c r="F190" s="5">
        <v>177</v>
      </c>
    </row>
    <row r="191" spans="2:6">
      <c r="B191" t="s">
        <v>47</v>
      </c>
      <c r="C191" t="s">
        <v>27</v>
      </c>
      <c r="D191" t="s">
        <v>51</v>
      </c>
      <c r="E191" s="4">
        <v>4956</v>
      </c>
      <c r="F191" s="5">
        <v>171</v>
      </c>
    </row>
    <row r="192" spans="2:6">
      <c r="B192" t="s">
        <v>55</v>
      </c>
      <c r="C192" t="s">
        <v>50</v>
      </c>
      <c r="D192" t="s">
        <v>39</v>
      </c>
      <c r="E192" s="4">
        <v>5355</v>
      </c>
      <c r="F192" s="5">
        <v>204</v>
      </c>
    </row>
    <row r="193" spans="2:6">
      <c r="B193" t="s">
        <v>47</v>
      </c>
      <c r="C193" t="s">
        <v>50</v>
      </c>
      <c r="D193" t="s">
        <v>17</v>
      </c>
      <c r="E193" s="4">
        <v>7259</v>
      </c>
      <c r="F193" s="5">
        <v>276</v>
      </c>
    </row>
    <row r="194" spans="2:6">
      <c r="B194" t="s">
        <v>13</v>
      </c>
      <c r="C194" t="s">
        <v>9</v>
      </c>
      <c r="D194" t="s">
        <v>51</v>
      </c>
      <c r="E194" s="4">
        <v>6279</v>
      </c>
      <c r="F194" s="5">
        <v>45</v>
      </c>
    </row>
    <row r="195" spans="2:6">
      <c r="B195" t="s">
        <v>8</v>
      </c>
      <c r="C195" t="s">
        <v>34</v>
      </c>
      <c r="D195" t="s">
        <v>52</v>
      </c>
      <c r="E195" s="4">
        <v>2541</v>
      </c>
      <c r="F195" s="5">
        <v>45</v>
      </c>
    </row>
    <row r="196" spans="2:6">
      <c r="B196" t="s">
        <v>26</v>
      </c>
      <c r="C196" t="s">
        <v>14</v>
      </c>
      <c r="D196" t="s">
        <v>53</v>
      </c>
      <c r="E196" s="4">
        <v>3864</v>
      </c>
      <c r="F196" s="5">
        <v>177</v>
      </c>
    </row>
    <row r="197" spans="2:6">
      <c r="B197" t="s">
        <v>43</v>
      </c>
      <c r="C197" t="s">
        <v>22</v>
      </c>
      <c r="D197" t="s">
        <v>12</v>
      </c>
      <c r="E197" s="4">
        <v>6146</v>
      </c>
      <c r="F197" s="5">
        <v>63</v>
      </c>
    </row>
    <row r="198" spans="2:6">
      <c r="B198" t="s">
        <v>18</v>
      </c>
      <c r="C198" t="s">
        <v>27</v>
      </c>
      <c r="D198" t="s">
        <v>23</v>
      </c>
      <c r="E198" s="4">
        <v>2639</v>
      </c>
      <c r="F198" s="5">
        <v>204</v>
      </c>
    </row>
    <row r="199" spans="2:6">
      <c r="B199" t="s">
        <v>13</v>
      </c>
      <c r="C199" t="s">
        <v>9</v>
      </c>
      <c r="D199" t="s">
        <v>37</v>
      </c>
      <c r="E199" s="4">
        <v>1890</v>
      </c>
      <c r="F199" s="5">
        <v>195</v>
      </c>
    </row>
    <row r="200" spans="2:6">
      <c r="B200" t="s">
        <v>40</v>
      </c>
      <c r="C200" t="s">
        <v>50</v>
      </c>
      <c r="D200" t="s">
        <v>17</v>
      </c>
      <c r="E200" s="4">
        <v>1932</v>
      </c>
      <c r="F200" s="5">
        <v>369</v>
      </c>
    </row>
    <row r="201" spans="2:6">
      <c r="B201" t="s">
        <v>47</v>
      </c>
      <c r="C201" t="s">
        <v>50</v>
      </c>
      <c r="D201" t="s">
        <v>28</v>
      </c>
      <c r="E201" s="4">
        <v>6300</v>
      </c>
      <c r="F201" s="5">
        <v>42</v>
      </c>
    </row>
    <row r="202" spans="2:6">
      <c r="B202" t="s">
        <v>26</v>
      </c>
      <c r="C202" t="s">
        <v>9</v>
      </c>
      <c r="D202" t="s">
        <v>10</v>
      </c>
      <c r="E202" s="4">
        <v>560</v>
      </c>
      <c r="F202" s="5">
        <v>81</v>
      </c>
    </row>
    <row r="203" spans="2:6">
      <c r="B203" t="s">
        <v>18</v>
      </c>
      <c r="C203" t="s">
        <v>9</v>
      </c>
      <c r="D203" t="s">
        <v>51</v>
      </c>
      <c r="E203" s="4">
        <v>2856</v>
      </c>
      <c r="F203" s="5">
        <v>246</v>
      </c>
    </row>
    <row r="204" spans="2:6">
      <c r="B204" t="s">
        <v>18</v>
      </c>
      <c r="C204" t="s">
        <v>50</v>
      </c>
      <c r="D204" t="s">
        <v>33</v>
      </c>
      <c r="E204" s="4">
        <v>707</v>
      </c>
      <c r="F204" s="5">
        <v>174</v>
      </c>
    </row>
    <row r="205" spans="2:6">
      <c r="B205" t="s">
        <v>13</v>
      </c>
      <c r="C205" t="s">
        <v>14</v>
      </c>
      <c r="D205" t="s">
        <v>10</v>
      </c>
      <c r="E205" s="4">
        <v>3598</v>
      </c>
      <c r="F205" s="5">
        <v>81</v>
      </c>
    </row>
    <row r="206" spans="2:6">
      <c r="B206" t="s">
        <v>8</v>
      </c>
      <c r="C206" t="s">
        <v>14</v>
      </c>
      <c r="D206" t="s">
        <v>37</v>
      </c>
      <c r="E206" s="4">
        <v>6853</v>
      </c>
      <c r="F206" s="5">
        <v>372</v>
      </c>
    </row>
    <row r="207" spans="2:6">
      <c r="B207" t="s">
        <v>8</v>
      </c>
      <c r="C207" t="s">
        <v>14</v>
      </c>
      <c r="D207" t="s">
        <v>30</v>
      </c>
      <c r="E207" s="4">
        <v>4725</v>
      </c>
      <c r="F207" s="5">
        <v>174</v>
      </c>
    </row>
    <row r="208" spans="2:6">
      <c r="B208" t="s">
        <v>21</v>
      </c>
      <c r="C208" t="s">
        <v>22</v>
      </c>
      <c r="D208" t="s">
        <v>15</v>
      </c>
      <c r="E208" s="4">
        <v>10304</v>
      </c>
      <c r="F208" s="5">
        <v>84</v>
      </c>
    </row>
    <row r="209" spans="2:6">
      <c r="B209" t="s">
        <v>21</v>
      </c>
      <c r="C209" t="s">
        <v>50</v>
      </c>
      <c r="D209" t="s">
        <v>30</v>
      </c>
      <c r="E209" s="4">
        <v>1274</v>
      </c>
      <c r="F209" s="5">
        <v>225</v>
      </c>
    </row>
    <row r="210" spans="2:6">
      <c r="B210" t="s">
        <v>43</v>
      </c>
      <c r="C210" t="s">
        <v>22</v>
      </c>
      <c r="D210" t="s">
        <v>10</v>
      </c>
      <c r="E210" s="4">
        <v>1526</v>
      </c>
      <c r="F210" s="5">
        <v>105</v>
      </c>
    </row>
    <row r="211" spans="2:6">
      <c r="B211" t="s">
        <v>8</v>
      </c>
      <c r="C211" t="s">
        <v>27</v>
      </c>
      <c r="D211" t="s">
        <v>54</v>
      </c>
      <c r="E211" s="4">
        <v>3101</v>
      </c>
      <c r="F211" s="5">
        <v>225</v>
      </c>
    </row>
    <row r="212" spans="2:6">
      <c r="B212" t="s">
        <v>46</v>
      </c>
      <c r="C212" t="s">
        <v>9</v>
      </c>
      <c r="D212" t="s">
        <v>17</v>
      </c>
      <c r="E212" s="4">
        <v>1057</v>
      </c>
      <c r="F212" s="5">
        <v>54</v>
      </c>
    </row>
    <row r="213" spans="2:6">
      <c r="B213" t="s">
        <v>40</v>
      </c>
      <c r="C213" t="s">
        <v>9</v>
      </c>
      <c r="D213" t="s">
        <v>51</v>
      </c>
      <c r="E213" s="4">
        <v>5306</v>
      </c>
      <c r="F213" s="5">
        <v>0</v>
      </c>
    </row>
    <row r="214" spans="2:6">
      <c r="B214" t="s">
        <v>43</v>
      </c>
      <c r="C214" t="s">
        <v>27</v>
      </c>
      <c r="D214" t="s">
        <v>49</v>
      </c>
      <c r="E214" s="4">
        <v>4018</v>
      </c>
      <c r="F214" s="5">
        <v>171</v>
      </c>
    </row>
    <row r="215" spans="2:6">
      <c r="B215" t="s">
        <v>18</v>
      </c>
      <c r="C215" t="s">
        <v>50</v>
      </c>
      <c r="D215" t="s">
        <v>30</v>
      </c>
      <c r="E215" s="4">
        <v>938</v>
      </c>
      <c r="F215" s="5">
        <v>189</v>
      </c>
    </row>
    <row r="216" spans="2:6">
      <c r="B216" t="s">
        <v>40</v>
      </c>
      <c r="C216" t="s">
        <v>34</v>
      </c>
      <c r="D216" t="s">
        <v>23</v>
      </c>
      <c r="E216" s="4">
        <v>1778</v>
      </c>
      <c r="F216" s="5">
        <v>270</v>
      </c>
    </row>
    <row r="217" spans="2:6">
      <c r="B217" t="s">
        <v>26</v>
      </c>
      <c r="C217" t="s">
        <v>27</v>
      </c>
      <c r="D217" t="s">
        <v>10</v>
      </c>
      <c r="E217" s="4">
        <v>1638</v>
      </c>
      <c r="F217" s="5">
        <v>63</v>
      </c>
    </row>
    <row r="218" spans="2:6">
      <c r="B218" t="s">
        <v>21</v>
      </c>
      <c r="C218" t="s">
        <v>34</v>
      </c>
      <c r="D218" t="s">
        <v>28</v>
      </c>
      <c r="E218" s="4">
        <v>154</v>
      </c>
      <c r="F218" s="5">
        <v>21</v>
      </c>
    </row>
    <row r="219" spans="2:6">
      <c r="B219" t="s">
        <v>40</v>
      </c>
      <c r="C219" t="s">
        <v>9</v>
      </c>
      <c r="D219" t="s">
        <v>37</v>
      </c>
      <c r="E219" s="4">
        <v>9835</v>
      </c>
      <c r="F219" s="5">
        <v>207</v>
      </c>
    </row>
    <row r="220" spans="2:6">
      <c r="B220" t="s">
        <v>18</v>
      </c>
      <c r="C220" t="s">
        <v>9</v>
      </c>
      <c r="D220" t="s">
        <v>42</v>
      </c>
      <c r="E220" s="4">
        <v>7273</v>
      </c>
      <c r="F220" s="5">
        <v>96</v>
      </c>
    </row>
    <row r="221" spans="2:6">
      <c r="B221" t="s">
        <v>43</v>
      </c>
      <c r="C221" t="s">
        <v>27</v>
      </c>
      <c r="D221" t="s">
        <v>37</v>
      </c>
      <c r="E221" s="4">
        <v>6909</v>
      </c>
      <c r="F221" s="5">
        <v>81</v>
      </c>
    </row>
    <row r="222" spans="2:6">
      <c r="B222" t="s">
        <v>18</v>
      </c>
      <c r="C222" t="s">
        <v>27</v>
      </c>
      <c r="D222" t="s">
        <v>49</v>
      </c>
      <c r="E222" s="4">
        <v>3920</v>
      </c>
      <c r="F222" s="5">
        <v>306</v>
      </c>
    </row>
    <row r="223" spans="2:6">
      <c r="B223" t="s">
        <v>55</v>
      </c>
      <c r="C223" t="s">
        <v>27</v>
      </c>
      <c r="D223" t="s">
        <v>45</v>
      </c>
      <c r="E223" s="4">
        <v>4858</v>
      </c>
      <c r="F223" s="5">
        <v>279</v>
      </c>
    </row>
    <row r="224" spans="2:6">
      <c r="B224" t="s">
        <v>46</v>
      </c>
      <c r="C224" t="s">
        <v>34</v>
      </c>
      <c r="D224" t="s">
        <v>19</v>
      </c>
      <c r="E224" s="4">
        <v>3549</v>
      </c>
      <c r="F224" s="5">
        <v>3</v>
      </c>
    </row>
    <row r="225" spans="2:6">
      <c r="B225" t="s">
        <v>40</v>
      </c>
      <c r="C225" t="s">
        <v>27</v>
      </c>
      <c r="D225" t="s">
        <v>53</v>
      </c>
      <c r="E225" s="4">
        <v>966</v>
      </c>
      <c r="F225" s="5">
        <v>198</v>
      </c>
    </row>
    <row r="226" spans="2:6">
      <c r="B226" t="s">
        <v>43</v>
      </c>
      <c r="C226" t="s">
        <v>27</v>
      </c>
      <c r="D226" t="s">
        <v>23</v>
      </c>
      <c r="E226" s="4">
        <v>385</v>
      </c>
      <c r="F226" s="5">
        <v>249</v>
      </c>
    </row>
    <row r="227" spans="2:6">
      <c r="B227" t="s">
        <v>26</v>
      </c>
      <c r="C227" t="s">
        <v>50</v>
      </c>
      <c r="D227" t="s">
        <v>30</v>
      </c>
      <c r="E227" s="4">
        <v>2219</v>
      </c>
      <c r="F227" s="5">
        <v>75</v>
      </c>
    </row>
    <row r="228" spans="2:6">
      <c r="B228" t="s">
        <v>18</v>
      </c>
      <c r="C228" t="s">
        <v>22</v>
      </c>
      <c r="D228" t="s">
        <v>15</v>
      </c>
      <c r="E228" s="4">
        <v>2954</v>
      </c>
      <c r="F228" s="5">
        <v>189</v>
      </c>
    </row>
    <row r="229" spans="2:6">
      <c r="B229" t="s">
        <v>40</v>
      </c>
      <c r="C229" t="s">
        <v>22</v>
      </c>
      <c r="D229" t="s">
        <v>15</v>
      </c>
      <c r="E229" s="4">
        <v>280</v>
      </c>
      <c r="F229" s="5">
        <v>87</v>
      </c>
    </row>
    <row r="230" spans="2:6">
      <c r="B230" t="s">
        <v>21</v>
      </c>
      <c r="C230" t="s">
        <v>22</v>
      </c>
      <c r="D230" t="s">
        <v>10</v>
      </c>
      <c r="E230" s="4">
        <v>6118</v>
      </c>
      <c r="F230" s="5">
        <v>174</v>
      </c>
    </row>
    <row r="231" spans="2:6">
      <c r="B231" t="s">
        <v>46</v>
      </c>
      <c r="C231" t="s">
        <v>27</v>
      </c>
      <c r="D231" t="s">
        <v>25</v>
      </c>
      <c r="E231" s="4">
        <v>4802</v>
      </c>
      <c r="F231" s="5">
        <v>36</v>
      </c>
    </row>
    <row r="232" spans="2:6">
      <c r="B232" t="s">
        <v>18</v>
      </c>
      <c r="C232" t="s">
        <v>34</v>
      </c>
      <c r="D232" t="s">
        <v>49</v>
      </c>
      <c r="E232" s="4">
        <v>4137</v>
      </c>
      <c r="F232" s="5">
        <v>60</v>
      </c>
    </row>
    <row r="233" spans="2:6">
      <c r="B233" t="s">
        <v>47</v>
      </c>
      <c r="C233" t="s">
        <v>14</v>
      </c>
      <c r="D233" t="s">
        <v>48</v>
      </c>
      <c r="E233" s="4">
        <v>2023</v>
      </c>
      <c r="F233" s="5">
        <v>78</v>
      </c>
    </row>
    <row r="234" spans="2:6">
      <c r="B234" t="s">
        <v>18</v>
      </c>
      <c r="C234" t="s">
        <v>22</v>
      </c>
      <c r="D234" t="s">
        <v>10</v>
      </c>
      <c r="E234" s="4">
        <v>9051</v>
      </c>
      <c r="F234" s="5">
        <v>57</v>
      </c>
    </row>
    <row r="235" spans="2:6">
      <c r="B235" t="s">
        <v>18</v>
      </c>
      <c r="C235" t="s">
        <v>9</v>
      </c>
      <c r="D235" t="s">
        <v>54</v>
      </c>
      <c r="E235" s="4">
        <v>2919</v>
      </c>
      <c r="F235" s="5">
        <v>45</v>
      </c>
    </row>
    <row r="236" spans="2:6">
      <c r="B236" t="s">
        <v>21</v>
      </c>
      <c r="C236" t="s">
        <v>34</v>
      </c>
      <c r="D236" t="s">
        <v>37</v>
      </c>
      <c r="E236" s="4">
        <v>5915</v>
      </c>
      <c r="F236" s="5">
        <v>3</v>
      </c>
    </row>
    <row r="237" spans="2:6">
      <c r="B237" t="s">
        <v>55</v>
      </c>
      <c r="C237" t="s">
        <v>14</v>
      </c>
      <c r="D237" t="s">
        <v>25</v>
      </c>
      <c r="E237" s="4">
        <v>2562</v>
      </c>
      <c r="F237" s="5">
        <v>6</v>
      </c>
    </row>
    <row r="238" spans="2:6">
      <c r="B238" t="s">
        <v>43</v>
      </c>
      <c r="C238" t="s">
        <v>9</v>
      </c>
      <c r="D238" t="s">
        <v>28</v>
      </c>
      <c r="E238" s="4">
        <v>8813</v>
      </c>
      <c r="F238" s="5">
        <v>21</v>
      </c>
    </row>
    <row r="239" spans="2:6">
      <c r="B239" t="s">
        <v>43</v>
      </c>
      <c r="C239" t="s">
        <v>22</v>
      </c>
      <c r="D239" t="s">
        <v>23</v>
      </c>
      <c r="E239" s="4">
        <v>6111</v>
      </c>
      <c r="F239" s="5">
        <v>3</v>
      </c>
    </row>
    <row r="240" spans="2:6">
      <c r="B240" t="s">
        <v>13</v>
      </c>
      <c r="C240" t="s">
        <v>50</v>
      </c>
      <c r="D240" t="s">
        <v>35</v>
      </c>
      <c r="E240" s="4">
        <v>3507</v>
      </c>
      <c r="F240" s="5">
        <v>288</v>
      </c>
    </row>
    <row r="241" spans="2:6">
      <c r="B241" t="s">
        <v>26</v>
      </c>
      <c r="C241" t="s">
        <v>22</v>
      </c>
      <c r="D241" t="s">
        <v>12</v>
      </c>
      <c r="E241" s="4">
        <v>4319</v>
      </c>
      <c r="F241" s="5">
        <v>30</v>
      </c>
    </row>
    <row r="242" spans="2:6">
      <c r="B242" t="s">
        <v>8</v>
      </c>
      <c r="C242" t="s">
        <v>34</v>
      </c>
      <c r="D242" t="s">
        <v>51</v>
      </c>
      <c r="E242" s="4">
        <v>609</v>
      </c>
      <c r="F242" s="5">
        <v>87</v>
      </c>
    </row>
    <row r="243" spans="2:6">
      <c r="B243" t="s">
        <v>8</v>
      </c>
      <c r="C243" t="s">
        <v>27</v>
      </c>
      <c r="D243" t="s">
        <v>53</v>
      </c>
      <c r="E243" s="4">
        <v>6370</v>
      </c>
      <c r="F243" s="5">
        <v>30</v>
      </c>
    </row>
    <row r="244" spans="2:6">
      <c r="B244" t="s">
        <v>43</v>
      </c>
      <c r="C244" t="s">
        <v>34</v>
      </c>
      <c r="D244" t="s">
        <v>39</v>
      </c>
      <c r="E244" s="4">
        <v>5474</v>
      </c>
      <c r="F244" s="5">
        <v>168</v>
      </c>
    </row>
    <row r="245" spans="2:6">
      <c r="B245" t="s">
        <v>8</v>
      </c>
      <c r="C245" t="s">
        <v>22</v>
      </c>
      <c r="D245" t="s">
        <v>53</v>
      </c>
      <c r="E245" s="4">
        <v>3164</v>
      </c>
      <c r="F245" s="5">
        <v>306</v>
      </c>
    </row>
    <row r="246" spans="2:6">
      <c r="B246" t="s">
        <v>26</v>
      </c>
      <c r="C246" t="s">
        <v>14</v>
      </c>
      <c r="D246" t="s">
        <v>19</v>
      </c>
      <c r="E246" s="4">
        <v>1302</v>
      </c>
      <c r="F246" s="5">
        <v>402</v>
      </c>
    </row>
    <row r="247" spans="2:6">
      <c r="B247" t="s">
        <v>47</v>
      </c>
      <c r="C247" t="s">
        <v>9</v>
      </c>
      <c r="D247" t="s">
        <v>54</v>
      </c>
      <c r="E247" s="4">
        <v>7308</v>
      </c>
      <c r="F247" s="5">
        <v>327</v>
      </c>
    </row>
    <row r="248" spans="2:6">
      <c r="B248" t="s">
        <v>8</v>
      </c>
      <c r="C248" t="s">
        <v>9</v>
      </c>
      <c r="D248" t="s">
        <v>53</v>
      </c>
      <c r="E248" s="4">
        <v>6132</v>
      </c>
      <c r="F248" s="5">
        <v>93</v>
      </c>
    </row>
    <row r="249" spans="2:6">
      <c r="B249" t="s">
        <v>55</v>
      </c>
      <c r="C249" t="s">
        <v>14</v>
      </c>
      <c r="D249" t="s">
        <v>17</v>
      </c>
      <c r="E249" s="4">
        <v>3472</v>
      </c>
      <c r="F249" s="5">
        <v>96</v>
      </c>
    </row>
    <row r="250" spans="2:6">
      <c r="B250" t="s">
        <v>13</v>
      </c>
      <c r="C250" t="s">
        <v>27</v>
      </c>
      <c r="D250" t="s">
        <v>23</v>
      </c>
      <c r="E250" s="4">
        <v>9660</v>
      </c>
      <c r="F250" s="5">
        <v>27</v>
      </c>
    </row>
    <row r="251" spans="2:6">
      <c r="B251" t="s">
        <v>18</v>
      </c>
      <c r="C251" t="s">
        <v>34</v>
      </c>
      <c r="D251" t="s">
        <v>51</v>
      </c>
      <c r="E251" s="4">
        <v>2436</v>
      </c>
      <c r="F251" s="5">
        <v>99</v>
      </c>
    </row>
    <row r="252" spans="2:6">
      <c r="B252" t="s">
        <v>18</v>
      </c>
      <c r="C252" t="s">
        <v>34</v>
      </c>
      <c r="D252" t="s">
        <v>31</v>
      </c>
      <c r="E252" s="4">
        <v>9506</v>
      </c>
      <c r="F252" s="5">
        <v>87</v>
      </c>
    </row>
    <row r="253" spans="2:6">
      <c r="B253" t="s">
        <v>55</v>
      </c>
      <c r="C253" t="s">
        <v>9</v>
      </c>
      <c r="D253" t="s">
        <v>45</v>
      </c>
      <c r="E253" s="4">
        <v>245</v>
      </c>
      <c r="F253" s="5">
        <v>288</v>
      </c>
    </row>
    <row r="254" spans="2:6">
      <c r="B254" t="s">
        <v>13</v>
      </c>
      <c r="C254" t="s">
        <v>14</v>
      </c>
      <c r="D254" t="s">
        <v>42</v>
      </c>
      <c r="E254" s="4">
        <v>2702</v>
      </c>
      <c r="F254" s="5">
        <v>363</v>
      </c>
    </row>
    <row r="255" spans="2:6">
      <c r="B255" t="s">
        <v>55</v>
      </c>
      <c r="C255" t="s">
        <v>50</v>
      </c>
      <c r="D255" t="s">
        <v>33</v>
      </c>
      <c r="E255" s="4">
        <v>700</v>
      </c>
      <c r="F255" s="5">
        <v>87</v>
      </c>
    </row>
    <row r="256" spans="2:6">
      <c r="B256" t="s">
        <v>26</v>
      </c>
      <c r="C256" t="s">
        <v>50</v>
      </c>
      <c r="D256" t="s">
        <v>33</v>
      </c>
      <c r="E256" s="4">
        <v>3759</v>
      </c>
      <c r="F256" s="5">
        <v>150</v>
      </c>
    </row>
    <row r="257" spans="2:6">
      <c r="B257" t="s">
        <v>46</v>
      </c>
      <c r="C257" t="s">
        <v>14</v>
      </c>
      <c r="D257" t="s">
        <v>33</v>
      </c>
      <c r="E257" s="4">
        <v>1589</v>
      </c>
      <c r="F257" s="5">
        <v>303</v>
      </c>
    </row>
    <row r="258" spans="2:6">
      <c r="B258" t="s">
        <v>40</v>
      </c>
      <c r="C258" t="s">
        <v>14</v>
      </c>
      <c r="D258" t="s">
        <v>54</v>
      </c>
      <c r="E258" s="4">
        <v>5194</v>
      </c>
      <c r="F258" s="5">
        <v>288</v>
      </c>
    </row>
    <row r="259" spans="2:6">
      <c r="B259" t="s">
        <v>55</v>
      </c>
      <c r="C259" t="s">
        <v>22</v>
      </c>
      <c r="D259" t="s">
        <v>12</v>
      </c>
      <c r="E259" s="4">
        <v>945</v>
      </c>
      <c r="F259" s="5">
        <v>75</v>
      </c>
    </row>
    <row r="260" spans="2:6">
      <c r="B260" t="s">
        <v>8</v>
      </c>
      <c r="C260" t="s">
        <v>34</v>
      </c>
      <c r="D260" t="s">
        <v>35</v>
      </c>
      <c r="E260" s="4">
        <v>1988</v>
      </c>
      <c r="F260" s="5">
        <v>39</v>
      </c>
    </row>
    <row r="261" spans="2:6">
      <c r="B261" t="s">
        <v>26</v>
      </c>
      <c r="C261" t="s">
        <v>50</v>
      </c>
      <c r="D261" t="s">
        <v>15</v>
      </c>
      <c r="E261" s="4">
        <v>6734</v>
      </c>
      <c r="F261" s="5">
        <v>123</v>
      </c>
    </row>
    <row r="262" spans="2:6">
      <c r="B262" t="s">
        <v>8</v>
      </c>
      <c r="C262" t="s">
        <v>22</v>
      </c>
      <c r="D262" t="s">
        <v>19</v>
      </c>
      <c r="E262" s="4">
        <v>217</v>
      </c>
      <c r="F262" s="5">
        <v>36</v>
      </c>
    </row>
    <row r="263" spans="2:6">
      <c r="B263" t="s">
        <v>43</v>
      </c>
      <c r="C263" t="s">
        <v>50</v>
      </c>
      <c r="D263" t="s">
        <v>37</v>
      </c>
      <c r="E263" s="4">
        <v>6279</v>
      </c>
      <c r="F263" s="5">
        <v>237</v>
      </c>
    </row>
    <row r="264" spans="2:6">
      <c r="B264" t="s">
        <v>8</v>
      </c>
      <c r="C264" t="s">
        <v>22</v>
      </c>
      <c r="D264" t="s">
        <v>12</v>
      </c>
      <c r="E264" s="4">
        <v>4424</v>
      </c>
      <c r="F264" s="5">
        <v>201</v>
      </c>
    </row>
    <row r="265" spans="2:6">
      <c r="B265" t="s">
        <v>46</v>
      </c>
      <c r="C265" t="s">
        <v>22</v>
      </c>
      <c r="D265" t="s">
        <v>33</v>
      </c>
      <c r="E265" s="4">
        <v>189</v>
      </c>
      <c r="F265" s="5">
        <v>48</v>
      </c>
    </row>
    <row r="266" spans="2:6">
      <c r="B266" t="s">
        <v>43</v>
      </c>
      <c r="C266" t="s">
        <v>14</v>
      </c>
      <c r="D266" t="s">
        <v>37</v>
      </c>
      <c r="E266" s="4">
        <v>490</v>
      </c>
      <c r="F266" s="5">
        <v>84</v>
      </c>
    </row>
    <row r="267" spans="2:6">
      <c r="B267" t="s">
        <v>13</v>
      </c>
      <c r="C267" t="s">
        <v>9</v>
      </c>
      <c r="D267" t="s">
        <v>45</v>
      </c>
      <c r="E267" s="4">
        <v>434</v>
      </c>
      <c r="F267" s="5">
        <v>87</v>
      </c>
    </row>
    <row r="268" spans="2:6">
      <c r="B268" t="s">
        <v>40</v>
      </c>
      <c r="C268" t="s">
        <v>34</v>
      </c>
      <c r="D268" t="s">
        <v>10</v>
      </c>
      <c r="E268" s="4">
        <v>10129</v>
      </c>
      <c r="F268" s="5">
        <v>312</v>
      </c>
    </row>
    <row r="269" spans="2:6">
      <c r="B269" t="s">
        <v>47</v>
      </c>
      <c r="C269" t="s">
        <v>27</v>
      </c>
      <c r="D269" t="s">
        <v>54</v>
      </c>
      <c r="E269" s="4">
        <v>1652</v>
      </c>
      <c r="F269" s="5">
        <v>102</v>
      </c>
    </row>
    <row r="270" spans="2:6">
      <c r="B270" t="s">
        <v>13</v>
      </c>
      <c r="C270" t="s">
        <v>34</v>
      </c>
      <c r="D270" t="s">
        <v>45</v>
      </c>
      <c r="E270" s="4">
        <v>6433</v>
      </c>
      <c r="F270" s="5">
        <v>78</v>
      </c>
    </row>
    <row r="271" spans="2:6">
      <c r="B271" t="s">
        <v>47</v>
      </c>
      <c r="C271" t="s">
        <v>50</v>
      </c>
      <c r="D271" t="s">
        <v>48</v>
      </c>
      <c r="E271" s="4">
        <v>2212</v>
      </c>
      <c r="F271" s="5">
        <v>117</v>
      </c>
    </row>
    <row r="272" spans="2:6">
      <c r="B272" t="s">
        <v>21</v>
      </c>
      <c r="C272" t="s">
        <v>14</v>
      </c>
      <c r="D272" t="s">
        <v>39</v>
      </c>
      <c r="E272" s="4">
        <v>609</v>
      </c>
      <c r="F272" s="5">
        <v>99</v>
      </c>
    </row>
    <row r="273" spans="2:6">
      <c r="B273" t="s">
        <v>8</v>
      </c>
      <c r="C273" t="s">
        <v>14</v>
      </c>
      <c r="D273" t="s">
        <v>49</v>
      </c>
      <c r="E273" s="4">
        <v>1638</v>
      </c>
      <c r="F273" s="5">
        <v>48</v>
      </c>
    </row>
    <row r="274" spans="2:6">
      <c r="B274" t="s">
        <v>40</v>
      </c>
      <c r="C274" t="s">
        <v>50</v>
      </c>
      <c r="D274" t="s">
        <v>25</v>
      </c>
      <c r="E274" s="4">
        <v>3829</v>
      </c>
      <c r="F274" s="5">
        <v>24</v>
      </c>
    </row>
    <row r="275" spans="2:6">
      <c r="B275" t="s">
        <v>8</v>
      </c>
      <c r="C275" t="s">
        <v>27</v>
      </c>
      <c r="D275" t="s">
        <v>25</v>
      </c>
      <c r="E275" s="4">
        <v>5775</v>
      </c>
      <c r="F275" s="5">
        <v>42</v>
      </c>
    </row>
    <row r="276" spans="2:6">
      <c r="B276" t="s">
        <v>26</v>
      </c>
      <c r="C276" t="s">
        <v>14</v>
      </c>
      <c r="D276" t="s">
        <v>42</v>
      </c>
      <c r="E276" s="4">
        <v>1071</v>
      </c>
      <c r="F276" s="5">
        <v>270</v>
      </c>
    </row>
    <row r="277" spans="2:6">
      <c r="B277" t="s">
        <v>13</v>
      </c>
      <c r="C277" t="s">
        <v>22</v>
      </c>
      <c r="D277" t="s">
        <v>48</v>
      </c>
      <c r="E277" s="4">
        <v>5019</v>
      </c>
      <c r="F277" s="5">
        <v>150</v>
      </c>
    </row>
    <row r="278" spans="2:6">
      <c r="B278" t="s">
        <v>46</v>
      </c>
      <c r="C278" t="s">
        <v>9</v>
      </c>
      <c r="D278" t="s">
        <v>25</v>
      </c>
      <c r="E278" s="4">
        <v>2863</v>
      </c>
      <c r="F278" s="5">
        <v>42</v>
      </c>
    </row>
    <row r="279" spans="2:6">
      <c r="B279" t="s">
        <v>8</v>
      </c>
      <c r="C279" t="s">
        <v>14</v>
      </c>
      <c r="D279" t="s">
        <v>52</v>
      </c>
      <c r="E279" s="4">
        <v>1617</v>
      </c>
      <c r="F279" s="5">
        <v>126</v>
      </c>
    </row>
    <row r="280" spans="2:6">
      <c r="B280" t="s">
        <v>26</v>
      </c>
      <c r="C280" t="s">
        <v>9</v>
      </c>
      <c r="D280" t="s">
        <v>51</v>
      </c>
      <c r="E280" s="4">
        <v>6818</v>
      </c>
      <c r="F280" s="5">
        <v>6</v>
      </c>
    </row>
    <row r="281" spans="2:6">
      <c r="B281" t="s">
        <v>47</v>
      </c>
      <c r="C281" t="s">
        <v>14</v>
      </c>
      <c r="D281" t="s">
        <v>25</v>
      </c>
      <c r="E281" s="4">
        <v>6657</v>
      </c>
      <c r="F281" s="5">
        <v>276</v>
      </c>
    </row>
    <row r="282" spans="2:6">
      <c r="B282" t="s">
        <v>47</v>
      </c>
      <c r="C282" t="s">
        <v>50</v>
      </c>
      <c r="D282" t="s">
        <v>33</v>
      </c>
      <c r="E282" s="4">
        <v>2919</v>
      </c>
      <c r="F282" s="5">
        <v>93</v>
      </c>
    </row>
    <row r="283" spans="2:6">
      <c r="B283" t="s">
        <v>46</v>
      </c>
      <c r="C283" t="s">
        <v>22</v>
      </c>
      <c r="D283" t="s">
        <v>35</v>
      </c>
      <c r="E283" s="4">
        <v>3094</v>
      </c>
      <c r="F283" s="5">
        <v>246</v>
      </c>
    </row>
    <row r="284" spans="2:6">
      <c r="B284" t="s">
        <v>26</v>
      </c>
      <c r="C284" t="s">
        <v>27</v>
      </c>
      <c r="D284" t="s">
        <v>49</v>
      </c>
      <c r="E284" s="4">
        <v>2989</v>
      </c>
      <c r="F284" s="5">
        <v>3</v>
      </c>
    </row>
    <row r="285" spans="2:6">
      <c r="B285" t="s">
        <v>13</v>
      </c>
      <c r="C285" t="s">
        <v>34</v>
      </c>
      <c r="D285" t="s">
        <v>53</v>
      </c>
      <c r="E285" s="4">
        <v>2268</v>
      </c>
      <c r="F285" s="5">
        <v>63</v>
      </c>
    </row>
    <row r="286" spans="2:6">
      <c r="B286" t="s">
        <v>43</v>
      </c>
      <c r="C286" t="s">
        <v>14</v>
      </c>
      <c r="D286" t="s">
        <v>35</v>
      </c>
      <c r="E286" s="4">
        <v>4753</v>
      </c>
      <c r="F286" s="5">
        <v>246</v>
      </c>
    </row>
    <row r="287" spans="2:6">
      <c r="B287" t="s">
        <v>46</v>
      </c>
      <c r="C287" t="s">
        <v>50</v>
      </c>
      <c r="D287" t="s">
        <v>39</v>
      </c>
      <c r="E287" s="4">
        <v>7511</v>
      </c>
      <c r="F287" s="5">
        <v>120</v>
      </c>
    </row>
    <row r="288" spans="2:6">
      <c r="B288" t="s">
        <v>46</v>
      </c>
      <c r="C288" t="s">
        <v>34</v>
      </c>
      <c r="D288" t="s">
        <v>35</v>
      </c>
      <c r="E288" s="4">
        <v>4326</v>
      </c>
      <c r="F288" s="5">
        <v>348</v>
      </c>
    </row>
    <row r="289" spans="2:6">
      <c r="B289" t="s">
        <v>21</v>
      </c>
      <c r="C289" t="s">
        <v>50</v>
      </c>
      <c r="D289" t="s">
        <v>48</v>
      </c>
      <c r="E289" s="4">
        <v>4935</v>
      </c>
      <c r="F289" s="5">
        <v>126</v>
      </c>
    </row>
    <row r="290" spans="2:6">
      <c r="B290" t="s">
        <v>26</v>
      </c>
      <c r="C290" t="s">
        <v>14</v>
      </c>
      <c r="D290" t="s">
        <v>10</v>
      </c>
      <c r="E290" s="4">
        <v>4781</v>
      </c>
      <c r="F290" s="5">
        <v>123</v>
      </c>
    </row>
    <row r="291" spans="2:6">
      <c r="B291" t="s">
        <v>43</v>
      </c>
      <c r="C291" t="s">
        <v>34</v>
      </c>
      <c r="D291" t="s">
        <v>28</v>
      </c>
      <c r="E291" s="4">
        <v>7483</v>
      </c>
      <c r="F291" s="5">
        <v>45</v>
      </c>
    </row>
    <row r="292" spans="2:6">
      <c r="B292" t="s">
        <v>55</v>
      </c>
      <c r="C292" t="s">
        <v>34</v>
      </c>
      <c r="D292" t="s">
        <v>19</v>
      </c>
      <c r="E292" s="4">
        <v>6860</v>
      </c>
      <c r="F292" s="5">
        <v>126</v>
      </c>
    </row>
    <row r="293" spans="2:6">
      <c r="B293" t="s">
        <v>8</v>
      </c>
      <c r="C293" t="s">
        <v>9</v>
      </c>
      <c r="D293" t="s">
        <v>52</v>
      </c>
      <c r="E293" s="4">
        <v>9002</v>
      </c>
      <c r="F293" s="5">
        <v>72</v>
      </c>
    </row>
    <row r="294" spans="2:6">
      <c r="B294" t="s">
        <v>26</v>
      </c>
      <c r="C294" t="s">
        <v>22</v>
      </c>
      <c r="D294" t="s">
        <v>52</v>
      </c>
      <c r="E294" s="4">
        <v>1400</v>
      </c>
      <c r="F294" s="5">
        <v>135</v>
      </c>
    </row>
    <row r="295" spans="2:6">
      <c r="B295" t="s">
        <v>55</v>
      </c>
      <c r="C295" t="s">
        <v>50</v>
      </c>
      <c r="D295" t="s">
        <v>37</v>
      </c>
      <c r="E295" s="4">
        <v>4053</v>
      </c>
      <c r="F295" s="5">
        <v>24</v>
      </c>
    </row>
    <row r="296" spans="2:6">
      <c r="B296" t="s">
        <v>40</v>
      </c>
      <c r="C296" t="s">
        <v>22</v>
      </c>
      <c r="D296" t="s">
        <v>35</v>
      </c>
      <c r="E296" s="4">
        <v>2149</v>
      </c>
      <c r="F296" s="5">
        <v>117</v>
      </c>
    </row>
    <row r="297" spans="2:6">
      <c r="B297" t="s">
        <v>47</v>
      </c>
      <c r="C297" t="s">
        <v>27</v>
      </c>
      <c r="D297" t="s">
        <v>52</v>
      </c>
      <c r="E297" s="4">
        <v>3640</v>
      </c>
      <c r="F297" s="5">
        <v>51</v>
      </c>
    </row>
    <row r="298" spans="2:6">
      <c r="B298" t="s">
        <v>46</v>
      </c>
      <c r="C298" t="s">
        <v>27</v>
      </c>
      <c r="D298" t="s">
        <v>48</v>
      </c>
      <c r="E298" s="4">
        <v>630</v>
      </c>
      <c r="F298" s="5">
        <v>36</v>
      </c>
    </row>
    <row r="299" spans="2:6">
      <c r="B299" t="s">
        <v>18</v>
      </c>
      <c r="C299" t="s">
        <v>14</v>
      </c>
      <c r="D299" t="s">
        <v>53</v>
      </c>
      <c r="E299" s="4">
        <v>2429</v>
      </c>
      <c r="F299" s="5">
        <v>144</v>
      </c>
    </row>
    <row r="300" spans="2:6">
      <c r="B300" t="s">
        <v>18</v>
      </c>
      <c r="C300" t="s">
        <v>22</v>
      </c>
      <c r="D300" t="s">
        <v>28</v>
      </c>
      <c r="E300" s="4">
        <v>2142</v>
      </c>
      <c r="F300" s="5">
        <v>114</v>
      </c>
    </row>
    <row r="301" spans="2:6">
      <c r="B301" t="s">
        <v>40</v>
      </c>
      <c r="C301" t="s">
        <v>9</v>
      </c>
      <c r="D301" t="s">
        <v>10</v>
      </c>
      <c r="E301" s="4">
        <v>6454</v>
      </c>
      <c r="F301" s="5">
        <v>54</v>
      </c>
    </row>
    <row r="302" spans="2:6">
      <c r="B302" t="s">
        <v>40</v>
      </c>
      <c r="C302" t="s">
        <v>9</v>
      </c>
      <c r="D302" t="s">
        <v>30</v>
      </c>
      <c r="E302" s="4">
        <v>4487</v>
      </c>
      <c r="F302" s="5">
        <v>333</v>
      </c>
    </row>
    <row r="303" spans="2:6">
      <c r="B303" t="s">
        <v>47</v>
      </c>
      <c r="C303" t="s">
        <v>9</v>
      </c>
      <c r="D303" t="s">
        <v>19</v>
      </c>
      <c r="E303" s="4">
        <v>938</v>
      </c>
      <c r="F303" s="5">
        <v>366</v>
      </c>
    </row>
    <row r="304" spans="2:6">
      <c r="B304" t="s">
        <v>47</v>
      </c>
      <c r="C304" t="s">
        <v>34</v>
      </c>
      <c r="D304" t="s">
        <v>51</v>
      </c>
      <c r="E304" s="4">
        <v>8841</v>
      </c>
      <c r="F304" s="5">
        <v>303</v>
      </c>
    </row>
    <row r="305" spans="2:6">
      <c r="B305" t="s">
        <v>46</v>
      </c>
      <c r="C305" t="s">
        <v>27</v>
      </c>
      <c r="D305" t="s">
        <v>31</v>
      </c>
      <c r="E305" s="4">
        <v>4018</v>
      </c>
      <c r="F305" s="5">
        <v>126</v>
      </c>
    </row>
    <row r="306" spans="2:6">
      <c r="B306" t="s">
        <v>21</v>
      </c>
      <c r="C306" t="s">
        <v>9</v>
      </c>
      <c r="D306" t="s">
        <v>25</v>
      </c>
      <c r="E306" s="4">
        <v>714</v>
      </c>
      <c r="F306" s="5">
        <v>231</v>
      </c>
    </row>
    <row r="307" spans="2:6">
      <c r="B307" t="s">
        <v>18</v>
      </c>
      <c r="C307" t="s">
        <v>34</v>
      </c>
      <c r="D307" t="s">
        <v>28</v>
      </c>
      <c r="E307" s="4">
        <v>3850</v>
      </c>
      <c r="F307" s="5">
        <v>102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E6"/>
  <sheetViews>
    <sheetView workbookViewId="0">
      <selection activeCell="H14" sqref="H14"/>
    </sheetView>
  </sheetViews>
  <sheetFormatPr defaultColWidth="11.42578125" defaultRowHeight="15"/>
  <sheetData>
    <row r="2" spans="2:5">
      <c r="B2" s="7">
        <v>1</v>
      </c>
      <c r="C2" s="8" t="s">
        <v>11</v>
      </c>
    </row>
    <row r="4" spans="2:5">
      <c r="C4" t="s">
        <v>56</v>
      </c>
      <c r="D4" s="12">
        <f>MAX(Data!F:F)</f>
        <v>16184</v>
      </c>
      <c r="E4" s="12">
        <f>MAX(Data!G:G)</f>
        <v>525</v>
      </c>
    </row>
    <row r="5" spans="2:5">
      <c r="C5" t="s">
        <v>57</v>
      </c>
      <c r="D5" s="12">
        <f>MIN(Data!F:F)</f>
        <v>0</v>
      </c>
      <c r="E5" s="12">
        <f>MIN(Data!G:G)</f>
        <v>0</v>
      </c>
    </row>
    <row r="6" spans="2:5">
      <c r="C6" t="s">
        <v>58</v>
      </c>
      <c r="D6" s="12">
        <f>AVERAGE(Data!F:F)</f>
        <v>4136.2299999999996</v>
      </c>
      <c r="E6" s="12">
        <f>AVERAGE(Data!G:G)</f>
        <v>152.19999999999999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Q304"/>
  <sheetViews>
    <sheetView workbookViewId="0">
      <selection activeCell="H2" sqref="H2"/>
    </sheetView>
  </sheetViews>
  <sheetFormatPr defaultColWidth="11.42578125" defaultRowHeight="15"/>
  <cols>
    <col min="3" max="3" width="18.28515625" customWidth="1"/>
    <col min="4" max="4" width="13.5703125" bestFit="1" customWidth="1"/>
    <col min="6" max="6" width="18.140625" customWidth="1"/>
  </cols>
  <sheetData>
    <row r="2" spans="2:17">
      <c r="B2" s="7">
        <v>2</v>
      </c>
      <c r="C2" s="48" t="s">
        <v>16</v>
      </c>
      <c r="H2" t="s">
        <v>59</v>
      </c>
    </row>
    <row r="3" spans="2:17" ht="15.75" thickBot="1"/>
    <row r="4" spans="2:17">
      <c r="C4" s="20" t="s">
        <v>4</v>
      </c>
      <c r="D4" s="20"/>
      <c r="F4" s="20" t="s">
        <v>5</v>
      </c>
      <c r="G4" s="20"/>
      <c r="M4" s="6" t="s">
        <v>1</v>
      </c>
      <c r="N4" s="6" t="s">
        <v>2</v>
      </c>
      <c r="O4" s="6" t="s">
        <v>3</v>
      </c>
      <c r="P4" s="10" t="s">
        <v>4</v>
      </c>
      <c r="Q4" s="10" t="s">
        <v>5</v>
      </c>
    </row>
    <row r="5" spans="2:17">
      <c r="M5" t="s">
        <v>8</v>
      </c>
      <c r="N5" t="s">
        <v>9</v>
      </c>
      <c r="O5" t="s">
        <v>10</v>
      </c>
      <c r="P5" s="4">
        <v>1624</v>
      </c>
      <c r="Q5" s="5">
        <v>114</v>
      </c>
    </row>
    <row r="6" spans="2:17">
      <c r="C6" s="6" t="s">
        <v>60</v>
      </c>
      <c r="D6" s="33">
        <v>4136.2299999999996</v>
      </c>
      <c r="F6" s="6" t="s">
        <v>60</v>
      </c>
      <c r="G6" s="33">
        <v>152.19999999999999</v>
      </c>
      <c r="M6" t="s">
        <v>13</v>
      </c>
      <c r="N6" t="s">
        <v>14</v>
      </c>
      <c r="O6" t="s">
        <v>15</v>
      </c>
      <c r="P6" s="4">
        <v>6706</v>
      </c>
      <c r="Q6" s="5">
        <v>459</v>
      </c>
    </row>
    <row r="7" spans="2:17">
      <c r="C7" t="s">
        <v>61</v>
      </c>
      <c r="D7" s="33">
        <v>180.41229596215629</v>
      </c>
      <c r="F7" t="s">
        <v>61</v>
      </c>
      <c r="G7" s="33">
        <v>6.8184777477078136</v>
      </c>
      <c r="M7" t="s">
        <v>18</v>
      </c>
      <c r="N7" t="s">
        <v>14</v>
      </c>
      <c r="O7" t="s">
        <v>19</v>
      </c>
      <c r="P7" s="4">
        <v>959</v>
      </c>
      <c r="Q7" s="5">
        <v>147</v>
      </c>
    </row>
    <row r="8" spans="2:17">
      <c r="C8" s="6" t="s">
        <v>62</v>
      </c>
      <c r="D8" s="33">
        <v>3437</v>
      </c>
      <c r="F8" s="6" t="s">
        <v>62</v>
      </c>
      <c r="G8" s="33">
        <v>124.5</v>
      </c>
      <c r="M8" t="s">
        <v>21</v>
      </c>
      <c r="N8" t="s">
        <v>22</v>
      </c>
      <c r="O8" t="s">
        <v>23</v>
      </c>
      <c r="P8" s="4">
        <v>9632</v>
      </c>
      <c r="Q8" s="5">
        <v>288</v>
      </c>
    </row>
    <row r="9" spans="2:17">
      <c r="C9" s="6" t="s">
        <v>63</v>
      </c>
      <c r="D9" s="33">
        <v>3339</v>
      </c>
      <c r="F9" s="6" t="s">
        <v>63</v>
      </c>
      <c r="G9" s="33">
        <v>75</v>
      </c>
      <c r="M9" t="s">
        <v>26</v>
      </c>
      <c r="N9" t="s">
        <v>27</v>
      </c>
      <c r="O9" t="s">
        <v>28</v>
      </c>
      <c r="P9" s="4">
        <v>2100</v>
      </c>
      <c r="Q9" s="5">
        <v>414</v>
      </c>
    </row>
    <row r="10" spans="2:17">
      <c r="C10" t="s">
        <v>64</v>
      </c>
      <c r="D10" s="33">
        <v>3124.8326291660815</v>
      </c>
      <c r="F10" t="s">
        <v>64</v>
      </c>
      <c r="G10" s="33">
        <v>118.0994988930774</v>
      </c>
      <c r="M10" t="s">
        <v>8</v>
      </c>
      <c r="N10" t="s">
        <v>14</v>
      </c>
      <c r="O10" t="s">
        <v>31</v>
      </c>
      <c r="P10" s="4">
        <v>8869</v>
      </c>
      <c r="Q10" s="5">
        <v>432</v>
      </c>
    </row>
    <row r="11" spans="2:17">
      <c r="C11" t="s">
        <v>65</v>
      </c>
      <c r="D11" s="33">
        <v>9764578.9603010044</v>
      </c>
      <c r="F11" t="s">
        <v>65</v>
      </c>
      <c r="G11" s="33">
        <v>13947.491638795987</v>
      </c>
      <c r="M11" t="s">
        <v>26</v>
      </c>
      <c r="N11" t="s">
        <v>34</v>
      </c>
      <c r="O11" t="s">
        <v>35</v>
      </c>
      <c r="P11" s="4">
        <v>2681</v>
      </c>
      <c r="Q11" s="5">
        <v>54</v>
      </c>
    </row>
    <row r="12" spans="2:17">
      <c r="C12" t="s">
        <v>66</v>
      </c>
      <c r="D12" s="33">
        <v>0.88597411224204681</v>
      </c>
      <c r="F12" t="s">
        <v>66</v>
      </c>
      <c r="G12" s="33">
        <v>0.4778409209474086</v>
      </c>
      <c r="M12" t="s">
        <v>13</v>
      </c>
      <c r="N12" t="s">
        <v>14</v>
      </c>
      <c r="O12" t="s">
        <v>37</v>
      </c>
      <c r="P12" s="4">
        <v>5012</v>
      </c>
      <c r="Q12" s="5">
        <v>210</v>
      </c>
    </row>
    <row r="13" spans="2:17">
      <c r="C13" t="s">
        <v>67</v>
      </c>
      <c r="D13" s="33">
        <v>0.97913558112427335</v>
      </c>
      <c r="F13" t="s">
        <v>67</v>
      </c>
      <c r="G13" s="33">
        <v>0.96856189802316672</v>
      </c>
      <c r="M13" t="s">
        <v>40</v>
      </c>
      <c r="N13" t="s">
        <v>34</v>
      </c>
      <c r="O13" t="s">
        <v>17</v>
      </c>
      <c r="P13" s="4">
        <v>1281</v>
      </c>
      <c r="Q13" s="5">
        <v>75</v>
      </c>
    </row>
    <row r="14" spans="2:17">
      <c r="C14" s="6" t="s">
        <v>68</v>
      </c>
      <c r="D14" s="33">
        <v>16184</v>
      </c>
      <c r="F14" s="6" t="s">
        <v>68</v>
      </c>
      <c r="G14" s="33">
        <v>525</v>
      </c>
      <c r="M14" t="s">
        <v>43</v>
      </c>
      <c r="N14" t="s">
        <v>9</v>
      </c>
      <c r="O14" t="s">
        <v>17</v>
      </c>
      <c r="P14" s="4">
        <v>4991</v>
      </c>
      <c r="Q14" s="5">
        <v>12</v>
      </c>
    </row>
    <row r="15" spans="2:17">
      <c r="C15" t="s">
        <v>69</v>
      </c>
      <c r="D15" s="33">
        <v>0</v>
      </c>
      <c r="F15" t="s">
        <v>69</v>
      </c>
      <c r="G15" s="33">
        <v>0</v>
      </c>
      <c r="M15" t="s">
        <v>46</v>
      </c>
      <c r="N15" t="s">
        <v>27</v>
      </c>
      <c r="O15" t="s">
        <v>28</v>
      </c>
      <c r="P15" s="4">
        <v>1785</v>
      </c>
      <c r="Q15" s="5">
        <v>462</v>
      </c>
    </row>
    <row r="16" spans="2:17">
      <c r="C16" s="6" t="s">
        <v>70</v>
      </c>
      <c r="D16" s="33">
        <v>16184</v>
      </c>
      <c r="F16" s="6" t="s">
        <v>70</v>
      </c>
      <c r="G16" s="33">
        <v>525</v>
      </c>
      <c r="M16" t="s">
        <v>47</v>
      </c>
      <c r="N16" t="s">
        <v>9</v>
      </c>
      <c r="O16" t="s">
        <v>33</v>
      </c>
      <c r="P16" s="4">
        <v>3983</v>
      </c>
      <c r="Q16" s="5">
        <v>144</v>
      </c>
    </row>
    <row r="17" spans="3:17">
      <c r="C17" t="s">
        <v>71</v>
      </c>
      <c r="D17" s="33">
        <v>1240869</v>
      </c>
      <c r="F17" t="s">
        <v>71</v>
      </c>
      <c r="G17" s="33">
        <v>45660</v>
      </c>
      <c r="M17" t="s">
        <v>18</v>
      </c>
      <c r="N17" t="s">
        <v>34</v>
      </c>
      <c r="O17" t="s">
        <v>30</v>
      </c>
      <c r="P17" s="4">
        <v>2646</v>
      </c>
      <c r="Q17" s="5">
        <v>120</v>
      </c>
    </row>
    <row r="18" spans="3:17" ht="15.75" thickBot="1">
      <c r="C18" s="19" t="s">
        <v>72</v>
      </c>
      <c r="D18" s="46">
        <v>300</v>
      </c>
      <c r="F18" s="19" t="s">
        <v>72</v>
      </c>
      <c r="G18" s="46">
        <v>300</v>
      </c>
      <c r="M18" t="s">
        <v>46</v>
      </c>
      <c r="N18" t="s">
        <v>50</v>
      </c>
      <c r="O18" t="s">
        <v>12</v>
      </c>
      <c r="P18" s="4">
        <v>252</v>
      </c>
      <c r="Q18" s="5">
        <v>54</v>
      </c>
    </row>
    <row r="19" spans="3:17">
      <c r="M19" t="s">
        <v>47</v>
      </c>
      <c r="N19" t="s">
        <v>14</v>
      </c>
      <c r="O19" t="s">
        <v>28</v>
      </c>
      <c r="P19" s="4">
        <v>2464</v>
      </c>
      <c r="Q19" s="5">
        <v>234</v>
      </c>
    </row>
    <row r="20" spans="3:17">
      <c r="M20" t="s">
        <v>47</v>
      </c>
      <c r="N20" t="s">
        <v>14</v>
      </c>
      <c r="O20" t="s">
        <v>52</v>
      </c>
      <c r="P20" s="4">
        <v>2114</v>
      </c>
      <c r="Q20" s="5">
        <v>66</v>
      </c>
    </row>
    <row r="21" spans="3:17">
      <c r="M21" t="s">
        <v>26</v>
      </c>
      <c r="N21" t="s">
        <v>9</v>
      </c>
      <c r="O21" t="s">
        <v>35</v>
      </c>
      <c r="P21" s="4">
        <v>7693</v>
      </c>
      <c r="Q21" s="5">
        <v>87</v>
      </c>
    </row>
    <row r="22" spans="3:17">
      <c r="M22" t="s">
        <v>43</v>
      </c>
      <c r="N22" t="s">
        <v>50</v>
      </c>
      <c r="O22" t="s">
        <v>42</v>
      </c>
      <c r="P22" s="4">
        <v>15610</v>
      </c>
      <c r="Q22" s="5">
        <v>339</v>
      </c>
    </row>
    <row r="23" spans="3:17">
      <c r="M23" t="s">
        <v>21</v>
      </c>
      <c r="N23" t="s">
        <v>50</v>
      </c>
      <c r="O23" t="s">
        <v>37</v>
      </c>
      <c r="P23" s="4">
        <v>336</v>
      </c>
      <c r="Q23" s="5">
        <v>144</v>
      </c>
    </row>
    <row r="24" spans="3:17">
      <c r="M24" t="s">
        <v>46</v>
      </c>
      <c r="N24" t="s">
        <v>27</v>
      </c>
      <c r="O24" t="s">
        <v>42</v>
      </c>
      <c r="P24" s="4">
        <v>9443</v>
      </c>
      <c r="Q24" s="5">
        <v>162</v>
      </c>
    </row>
    <row r="25" spans="3:17">
      <c r="M25" t="s">
        <v>18</v>
      </c>
      <c r="N25" t="s">
        <v>50</v>
      </c>
      <c r="O25" t="s">
        <v>48</v>
      </c>
      <c r="P25" s="4">
        <v>8155</v>
      </c>
      <c r="Q25" s="5">
        <v>90</v>
      </c>
    </row>
    <row r="26" spans="3:17">
      <c r="M26" t="s">
        <v>13</v>
      </c>
      <c r="N26" t="s">
        <v>34</v>
      </c>
      <c r="O26" t="s">
        <v>48</v>
      </c>
      <c r="P26" s="4">
        <v>1701</v>
      </c>
      <c r="Q26" s="5">
        <v>234</v>
      </c>
    </row>
    <row r="27" spans="3:17">
      <c r="M27" t="s">
        <v>55</v>
      </c>
      <c r="N27" t="s">
        <v>34</v>
      </c>
      <c r="O27" t="s">
        <v>37</v>
      </c>
      <c r="P27" s="4">
        <v>2205</v>
      </c>
      <c r="Q27" s="5">
        <v>141</v>
      </c>
    </row>
    <row r="28" spans="3:17">
      <c r="M28" t="s">
        <v>13</v>
      </c>
      <c r="N28" t="s">
        <v>9</v>
      </c>
      <c r="O28" t="s">
        <v>39</v>
      </c>
      <c r="P28" s="4">
        <v>1771</v>
      </c>
      <c r="Q28" s="5">
        <v>204</v>
      </c>
    </row>
    <row r="29" spans="3:17">
      <c r="M29" t="s">
        <v>21</v>
      </c>
      <c r="N29" t="s">
        <v>14</v>
      </c>
      <c r="O29" t="s">
        <v>25</v>
      </c>
      <c r="P29" s="4">
        <v>2114</v>
      </c>
      <c r="Q29" s="5">
        <v>186</v>
      </c>
    </row>
    <row r="30" spans="3:17">
      <c r="M30" t="s">
        <v>21</v>
      </c>
      <c r="N30" t="s">
        <v>22</v>
      </c>
      <c r="O30" t="s">
        <v>12</v>
      </c>
      <c r="P30" s="4">
        <v>10311</v>
      </c>
      <c r="Q30" s="5">
        <v>231</v>
      </c>
    </row>
    <row r="31" spans="3:17">
      <c r="M31" t="s">
        <v>47</v>
      </c>
      <c r="N31" t="s">
        <v>27</v>
      </c>
      <c r="O31" t="s">
        <v>30</v>
      </c>
      <c r="P31" s="4">
        <v>21</v>
      </c>
      <c r="Q31" s="5">
        <v>168</v>
      </c>
    </row>
    <row r="32" spans="3:17">
      <c r="M32" t="s">
        <v>55</v>
      </c>
      <c r="N32" t="s">
        <v>14</v>
      </c>
      <c r="O32" t="s">
        <v>42</v>
      </c>
      <c r="P32" s="4">
        <v>1974</v>
      </c>
      <c r="Q32" s="5">
        <v>195</v>
      </c>
    </row>
    <row r="33" spans="13:17">
      <c r="M33" t="s">
        <v>43</v>
      </c>
      <c r="N33" t="s">
        <v>22</v>
      </c>
      <c r="O33" t="s">
        <v>48</v>
      </c>
      <c r="P33" s="4">
        <v>6314</v>
      </c>
      <c r="Q33" s="5">
        <v>15</v>
      </c>
    </row>
    <row r="34" spans="13:17">
      <c r="M34" t="s">
        <v>55</v>
      </c>
      <c r="N34" t="s">
        <v>9</v>
      </c>
      <c r="O34" t="s">
        <v>48</v>
      </c>
      <c r="P34" s="4">
        <v>4683</v>
      </c>
      <c r="Q34" s="5">
        <v>30</v>
      </c>
    </row>
    <row r="35" spans="13:17">
      <c r="M35" t="s">
        <v>21</v>
      </c>
      <c r="N35" t="s">
        <v>9</v>
      </c>
      <c r="O35" t="s">
        <v>49</v>
      </c>
      <c r="P35" s="4">
        <v>6398</v>
      </c>
      <c r="Q35" s="5">
        <v>102</v>
      </c>
    </row>
    <row r="36" spans="13:17">
      <c r="M36" t="s">
        <v>46</v>
      </c>
      <c r="N36" t="s">
        <v>14</v>
      </c>
      <c r="O36" t="s">
        <v>39</v>
      </c>
      <c r="P36" s="4">
        <v>553</v>
      </c>
      <c r="Q36" s="5">
        <v>15</v>
      </c>
    </row>
    <row r="37" spans="13:17">
      <c r="M37" t="s">
        <v>13</v>
      </c>
      <c r="N37" t="s">
        <v>27</v>
      </c>
      <c r="O37" t="s">
        <v>10</v>
      </c>
      <c r="P37" s="4">
        <v>7021</v>
      </c>
      <c r="Q37" s="5">
        <v>183</v>
      </c>
    </row>
    <row r="38" spans="13:17">
      <c r="M38" t="s">
        <v>8</v>
      </c>
      <c r="N38" t="s">
        <v>27</v>
      </c>
      <c r="O38" t="s">
        <v>37</v>
      </c>
      <c r="P38" s="4">
        <v>5817</v>
      </c>
      <c r="Q38" s="5">
        <v>12</v>
      </c>
    </row>
    <row r="39" spans="13:17">
      <c r="M39" t="s">
        <v>21</v>
      </c>
      <c r="N39" t="s">
        <v>27</v>
      </c>
      <c r="O39" t="s">
        <v>17</v>
      </c>
      <c r="P39" s="4">
        <v>3976</v>
      </c>
      <c r="Q39" s="5">
        <v>72</v>
      </c>
    </row>
    <row r="40" spans="13:17">
      <c r="M40" t="s">
        <v>26</v>
      </c>
      <c r="N40" t="s">
        <v>34</v>
      </c>
      <c r="O40" t="s">
        <v>53</v>
      </c>
      <c r="P40" s="4">
        <v>1134</v>
      </c>
      <c r="Q40" s="5">
        <v>282</v>
      </c>
    </row>
    <row r="41" spans="13:17">
      <c r="M41" t="s">
        <v>46</v>
      </c>
      <c r="N41" t="s">
        <v>27</v>
      </c>
      <c r="O41" t="s">
        <v>54</v>
      </c>
      <c r="P41" s="4">
        <v>6027</v>
      </c>
      <c r="Q41" s="5">
        <v>144</v>
      </c>
    </row>
    <row r="42" spans="13:17">
      <c r="M42" t="s">
        <v>26</v>
      </c>
      <c r="N42" t="s">
        <v>9</v>
      </c>
      <c r="O42" t="s">
        <v>30</v>
      </c>
      <c r="P42" s="4">
        <v>1904</v>
      </c>
      <c r="Q42" s="5">
        <v>405</v>
      </c>
    </row>
    <row r="43" spans="13:17">
      <c r="M43" t="s">
        <v>40</v>
      </c>
      <c r="N43" t="s">
        <v>50</v>
      </c>
      <c r="O43" t="s">
        <v>15</v>
      </c>
      <c r="P43" s="4">
        <v>3262</v>
      </c>
      <c r="Q43" s="5">
        <v>75</v>
      </c>
    </row>
    <row r="44" spans="13:17">
      <c r="M44" t="s">
        <v>8</v>
      </c>
      <c r="N44" t="s">
        <v>50</v>
      </c>
      <c r="O44" t="s">
        <v>53</v>
      </c>
      <c r="P44" s="4">
        <v>2289</v>
      </c>
      <c r="Q44" s="5">
        <v>135</v>
      </c>
    </row>
    <row r="45" spans="13:17">
      <c r="M45" t="s">
        <v>43</v>
      </c>
      <c r="N45" t="s">
        <v>50</v>
      </c>
      <c r="O45" t="s">
        <v>53</v>
      </c>
      <c r="P45" s="4">
        <v>6986</v>
      </c>
      <c r="Q45" s="5">
        <v>21</v>
      </c>
    </row>
    <row r="46" spans="13:17">
      <c r="M46" t="s">
        <v>46</v>
      </c>
      <c r="N46" t="s">
        <v>34</v>
      </c>
      <c r="O46" t="s">
        <v>48</v>
      </c>
      <c r="P46" s="4">
        <v>4417</v>
      </c>
      <c r="Q46" s="5">
        <v>153</v>
      </c>
    </row>
    <row r="47" spans="13:17">
      <c r="M47" t="s">
        <v>26</v>
      </c>
      <c r="N47" t="s">
        <v>50</v>
      </c>
      <c r="O47" t="s">
        <v>25</v>
      </c>
      <c r="P47" s="4">
        <v>1442</v>
      </c>
      <c r="Q47" s="5">
        <v>15</v>
      </c>
    </row>
    <row r="48" spans="13:17">
      <c r="M48" t="s">
        <v>47</v>
      </c>
      <c r="N48" t="s">
        <v>14</v>
      </c>
      <c r="O48" t="s">
        <v>17</v>
      </c>
      <c r="P48" s="4">
        <v>2415</v>
      </c>
      <c r="Q48" s="5">
        <v>255</v>
      </c>
    </row>
    <row r="49" spans="13:17">
      <c r="M49" t="s">
        <v>46</v>
      </c>
      <c r="N49" t="s">
        <v>9</v>
      </c>
      <c r="O49" t="s">
        <v>39</v>
      </c>
      <c r="P49" s="4">
        <v>238</v>
      </c>
      <c r="Q49" s="5">
        <v>18</v>
      </c>
    </row>
    <row r="50" spans="13:17">
      <c r="M50" t="s">
        <v>26</v>
      </c>
      <c r="N50" t="s">
        <v>9</v>
      </c>
      <c r="O50" t="s">
        <v>48</v>
      </c>
      <c r="P50" s="4">
        <v>4949</v>
      </c>
      <c r="Q50" s="5">
        <v>189</v>
      </c>
    </row>
    <row r="51" spans="13:17">
      <c r="M51" t="s">
        <v>43</v>
      </c>
      <c r="N51" t="s">
        <v>34</v>
      </c>
      <c r="O51" t="s">
        <v>15</v>
      </c>
      <c r="P51" s="4">
        <v>5075</v>
      </c>
      <c r="Q51" s="5">
        <v>21</v>
      </c>
    </row>
    <row r="52" spans="13:17">
      <c r="M52" t="s">
        <v>47</v>
      </c>
      <c r="N52" t="s">
        <v>22</v>
      </c>
      <c r="O52" t="s">
        <v>30</v>
      </c>
      <c r="P52" s="4">
        <v>9198</v>
      </c>
      <c r="Q52" s="5">
        <v>36</v>
      </c>
    </row>
    <row r="53" spans="13:17">
      <c r="M53" t="s">
        <v>26</v>
      </c>
      <c r="N53" t="s">
        <v>50</v>
      </c>
      <c r="O53" t="s">
        <v>52</v>
      </c>
      <c r="P53" s="4">
        <v>3339</v>
      </c>
      <c r="Q53" s="5">
        <v>75</v>
      </c>
    </row>
    <row r="54" spans="13:17">
      <c r="M54" t="s">
        <v>8</v>
      </c>
      <c r="N54" t="s">
        <v>50</v>
      </c>
      <c r="O54" t="s">
        <v>33</v>
      </c>
      <c r="P54" s="4">
        <v>5019</v>
      </c>
      <c r="Q54" s="5">
        <v>156</v>
      </c>
    </row>
    <row r="55" spans="13:17">
      <c r="M55" t="s">
        <v>43</v>
      </c>
      <c r="N55" t="s">
        <v>22</v>
      </c>
      <c r="O55" t="s">
        <v>30</v>
      </c>
      <c r="P55" s="4">
        <v>16184</v>
      </c>
      <c r="Q55" s="5">
        <v>39</v>
      </c>
    </row>
    <row r="56" spans="13:17">
      <c r="M56" t="s">
        <v>26</v>
      </c>
      <c r="N56" t="s">
        <v>22</v>
      </c>
      <c r="O56" t="s">
        <v>45</v>
      </c>
      <c r="P56" s="4">
        <v>497</v>
      </c>
      <c r="Q56" s="5">
        <v>63</v>
      </c>
    </row>
    <row r="57" spans="13:17">
      <c r="M57" t="s">
        <v>46</v>
      </c>
      <c r="N57" t="s">
        <v>22</v>
      </c>
      <c r="O57" t="s">
        <v>52</v>
      </c>
      <c r="P57" s="4">
        <v>8211</v>
      </c>
      <c r="Q57" s="5">
        <v>75</v>
      </c>
    </row>
    <row r="58" spans="13:17">
      <c r="M58" t="s">
        <v>46</v>
      </c>
      <c r="N58" t="s">
        <v>34</v>
      </c>
      <c r="O58" t="s">
        <v>54</v>
      </c>
      <c r="P58" s="4">
        <v>6580</v>
      </c>
      <c r="Q58" s="5">
        <v>183</v>
      </c>
    </row>
    <row r="59" spans="13:17">
      <c r="M59" t="s">
        <v>21</v>
      </c>
      <c r="N59" t="s">
        <v>14</v>
      </c>
      <c r="O59" t="s">
        <v>12</v>
      </c>
      <c r="P59" s="4">
        <v>4760</v>
      </c>
      <c r="Q59" s="5">
        <v>69</v>
      </c>
    </row>
    <row r="60" spans="13:17">
      <c r="M60" t="s">
        <v>8</v>
      </c>
      <c r="N60" t="s">
        <v>22</v>
      </c>
      <c r="O60" t="s">
        <v>28</v>
      </c>
      <c r="P60" s="4">
        <v>5439</v>
      </c>
      <c r="Q60" s="5">
        <v>30</v>
      </c>
    </row>
    <row r="61" spans="13:17">
      <c r="M61" t="s">
        <v>21</v>
      </c>
      <c r="N61" t="s">
        <v>50</v>
      </c>
      <c r="O61" t="s">
        <v>33</v>
      </c>
      <c r="P61" s="4">
        <v>1463</v>
      </c>
      <c r="Q61" s="5">
        <v>39</v>
      </c>
    </row>
    <row r="62" spans="13:17">
      <c r="M62" t="s">
        <v>47</v>
      </c>
      <c r="N62" t="s">
        <v>50</v>
      </c>
      <c r="O62" t="s">
        <v>15</v>
      </c>
      <c r="P62" s="4">
        <v>7777</v>
      </c>
      <c r="Q62" s="5">
        <v>504</v>
      </c>
    </row>
    <row r="63" spans="13:17">
      <c r="M63" t="s">
        <v>18</v>
      </c>
      <c r="N63" t="s">
        <v>9</v>
      </c>
      <c r="O63" t="s">
        <v>52</v>
      </c>
      <c r="P63" s="4">
        <v>1085</v>
      </c>
      <c r="Q63" s="5">
        <v>273</v>
      </c>
    </row>
    <row r="64" spans="13:17">
      <c r="M64" t="s">
        <v>43</v>
      </c>
      <c r="N64" t="s">
        <v>9</v>
      </c>
      <c r="O64" t="s">
        <v>35</v>
      </c>
      <c r="P64" s="4">
        <v>182</v>
      </c>
      <c r="Q64" s="5">
        <v>48</v>
      </c>
    </row>
    <row r="65" spans="13:17">
      <c r="M65" t="s">
        <v>26</v>
      </c>
      <c r="N65" t="s">
        <v>50</v>
      </c>
      <c r="O65" t="s">
        <v>53</v>
      </c>
      <c r="P65" s="4">
        <v>4242</v>
      </c>
      <c r="Q65" s="5">
        <v>207</v>
      </c>
    </row>
    <row r="66" spans="13:17">
      <c r="M66" t="s">
        <v>26</v>
      </c>
      <c r="N66" t="s">
        <v>22</v>
      </c>
      <c r="O66" t="s">
        <v>15</v>
      </c>
      <c r="P66" s="4">
        <v>6118</v>
      </c>
      <c r="Q66" s="5">
        <v>9</v>
      </c>
    </row>
    <row r="67" spans="13:17">
      <c r="M67" t="s">
        <v>55</v>
      </c>
      <c r="N67" t="s">
        <v>22</v>
      </c>
      <c r="O67" t="s">
        <v>48</v>
      </c>
      <c r="P67" s="4">
        <v>2317</v>
      </c>
      <c r="Q67" s="5">
        <v>261</v>
      </c>
    </row>
    <row r="68" spans="13:17">
      <c r="M68" t="s">
        <v>26</v>
      </c>
      <c r="N68" t="s">
        <v>34</v>
      </c>
      <c r="O68" t="s">
        <v>30</v>
      </c>
      <c r="P68" s="4">
        <v>938</v>
      </c>
      <c r="Q68" s="5">
        <v>6</v>
      </c>
    </row>
    <row r="69" spans="13:17">
      <c r="M69" t="s">
        <v>13</v>
      </c>
      <c r="N69" t="s">
        <v>9</v>
      </c>
      <c r="O69" t="s">
        <v>25</v>
      </c>
      <c r="P69" s="4">
        <v>9709</v>
      </c>
      <c r="Q69" s="5">
        <v>30</v>
      </c>
    </row>
    <row r="70" spans="13:17">
      <c r="M70" t="s">
        <v>40</v>
      </c>
      <c r="N70" t="s">
        <v>50</v>
      </c>
      <c r="O70" t="s">
        <v>42</v>
      </c>
      <c r="P70" s="4">
        <v>2205</v>
      </c>
      <c r="Q70" s="5">
        <v>138</v>
      </c>
    </row>
    <row r="71" spans="13:17">
      <c r="M71" t="s">
        <v>40</v>
      </c>
      <c r="N71" t="s">
        <v>9</v>
      </c>
      <c r="O71" t="s">
        <v>33</v>
      </c>
      <c r="P71" s="4">
        <v>4487</v>
      </c>
      <c r="Q71" s="5">
        <v>111</v>
      </c>
    </row>
    <row r="72" spans="13:17">
      <c r="M72" t="s">
        <v>43</v>
      </c>
      <c r="N72" t="s">
        <v>14</v>
      </c>
      <c r="O72" t="s">
        <v>23</v>
      </c>
      <c r="P72" s="4">
        <v>2415</v>
      </c>
      <c r="Q72" s="5">
        <v>15</v>
      </c>
    </row>
    <row r="73" spans="13:17">
      <c r="M73" t="s">
        <v>8</v>
      </c>
      <c r="N73" t="s">
        <v>50</v>
      </c>
      <c r="O73" t="s">
        <v>39</v>
      </c>
      <c r="P73" s="4">
        <v>4018</v>
      </c>
      <c r="Q73" s="5">
        <v>162</v>
      </c>
    </row>
    <row r="74" spans="13:17">
      <c r="M74" t="s">
        <v>43</v>
      </c>
      <c r="N74" t="s">
        <v>50</v>
      </c>
      <c r="O74" t="s">
        <v>39</v>
      </c>
      <c r="P74" s="4">
        <v>861</v>
      </c>
      <c r="Q74" s="5">
        <v>195</v>
      </c>
    </row>
    <row r="75" spans="13:17">
      <c r="M75" t="s">
        <v>55</v>
      </c>
      <c r="N75" t="s">
        <v>34</v>
      </c>
      <c r="O75" t="s">
        <v>17</v>
      </c>
      <c r="P75" s="4">
        <v>5586</v>
      </c>
      <c r="Q75" s="5">
        <v>525</v>
      </c>
    </row>
    <row r="76" spans="13:17">
      <c r="M76" t="s">
        <v>40</v>
      </c>
      <c r="N76" t="s">
        <v>50</v>
      </c>
      <c r="O76" t="s">
        <v>31</v>
      </c>
      <c r="P76" s="4">
        <v>2226</v>
      </c>
      <c r="Q76" s="5">
        <v>48</v>
      </c>
    </row>
    <row r="77" spans="13:17">
      <c r="M77" t="s">
        <v>18</v>
      </c>
      <c r="N77" t="s">
        <v>50</v>
      </c>
      <c r="O77" t="s">
        <v>54</v>
      </c>
      <c r="P77" s="4">
        <v>14329</v>
      </c>
      <c r="Q77" s="5">
        <v>150</v>
      </c>
    </row>
    <row r="78" spans="13:17">
      <c r="M78" t="s">
        <v>18</v>
      </c>
      <c r="N78" t="s">
        <v>50</v>
      </c>
      <c r="O78" t="s">
        <v>42</v>
      </c>
      <c r="P78" s="4">
        <v>8463</v>
      </c>
      <c r="Q78" s="5">
        <v>492</v>
      </c>
    </row>
    <row r="79" spans="13:17">
      <c r="M79" t="s">
        <v>43</v>
      </c>
      <c r="N79" t="s">
        <v>50</v>
      </c>
      <c r="O79" t="s">
        <v>52</v>
      </c>
      <c r="P79" s="4">
        <v>2891</v>
      </c>
      <c r="Q79" s="5">
        <v>102</v>
      </c>
    </row>
    <row r="80" spans="13:17">
      <c r="M80" t="s">
        <v>47</v>
      </c>
      <c r="N80" t="s">
        <v>22</v>
      </c>
      <c r="O80" t="s">
        <v>48</v>
      </c>
      <c r="P80" s="4">
        <v>3773</v>
      </c>
      <c r="Q80" s="5">
        <v>165</v>
      </c>
    </row>
    <row r="81" spans="13:17">
      <c r="M81" t="s">
        <v>21</v>
      </c>
      <c r="N81" t="s">
        <v>22</v>
      </c>
      <c r="O81" t="s">
        <v>54</v>
      </c>
      <c r="P81" s="4">
        <v>854</v>
      </c>
      <c r="Q81" s="5">
        <v>309</v>
      </c>
    </row>
    <row r="82" spans="13:17">
      <c r="M82" t="s">
        <v>26</v>
      </c>
      <c r="N82" t="s">
        <v>22</v>
      </c>
      <c r="O82" t="s">
        <v>33</v>
      </c>
      <c r="P82" s="4">
        <v>4970</v>
      </c>
      <c r="Q82" s="5">
        <v>156</v>
      </c>
    </row>
    <row r="83" spans="13:17">
      <c r="M83" t="s">
        <v>18</v>
      </c>
      <c r="N83" t="s">
        <v>14</v>
      </c>
      <c r="O83" t="s">
        <v>51</v>
      </c>
      <c r="P83" s="4">
        <v>98</v>
      </c>
      <c r="Q83" s="5">
        <v>159</v>
      </c>
    </row>
    <row r="84" spans="13:17">
      <c r="M84" t="s">
        <v>43</v>
      </c>
      <c r="N84" t="s">
        <v>14</v>
      </c>
      <c r="O84" t="s">
        <v>25</v>
      </c>
      <c r="P84" s="4">
        <v>13391</v>
      </c>
      <c r="Q84" s="5">
        <v>201</v>
      </c>
    </row>
    <row r="85" spans="13:17">
      <c r="M85" t="s">
        <v>13</v>
      </c>
      <c r="N85" t="s">
        <v>27</v>
      </c>
      <c r="O85" t="s">
        <v>35</v>
      </c>
      <c r="P85" s="4">
        <v>8890</v>
      </c>
      <c r="Q85" s="5">
        <v>210</v>
      </c>
    </row>
    <row r="86" spans="13:17">
      <c r="M86" t="s">
        <v>46</v>
      </c>
      <c r="N86" t="s">
        <v>34</v>
      </c>
      <c r="O86" t="s">
        <v>12</v>
      </c>
      <c r="P86" s="4">
        <v>56</v>
      </c>
      <c r="Q86" s="5">
        <v>51</v>
      </c>
    </row>
    <row r="87" spans="13:17">
      <c r="M87" t="s">
        <v>47</v>
      </c>
      <c r="N87" t="s">
        <v>22</v>
      </c>
      <c r="O87" t="s">
        <v>28</v>
      </c>
      <c r="P87" s="4">
        <v>3339</v>
      </c>
      <c r="Q87" s="5">
        <v>39</v>
      </c>
    </row>
    <row r="88" spans="13:17">
      <c r="M88" t="s">
        <v>55</v>
      </c>
      <c r="N88" t="s">
        <v>14</v>
      </c>
      <c r="O88" t="s">
        <v>23</v>
      </c>
      <c r="P88" s="4">
        <v>3808</v>
      </c>
      <c r="Q88" s="5">
        <v>279</v>
      </c>
    </row>
    <row r="89" spans="13:17">
      <c r="M89" t="s">
        <v>55</v>
      </c>
      <c r="N89" t="s">
        <v>34</v>
      </c>
      <c r="O89" t="s">
        <v>12</v>
      </c>
      <c r="P89" s="4">
        <v>63</v>
      </c>
      <c r="Q89" s="5">
        <v>123</v>
      </c>
    </row>
    <row r="90" spans="13:17">
      <c r="M90" t="s">
        <v>46</v>
      </c>
      <c r="N90" t="s">
        <v>27</v>
      </c>
      <c r="O90" t="s">
        <v>53</v>
      </c>
      <c r="P90" s="4">
        <v>7812</v>
      </c>
      <c r="Q90" s="5">
        <v>81</v>
      </c>
    </row>
    <row r="91" spans="13:17">
      <c r="M91" t="s">
        <v>8</v>
      </c>
      <c r="N91" t="s">
        <v>9</v>
      </c>
      <c r="O91" t="s">
        <v>39</v>
      </c>
      <c r="P91" s="4">
        <v>7693</v>
      </c>
      <c r="Q91" s="5">
        <v>21</v>
      </c>
    </row>
    <row r="92" spans="13:17">
      <c r="M92" t="s">
        <v>47</v>
      </c>
      <c r="N92" t="s">
        <v>22</v>
      </c>
      <c r="O92" t="s">
        <v>54</v>
      </c>
      <c r="P92" s="4">
        <v>973</v>
      </c>
      <c r="Q92" s="5">
        <v>162</v>
      </c>
    </row>
    <row r="93" spans="13:17">
      <c r="M93" t="s">
        <v>55</v>
      </c>
      <c r="N93" t="s">
        <v>14</v>
      </c>
      <c r="O93" t="s">
        <v>45</v>
      </c>
      <c r="P93" s="4">
        <v>567</v>
      </c>
      <c r="Q93" s="5">
        <v>228</v>
      </c>
    </row>
    <row r="94" spans="13:17">
      <c r="M94" t="s">
        <v>55</v>
      </c>
      <c r="N94" t="s">
        <v>22</v>
      </c>
      <c r="O94" t="s">
        <v>52</v>
      </c>
      <c r="P94" s="4">
        <v>2471</v>
      </c>
      <c r="Q94" s="5">
        <v>342</v>
      </c>
    </row>
    <row r="95" spans="13:17">
      <c r="M95" t="s">
        <v>43</v>
      </c>
      <c r="N95" t="s">
        <v>34</v>
      </c>
      <c r="O95" t="s">
        <v>12</v>
      </c>
      <c r="P95" s="4">
        <v>7189</v>
      </c>
      <c r="Q95" s="5">
        <v>54</v>
      </c>
    </row>
    <row r="96" spans="13:17">
      <c r="M96" t="s">
        <v>21</v>
      </c>
      <c r="N96" t="s">
        <v>14</v>
      </c>
      <c r="O96" t="s">
        <v>54</v>
      </c>
      <c r="P96" s="4">
        <v>7455</v>
      </c>
      <c r="Q96" s="5">
        <v>216</v>
      </c>
    </row>
    <row r="97" spans="13:17">
      <c r="M97" t="s">
        <v>47</v>
      </c>
      <c r="N97" t="s">
        <v>50</v>
      </c>
      <c r="O97" t="s">
        <v>51</v>
      </c>
      <c r="P97" s="4">
        <v>3108</v>
      </c>
      <c r="Q97" s="5">
        <v>54</v>
      </c>
    </row>
    <row r="98" spans="13:17">
      <c r="M98" t="s">
        <v>26</v>
      </c>
      <c r="N98" t="s">
        <v>34</v>
      </c>
      <c r="O98" t="s">
        <v>28</v>
      </c>
      <c r="P98" s="4">
        <v>469</v>
      </c>
      <c r="Q98" s="5">
        <v>75</v>
      </c>
    </row>
    <row r="99" spans="13:17">
      <c r="M99" t="s">
        <v>18</v>
      </c>
      <c r="N99" t="s">
        <v>9</v>
      </c>
      <c r="O99" t="s">
        <v>48</v>
      </c>
      <c r="P99" s="4">
        <v>2737</v>
      </c>
      <c r="Q99" s="5">
        <v>93</v>
      </c>
    </row>
    <row r="100" spans="13:17">
      <c r="M100" t="s">
        <v>18</v>
      </c>
      <c r="N100" t="s">
        <v>9</v>
      </c>
      <c r="O100" t="s">
        <v>28</v>
      </c>
      <c r="P100" s="4">
        <v>4305</v>
      </c>
      <c r="Q100" s="5">
        <v>156</v>
      </c>
    </row>
    <row r="101" spans="13:17">
      <c r="M101" t="s">
        <v>18</v>
      </c>
      <c r="N101" t="s">
        <v>34</v>
      </c>
      <c r="O101" t="s">
        <v>33</v>
      </c>
      <c r="P101" s="4">
        <v>2408</v>
      </c>
      <c r="Q101" s="5">
        <v>9</v>
      </c>
    </row>
    <row r="102" spans="13:17">
      <c r="M102" t="s">
        <v>47</v>
      </c>
      <c r="N102" t="s">
        <v>22</v>
      </c>
      <c r="O102" t="s">
        <v>39</v>
      </c>
      <c r="P102" s="4">
        <v>1281</v>
      </c>
      <c r="Q102" s="5">
        <v>18</v>
      </c>
    </row>
    <row r="103" spans="13:17">
      <c r="M103" t="s">
        <v>8</v>
      </c>
      <c r="N103" t="s">
        <v>14</v>
      </c>
      <c r="O103" t="s">
        <v>15</v>
      </c>
      <c r="P103" s="4">
        <v>12348</v>
      </c>
      <c r="Q103" s="5">
        <v>234</v>
      </c>
    </row>
    <row r="104" spans="13:17">
      <c r="M104" t="s">
        <v>47</v>
      </c>
      <c r="N104" t="s">
        <v>50</v>
      </c>
      <c r="O104" t="s">
        <v>54</v>
      </c>
      <c r="P104" s="4">
        <v>3689</v>
      </c>
      <c r="Q104" s="5">
        <v>312</v>
      </c>
    </row>
    <row r="105" spans="13:17">
      <c r="M105" t="s">
        <v>40</v>
      </c>
      <c r="N105" t="s">
        <v>22</v>
      </c>
      <c r="O105" t="s">
        <v>39</v>
      </c>
      <c r="P105" s="4">
        <v>2870</v>
      </c>
      <c r="Q105" s="5">
        <v>300</v>
      </c>
    </row>
    <row r="106" spans="13:17">
      <c r="M106" t="s">
        <v>46</v>
      </c>
      <c r="N106" t="s">
        <v>22</v>
      </c>
      <c r="O106" t="s">
        <v>53</v>
      </c>
      <c r="P106" s="4">
        <v>798</v>
      </c>
      <c r="Q106" s="5">
        <v>519</v>
      </c>
    </row>
    <row r="107" spans="13:17">
      <c r="M107" t="s">
        <v>21</v>
      </c>
      <c r="N107" t="s">
        <v>9</v>
      </c>
      <c r="O107" t="s">
        <v>45</v>
      </c>
      <c r="P107" s="4">
        <v>2933</v>
      </c>
      <c r="Q107" s="5">
        <v>9</v>
      </c>
    </row>
    <row r="108" spans="13:17">
      <c r="M108" t="s">
        <v>43</v>
      </c>
      <c r="N108" t="s">
        <v>14</v>
      </c>
      <c r="O108" t="s">
        <v>19</v>
      </c>
      <c r="P108" s="4">
        <v>2744</v>
      </c>
      <c r="Q108" s="5">
        <v>9</v>
      </c>
    </row>
    <row r="109" spans="13:17">
      <c r="M109" t="s">
        <v>8</v>
      </c>
      <c r="N109" t="s">
        <v>22</v>
      </c>
      <c r="O109" t="s">
        <v>31</v>
      </c>
      <c r="P109" s="4">
        <v>9772</v>
      </c>
      <c r="Q109" s="5">
        <v>90</v>
      </c>
    </row>
    <row r="110" spans="13:17">
      <c r="M110" t="s">
        <v>40</v>
      </c>
      <c r="N110" t="s">
        <v>50</v>
      </c>
      <c r="O110" t="s">
        <v>28</v>
      </c>
      <c r="P110" s="4">
        <v>1568</v>
      </c>
      <c r="Q110" s="5">
        <v>96</v>
      </c>
    </row>
    <row r="111" spans="13:17">
      <c r="M111" t="s">
        <v>46</v>
      </c>
      <c r="N111" t="s">
        <v>22</v>
      </c>
      <c r="O111" t="s">
        <v>30</v>
      </c>
      <c r="P111" s="4">
        <v>11417</v>
      </c>
      <c r="Q111" s="5">
        <v>21</v>
      </c>
    </row>
    <row r="112" spans="13:17">
      <c r="M112" t="s">
        <v>8</v>
      </c>
      <c r="N112" t="s">
        <v>50</v>
      </c>
      <c r="O112" t="s">
        <v>51</v>
      </c>
      <c r="P112" s="4">
        <v>6748</v>
      </c>
      <c r="Q112" s="5">
        <v>48</v>
      </c>
    </row>
    <row r="113" spans="13:17">
      <c r="M113" t="s">
        <v>55</v>
      </c>
      <c r="N113" t="s">
        <v>22</v>
      </c>
      <c r="O113" t="s">
        <v>53</v>
      </c>
      <c r="P113" s="4">
        <v>1407</v>
      </c>
      <c r="Q113" s="5">
        <v>72</v>
      </c>
    </row>
    <row r="114" spans="13:17">
      <c r="M114" t="s">
        <v>13</v>
      </c>
      <c r="N114" t="s">
        <v>14</v>
      </c>
      <c r="O114" t="s">
        <v>52</v>
      </c>
      <c r="P114" s="4">
        <v>2023</v>
      </c>
      <c r="Q114" s="5">
        <v>168</v>
      </c>
    </row>
    <row r="115" spans="13:17">
      <c r="M115" t="s">
        <v>43</v>
      </c>
      <c r="N115" t="s">
        <v>27</v>
      </c>
      <c r="O115" t="s">
        <v>51</v>
      </c>
      <c r="P115" s="4">
        <v>5236</v>
      </c>
      <c r="Q115" s="5">
        <v>51</v>
      </c>
    </row>
    <row r="116" spans="13:17">
      <c r="M116" t="s">
        <v>21</v>
      </c>
      <c r="N116" t="s">
        <v>22</v>
      </c>
      <c r="O116" t="s">
        <v>39</v>
      </c>
      <c r="P116" s="4">
        <v>1925</v>
      </c>
      <c r="Q116" s="5">
        <v>192</v>
      </c>
    </row>
    <row r="117" spans="13:17">
      <c r="M117" t="s">
        <v>40</v>
      </c>
      <c r="N117" t="s">
        <v>9</v>
      </c>
      <c r="O117" t="s">
        <v>17</v>
      </c>
      <c r="P117" s="4">
        <v>6608</v>
      </c>
      <c r="Q117" s="5">
        <v>225</v>
      </c>
    </row>
    <row r="118" spans="13:17">
      <c r="M118" t="s">
        <v>26</v>
      </c>
      <c r="N118" t="s">
        <v>50</v>
      </c>
      <c r="O118" t="s">
        <v>51</v>
      </c>
      <c r="P118" s="4">
        <v>8008</v>
      </c>
      <c r="Q118" s="5">
        <v>456</v>
      </c>
    </row>
    <row r="119" spans="13:17">
      <c r="M119" t="s">
        <v>55</v>
      </c>
      <c r="N119" t="s">
        <v>50</v>
      </c>
      <c r="O119" t="s">
        <v>28</v>
      </c>
      <c r="P119" s="4">
        <v>1428</v>
      </c>
      <c r="Q119" s="5">
        <v>93</v>
      </c>
    </row>
    <row r="120" spans="13:17">
      <c r="M120" t="s">
        <v>26</v>
      </c>
      <c r="N120" t="s">
        <v>50</v>
      </c>
      <c r="O120" t="s">
        <v>19</v>
      </c>
      <c r="P120" s="4">
        <v>525</v>
      </c>
      <c r="Q120" s="5">
        <v>48</v>
      </c>
    </row>
    <row r="121" spans="13:17">
      <c r="M121" t="s">
        <v>26</v>
      </c>
      <c r="N121" t="s">
        <v>9</v>
      </c>
      <c r="O121" t="s">
        <v>23</v>
      </c>
      <c r="P121" s="4">
        <v>1505</v>
      </c>
      <c r="Q121" s="5">
        <v>102</v>
      </c>
    </row>
    <row r="122" spans="13:17">
      <c r="M122" t="s">
        <v>40</v>
      </c>
      <c r="N122" t="s">
        <v>14</v>
      </c>
      <c r="O122" t="s">
        <v>10</v>
      </c>
      <c r="P122" s="4">
        <v>6755</v>
      </c>
      <c r="Q122" s="5">
        <v>252</v>
      </c>
    </row>
    <row r="123" spans="13:17">
      <c r="M123" t="s">
        <v>46</v>
      </c>
      <c r="N123" t="s">
        <v>9</v>
      </c>
      <c r="O123" t="s">
        <v>23</v>
      </c>
      <c r="P123" s="4">
        <v>11571</v>
      </c>
      <c r="Q123" s="5">
        <v>138</v>
      </c>
    </row>
    <row r="124" spans="13:17">
      <c r="M124" t="s">
        <v>8</v>
      </c>
      <c r="N124" t="s">
        <v>34</v>
      </c>
      <c r="O124" t="s">
        <v>28</v>
      </c>
      <c r="P124" s="4">
        <v>2541</v>
      </c>
      <c r="Q124" s="5">
        <v>90</v>
      </c>
    </row>
    <row r="125" spans="13:17">
      <c r="M125" t="s">
        <v>21</v>
      </c>
      <c r="N125" t="s">
        <v>9</v>
      </c>
      <c r="O125" t="s">
        <v>10</v>
      </c>
      <c r="P125" s="4">
        <v>1526</v>
      </c>
      <c r="Q125" s="5">
        <v>240</v>
      </c>
    </row>
    <row r="126" spans="13:17">
      <c r="M126" t="s">
        <v>8</v>
      </c>
      <c r="N126" t="s">
        <v>34</v>
      </c>
      <c r="O126" t="s">
        <v>19</v>
      </c>
      <c r="P126" s="4">
        <v>6125</v>
      </c>
      <c r="Q126" s="5">
        <v>102</v>
      </c>
    </row>
    <row r="127" spans="13:17">
      <c r="M127" t="s">
        <v>21</v>
      </c>
      <c r="N127" t="s">
        <v>14</v>
      </c>
      <c r="O127" t="s">
        <v>53</v>
      </c>
      <c r="P127" s="4">
        <v>847</v>
      </c>
      <c r="Q127" s="5">
        <v>129</v>
      </c>
    </row>
    <row r="128" spans="13:17">
      <c r="M128" t="s">
        <v>13</v>
      </c>
      <c r="N128" t="s">
        <v>14</v>
      </c>
      <c r="O128" t="s">
        <v>53</v>
      </c>
      <c r="P128" s="4">
        <v>4753</v>
      </c>
      <c r="Q128" s="5">
        <v>300</v>
      </c>
    </row>
    <row r="129" spans="13:17">
      <c r="M129" t="s">
        <v>26</v>
      </c>
      <c r="N129" t="s">
        <v>34</v>
      </c>
      <c r="O129" t="s">
        <v>31</v>
      </c>
      <c r="P129" s="4">
        <v>959</v>
      </c>
      <c r="Q129" s="5">
        <v>135</v>
      </c>
    </row>
    <row r="130" spans="13:17">
      <c r="M130" t="s">
        <v>40</v>
      </c>
      <c r="N130" t="s">
        <v>14</v>
      </c>
      <c r="O130" t="s">
        <v>49</v>
      </c>
      <c r="P130" s="4">
        <v>2793</v>
      </c>
      <c r="Q130" s="5">
        <v>114</v>
      </c>
    </row>
    <row r="131" spans="13:17">
      <c r="M131" t="s">
        <v>40</v>
      </c>
      <c r="N131" t="s">
        <v>14</v>
      </c>
      <c r="O131" t="s">
        <v>17</v>
      </c>
      <c r="P131" s="4">
        <v>4606</v>
      </c>
      <c r="Q131" s="5">
        <v>63</v>
      </c>
    </row>
    <row r="132" spans="13:17">
      <c r="M132" t="s">
        <v>40</v>
      </c>
      <c r="N132" t="s">
        <v>22</v>
      </c>
      <c r="O132" t="s">
        <v>52</v>
      </c>
      <c r="P132" s="4">
        <v>5551</v>
      </c>
      <c r="Q132" s="5">
        <v>252</v>
      </c>
    </row>
    <row r="133" spans="13:17">
      <c r="M133" t="s">
        <v>55</v>
      </c>
      <c r="N133" t="s">
        <v>22</v>
      </c>
      <c r="O133" t="s">
        <v>15</v>
      </c>
      <c r="P133" s="4">
        <v>6657</v>
      </c>
      <c r="Q133" s="5">
        <v>303</v>
      </c>
    </row>
    <row r="134" spans="13:17">
      <c r="M134" t="s">
        <v>40</v>
      </c>
      <c r="N134" t="s">
        <v>27</v>
      </c>
      <c r="O134" t="s">
        <v>33</v>
      </c>
      <c r="P134" s="4">
        <v>4438</v>
      </c>
      <c r="Q134" s="5">
        <v>246</v>
      </c>
    </row>
    <row r="135" spans="13:17">
      <c r="M135" t="s">
        <v>13</v>
      </c>
      <c r="N135" t="s">
        <v>34</v>
      </c>
      <c r="O135" t="s">
        <v>37</v>
      </c>
      <c r="P135" s="4">
        <v>168</v>
      </c>
      <c r="Q135" s="5">
        <v>84</v>
      </c>
    </row>
    <row r="136" spans="13:17">
      <c r="M136" t="s">
        <v>40</v>
      </c>
      <c r="N136" t="s">
        <v>50</v>
      </c>
      <c r="O136" t="s">
        <v>33</v>
      </c>
      <c r="P136" s="4">
        <v>7777</v>
      </c>
      <c r="Q136" s="5">
        <v>39</v>
      </c>
    </row>
    <row r="137" spans="13:17">
      <c r="M137" t="s">
        <v>43</v>
      </c>
      <c r="N137" t="s">
        <v>22</v>
      </c>
      <c r="O137" t="s">
        <v>33</v>
      </c>
      <c r="P137" s="4">
        <v>3339</v>
      </c>
      <c r="Q137" s="5">
        <v>348</v>
      </c>
    </row>
    <row r="138" spans="13:17">
      <c r="M138" t="s">
        <v>40</v>
      </c>
      <c r="N138" t="s">
        <v>9</v>
      </c>
      <c r="O138" t="s">
        <v>31</v>
      </c>
      <c r="P138" s="4">
        <v>6391</v>
      </c>
      <c r="Q138" s="5">
        <v>48</v>
      </c>
    </row>
    <row r="139" spans="13:17">
      <c r="M139" t="s">
        <v>43</v>
      </c>
      <c r="N139" t="s">
        <v>9</v>
      </c>
      <c r="O139" t="s">
        <v>37</v>
      </c>
      <c r="P139" s="4">
        <v>518</v>
      </c>
      <c r="Q139" s="5">
        <v>75</v>
      </c>
    </row>
    <row r="140" spans="13:17">
      <c r="M140" t="s">
        <v>40</v>
      </c>
      <c r="N140" t="s">
        <v>34</v>
      </c>
      <c r="O140" t="s">
        <v>54</v>
      </c>
      <c r="P140" s="4">
        <v>5677</v>
      </c>
      <c r="Q140" s="5">
        <v>258</v>
      </c>
    </row>
    <row r="141" spans="13:17">
      <c r="M141" t="s">
        <v>26</v>
      </c>
      <c r="N141" t="s">
        <v>27</v>
      </c>
      <c r="O141" t="s">
        <v>33</v>
      </c>
      <c r="P141" s="4">
        <v>6048</v>
      </c>
      <c r="Q141" s="5">
        <v>27</v>
      </c>
    </row>
    <row r="142" spans="13:17">
      <c r="M142" t="s">
        <v>13</v>
      </c>
      <c r="N142" t="s">
        <v>34</v>
      </c>
      <c r="O142" t="s">
        <v>15</v>
      </c>
      <c r="P142" s="4">
        <v>3752</v>
      </c>
      <c r="Q142" s="5">
        <v>213</v>
      </c>
    </row>
    <row r="143" spans="13:17">
      <c r="M143" t="s">
        <v>43</v>
      </c>
      <c r="N143" t="s">
        <v>14</v>
      </c>
      <c r="O143" t="s">
        <v>52</v>
      </c>
      <c r="P143" s="4">
        <v>4480</v>
      </c>
      <c r="Q143" s="5">
        <v>357</v>
      </c>
    </row>
    <row r="144" spans="13:17">
      <c r="M144" t="s">
        <v>18</v>
      </c>
      <c r="N144" t="s">
        <v>9</v>
      </c>
      <c r="O144" t="s">
        <v>19</v>
      </c>
      <c r="P144" s="4">
        <v>259</v>
      </c>
      <c r="Q144" s="5">
        <v>207</v>
      </c>
    </row>
    <row r="145" spans="13:17">
      <c r="M145" t="s">
        <v>13</v>
      </c>
      <c r="N145" t="s">
        <v>9</v>
      </c>
      <c r="O145" t="s">
        <v>10</v>
      </c>
      <c r="P145" s="4">
        <v>42</v>
      </c>
      <c r="Q145" s="5">
        <v>150</v>
      </c>
    </row>
    <row r="146" spans="13:17">
      <c r="M146" t="s">
        <v>21</v>
      </c>
      <c r="N146" t="s">
        <v>22</v>
      </c>
      <c r="O146" t="s">
        <v>51</v>
      </c>
      <c r="P146" s="4">
        <v>98</v>
      </c>
      <c r="Q146" s="5">
        <v>204</v>
      </c>
    </row>
    <row r="147" spans="13:17">
      <c r="M147" t="s">
        <v>40</v>
      </c>
      <c r="N147" t="s">
        <v>14</v>
      </c>
      <c r="O147" t="s">
        <v>53</v>
      </c>
      <c r="P147" s="4">
        <v>2478</v>
      </c>
      <c r="Q147" s="5">
        <v>21</v>
      </c>
    </row>
    <row r="148" spans="13:17">
      <c r="M148" t="s">
        <v>21</v>
      </c>
      <c r="N148" t="s">
        <v>50</v>
      </c>
      <c r="O148" t="s">
        <v>31</v>
      </c>
      <c r="P148" s="4">
        <v>7847</v>
      </c>
      <c r="Q148" s="5">
        <v>174</v>
      </c>
    </row>
    <row r="149" spans="13:17">
      <c r="M149" t="s">
        <v>46</v>
      </c>
      <c r="N149" t="s">
        <v>9</v>
      </c>
      <c r="O149" t="s">
        <v>33</v>
      </c>
      <c r="P149" s="4">
        <v>9926</v>
      </c>
      <c r="Q149" s="5">
        <v>201</v>
      </c>
    </row>
    <row r="150" spans="13:17">
      <c r="M150" t="s">
        <v>13</v>
      </c>
      <c r="N150" t="s">
        <v>34</v>
      </c>
      <c r="O150" t="s">
        <v>12</v>
      </c>
      <c r="P150" s="4">
        <v>819</v>
      </c>
      <c r="Q150" s="5">
        <v>510</v>
      </c>
    </row>
    <row r="151" spans="13:17">
      <c r="M151" t="s">
        <v>26</v>
      </c>
      <c r="N151" t="s">
        <v>27</v>
      </c>
      <c r="O151" t="s">
        <v>52</v>
      </c>
      <c r="P151" s="4">
        <v>3052</v>
      </c>
      <c r="Q151" s="5">
        <v>378</v>
      </c>
    </row>
    <row r="152" spans="13:17">
      <c r="M152" t="s">
        <v>18</v>
      </c>
      <c r="N152" t="s">
        <v>50</v>
      </c>
      <c r="O152" t="s">
        <v>45</v>
      </c>
      <c r="P152" s="4">
        <v>6832</v>
      </c>
      <c r="Q152" s="5">
        <v>27</v>
      </c>
    </row>
    <row r="153" spans="13:17">
      <c r="M153" t="s">
        <v>46</v>
      </c>
      <c r="N153" t="s">
        <v>27</v>
      </c>
      <c r="O153" t="s">
        <v>30</v>
      </c>
      <c r="P153" s="4">
        <v>2016</v>
      </c>
      <c r="Q153" s="5">
        <v>117</v>
      </c>
    </row>
    <row r="154" spans="13:17">
      <c r="M154" t="s">
        <v>26</v>
      </c>
      <c r="N154" t="s">
        <v>34</v>
      </c>
      <c r="O154" t="s">
        <v>45</v>
      </c>
      <c r="P154" s="4">
        <v>7322</v>
      </c>
      <c r="Q154" s="5">
        <v>36</v>
      </c>
    </row>
    <row r="155" spans="13:17">
      <c r="M155" t="s">
        <v>13</v>
      </c>
      <c r="N155" t="s">
        <v>14</v>
      </c>
      <c r="O155" t="s">
        <v>31</v>
      </c>
      <c r="P155" s="4">
        <v>357</v>
      </c>
      <c r="Q155" s="5">
        <v>126</v>
      </c>
    </row>
    <row r="156" spans="13:17">
      <c r="M156" t="s">
        <v>18</v>
      </c>
      <c r="N156" t="s">
        <v>27</v>
      </c>
      <c r="O156" t="s">
        <v>28</v>
      </c>
      <c r="P156" s="4">
        <v>3192</v>
      </c>
      <c r="Q156" s="5">
        <v>72</v>
      </c>
    </row>
    <row r="157" spans="13:17">
      <c r="M157" t="s">
        <v>40</v>
      </c>
      <c r="N157" t="s">
        <v>22</v>
      </c>
      <c r="O157" t="s">
        <v>37</v>
      </c>
      <c r="P157" s="4">
        <v>8435</v>
      </c>
      <c r="Q157" s="5">
        <v>42</v>
      </c>
    </row>
    <row r="158" spans="13:17">
      <c r="M158" t="s">
        <v>8</v>
      </c>
      <c r="N158" t="s">
        <v>27</v>
      </c>
      <c r="O158" t="s">
        <v>52</v>
      </c>
      <c r="P158" s="4">
        <v>0</v>
      </c>
      <c r="Q158" s="5">
        <v>135</v>
      </c>
    </row>
    <row r="159" spans="13:17">
      <c r="M159" t="s">
        <v>40</v>
      </c>
      <c r="N159" t="s">
        <v>50</v>
      </c>
      <c r="O159" t="s">
        <v>49</v>
      </c>
      <c r="P159" s="4">
        <v>8862</v>
      </c>
      <c r="Q159" s="5">
        <v>189</v>
      </c>
    </row>
    <row r="160" spans="13:17">
      <c r="M160" t="s">
        <v>26</v>
      </c>
      <c r="N160" t="s">
        <v>9</v>
      </c>
      <c r="O160" t="s">
        <v>54</v>
      </c>
      <c r="P160" s="4">
        <v>3556</v>
      </c>
      <c r="Q160" s="5">
        <v>459</v>
      </c>
    </row>
    <row r="161" spans="13:17">
      <c r="M161" t="s">
        <v>43</v>
      </c>
      <c r="N161" t="s">
        <v>50</v>
      </c>
      <c r="O161" t="s">
        <v>25</v>
      </c>
      <c r="P161" s="4">
        <v>7280</v>
      </c>
      <c r="Q161" s="5">
        <v>201</v>
      </c>
    </row>
    <row r="162" spans="13:17">
      <c r="M162" t="s">
        <v>26</v>
      </c>
      <c r="N162" t="s">
        <v>50</v>
      </c>
      <c r="O162" t="s">
        <v>10</v>
      </c>
      <c r="P162" s="4">
        <v>3402</v>
      </c>
      <c r="Q162" s="5">
        <v>366</v>
      </c>
    </row>
    <row r="163" spans="13:17">
      <c r="M163" t="s">
        <v>47</v>
      </c>
      <c r="N163" t="s">
        <v>9</v>
      </c>
      <c r="O163" t="s">
        <v>52</v>
      </c>
      <c r="P163" s="4">
        <v>4592</v>
      </c>
      <c r="Q163" s="5">
        <v>324</v>
      </c>
    </row>
    <row r="164" spans="13:17">
      <c r="M164" t="s">
        <v>18</v>
      </c>
      <c r="N164" t="s">
        <v>14</v>
      </c>
      <c r="O164" t="s">
        <v>25</v>
      </c>
      <c r="P164" s="4">
        <v>7833</v>
      </c>
      <c r="Q164" s="5">
        <v>243</v>
      </c>
    </row>
    <row r="165" spans="13:17">
      <c r="M165" t="s">
        <v>46</v>
      </c>
      <c r="N165" t="s">
        <v>27</v>
      </c>
      <c r="O165" t="s">
        <v>45</v>
      </c>
      <c r="P165" s="4">
        <v>7651</v>
      </c>
      <c r="Q165" s="5">
        <v>213</v>
      </c>
    </row>
    <row r="166" spans="13:17">
      <c r="M166" t="s">
        <v>8</v>
      </c>
      <c r="N166" t="s">
        <v>14</v>
      </c>
      <c r="O166" t="s">
        <v>10</v>
      </c>
      <c r="P166" s="4">
        <v>2275</v>
      </c>
      <c r="Q166" s="5">
        <v>447</v>
      </c>
    </row>
    <row r="167" spans="13:17">
      <c r="M167" t="s">
        <v>8</v>
      </c>
      <c r="N167" t="s">
        <v>34</v>
      </c>
      <c r="O167" t="s">
        <v>12</v>
      </c>
      <c r="P167" s="4">
        <v>5670</v>
      </c>
      <c r="Q167" s="5">
        <v>297</v>
      </c>
    </row>
    <row r="168" spans="13:17">
      <c r="M168" t="s">
        <v>40</v>
      </c>
      <c r="N168" t="s">
        <v>14</v>
      </c>
      <c r="O168" t="s">
        <v>30</v>
      </c>
      <c r="P168" s="4">
        <v>2135</v>
      </c>
      <c r="Q168" s="5">
        <v>27</v>
      </c>
    </row>
    <row r="169" spans="13:17">
      <c r="M169" t="s">
        <v>8</v>
      </c>
      <c r="N169" t="s">
        <v>50</v>
      </c>
      <c r="O169" t="s">
        <v>48</v>
      </c>
      <c r="P169" s="4">
        <v>2779</v>
      </c>
      <c r="Q169" s="5">
        <v>75</v>
      </c>
    </row>
    <row r="170" spans="13:17">
      <c r="M170" t="s">
        <v>55</v>
      </c>
      <c r="N170" t="s">
        <v>27</v>
      </c>
      <c r="O170" t="s">
        <v>31</v>
      </c>
      <c r="P170" s="4">
        <v>12950</v>
      </c>
      <c r="Q170" s="5">
        <v>30</v>
      </c>
    </row>
    <row r="171" spans="13:17">
      <c r="M171" t="s">
        <v>40</v>
      </c>
      <c r="N171" t="s">
        <v>22</v>
      </c>
      <c r="O171" t="s">
        <v>23</v>
      </c>
      <c r="P171" s="4">
        <v>2646</v>
      </c>
      <c r="Q171" s="5">
        <v>177</v>
      </c>
    </row>
    <row r="172" spans="13:17">
      <c r="M172" t="s">
        <v>8</v>
      </c>
      <c r="N172" t="s">
        <v>50</v>
      </c>
      <c r="O172" t="s">
        <v>31</v>
      </c>
      <c r="P172" s="4">
        <v>3794</v>
      </c>
      <c r="Q172" s="5">
        <v>159</v>
      </c>
    </row>
    <row r="173" spans="13:17">
      <c r="M173" t="s">
        <v>47</v>
      </c>
      <c r="N173" t="s">
        <v>14</v>
      </c>
      <c r="O173" t="s">
        <v>31</v>
      </c>
      <c r="P173" s="4">
        <v>819</v>
      </c>
      <c r="Q173" s="5">
        <v>306</v>
      </c>
    </row>
    <row r="174" spans="13:17">
      <c r="M174" t="s">
        <v>47</v>
      </c>
      <c r="N174" t="s">
        <v>50</v>
      </c>
      <c r="O174" t="s">
        <v>42</v>
      </c>
      <c r="P174" s="4">
        <v>2583</v>
      </c>
      <c r="Q174" s="5">
        <v>18</v>
      </c>
    </row>
    <row r="175" spans="13:17">
      <c r="M175" t="s">
        <v>40</v>
      </c>
      <c r="N175" t="s">
        <v>14</v>
      </c>
      <c r="O175" t="s">
        <v>39</v>
      </c>
      <c r="P175" s="4">
        <v>4585</v>
      </c>
      <c r="Q175" s="5">
        <v>240</v>
      </c>
    </row>
    <row r="176" spans="13:17">
      <c r="M176" t="s">
        <v>43</v>
      </c>
      <c r="N176" t="s">
        <v>50</v>
      </c>
      <c r="O176" t="s">
        <v>31</v>
      </c>
      <c r="P176" s="4">
        <v>1652</v>
      </c>
      <c r="Q176" s="5">
        <v>93</v>
      </c>
    </row>
    <row r="177" spans="13:17">
      <c r="M177" t="s">
        <v>55</v>
      </c>
      <c r="N177" t="s">
        <v>50</v>
      </c>
      <c r="O177" t="s">
        <v>51</v>
      </c>
      <c r="P177" s="4">
        <v>4991</v>
      </c>
      <c r="Q177" s="5">
        <v>9</v>
      </c>
    </row>
    <row r="178" spans="13:17">
      <c r="M178" t="s">
        <v>13</v>
      </c>
      <c r="N178" t="s">
        <v>50</v>
      </c>
      <c r="O178" t="s">
        <v>30</v>
      </c>
      <c r="P178" s="4">
        <v>2009</v>
      </c>
      <c r="Q178" s="5">
        <v>219</v>
      </c>
    </row>
    <row r="179" spans="13:17">
      <c r="M179" t="s">
        <v>46</v>
      </c>
      <c r="N179" t="s">
        <v>27</v>
      </c>
      <c r="O179" t="s">
        <v>37</v>
      </c>
      <c r="P179" s="4">
        <v>1568</v>
      </c>
      <c r="Q179" s="5">
        <v>141</v>
      </c>
    </row>
    <row r="180" spans="13:17">
      <c r="M180" t="s">
        <v>21</v>
      </c>
      <c r="N180" t="s">
        <v>9</v>
      </c>
      <c r="O180" t="s">
        <v>42</v>
      </c>
      <c r="P180" s="4">
        <v>3388</v>
      </c>
      <c r="Q180" s="5">
        <v>123</v>
      </c>
    </row>
    <row r="181" spans="13:17">
      <c r="M181" t="s">
        <v>8</v>
      </c>
      <c r="N181" t="s">
        <v>34</v>
      </c>
      <c r="O181" t="s">
        <v>49</v>
      </c>
      <c r="P181" s="4">
        <v>623</v>
      </c>
      <c r="Q181" s="5">
        <v>51</v>
      </c>
    </row>
    <row r="182" spans="13:17">
      <c r="M182" t="s">
        <v>26</v>
      </c>
      <c r="N182" t="s">
        <v>22</v>
      </c>
      <c r="O182" t="s">
        <v>19</v>
      </c>
      <c r="P182" s="4">
        <v>10073</v>
      </c>
      <c r="Q182" s="5">
        <v>120</v>
      </c>
    </row>
    <row r="183" spans="13:17">
      <c r="M183" t="s">
        <v>13</v>
      </c>
      <c r="N183" t="s">
        <v>27</v>
      </c>
      <c r="O183" t="s">
        <v>51</v>
      </c>
      <c r="P183" s="4">
        <v>1561</v>
      </c>
      <c r="Q183" s="5">
        <v>27</v>
      </c>
    </row>
    <row r="184" spans="13:17">
      <c r="M184" t="s">
        <v>18</v>
      </c>
      <c r="N184" t="s">
        <v>22</v>
      </c>
      <c r="O184" t="s">
        <v>53</v>
      </c>
      <c r="P184" s="4">
        <v>11522</v>
      </c>
      <c r="Q184" s="5">
        <v>204</v>
      </c>
    </row>
    <row r="185" spans="13:17">
      <c r="M185" t="s">
        <v>26</v>
      </c>
      <c r="N185" t="s">
        <v>34</v>
      </c>
      <c r="O185" t="s">
        <v>12</v>
      </c>
      <c r="P185" s="4">
        <v>2317</v>
      </c>
      <c r="Q185" s="5">
        <v>123</v>
      </c>
    </row>
    <row r="186" spans="13:17">
      <c r="M186" t="s">
        <v>55</v>
      </c>
      <c r="N186" t="s">
        <v>9</v>
      </c>
      <c r="O186" t="s">
        <v>54</v>
      </c>
      <c r="P186" s="4">
        <v>3059</v>
      </c>
      <c r="Q186" s="5">
        <v>27</v>
      </c>
    </row>
    <row r="187" spans="13:17">
      <c r="M187" t="s">
        <v>21</v>
      </c>
      <c r="N187" t="s">
        <v>9</v>
      </c>
      <c r="O187" t="s">
        <v>51</v>
      </c>
      <c r="P187" s="4">
        <v>2324</v>
      </c>
      <c r="Q187" s="5">
        <v>177</v>
      </c>
    </row>
    <row r="188" spans="13:17">
      <c r="M188" t="s">
        <v>47</v>
      </c>
      <c r="N188" t="s">
        <v>27</v>
      </c>
      <c r="O188" t="s">
        <v>51</v>
      </c>
      <c r="P188" s="4">
        <v>4956</v>
      </c>
      <c r="Q188" s="5">
        <v>171</v>
      </c>
    </row>
    <row r="189" spans="13:17">
      <c r="M189" t="s">
        <v>55</v>
      </c>
      <c r="N189" t="s">
        <v>50</v>
      </c>
      <c r="O189" t="s">
        <v>39</v>
      </c>
      <c r="P189" s="4">
        <v>5355</v>
      </c>
      <c r="Q189" s="5">
        <v>204</v>
      </c>
    </row>
    <row r="190" spans="13:17">
      <c r="M190" t="s">
        <v>47</v>
      </c>
      <c r="N190" t="s">
        <v>50</v>
      </c>
      <c r="O190" t="s">
        <v>17</v>
      </c>
      <c r="P190" s="4">
        <v>7259</v>
      </c>
      <c r="Q190" s="5">
        <v>276</v>
      </c>
    </row>
    <row r="191" spans="13:17">
      <c r="M191" t="s">
        <v>13</v>
      </c>
      <c r="N191" t="s">
        <v>9</v>
      </c>
      <c r="O191" t="s">
        <v>51</v>
      </c>
      <c r="P191" s="4">
        <v>6279</v>
      </c>
      <c r="Q191" s="5">
        <v>45</v>
      </c>
    </row>
    <row r="192" spans="13:17">
      <c r="M192" t="s">
        <v>8</v>
      </c>
      <c r="N192" t="s">
        <v>34</v>
      </c>
      <c r="O192" t="s">
        <v>52</v>
      </c>
      <c r="P192" s="4">
        <v>2541</v>
      </c>
      <c r="Q192" s="5">
        <v>45</v>
      </c>
    </row>
    <row r="193" spans="13:17">
      <c r="M193" t="s">
        <v>26</v>
      </c>
      <c r="N193" t="s">
        <v>14</v>
      </c>
      <c r="O193" t="s">
        <v>53</v>
      </c>
      <c r="P193" s="4">
        <v>3864</v>
      </c>
      <c r="Q193" s="5">
        <v>177</v>
      </c>
    </row>
    <row r="194" spans="13:17">
      <c r="M194" t="s">
        <v>43</v>
      </c>
      <c r="N194" t="s">
        <v>22</v>
      </c>
      <c r="O194" t="s">
        <v>12</v>
      </c>
      <c r="P194" s="4">
        <v>6146</v>
      </c>
      <c r="Q194" s="5">
        <v>63</v>
      </c>
    </row>
    <row r="195" spans="13:17">
      <c r="M195" t="s">
        <v>18</v>
      </c>
      <c r="N195" t="s">
        <v>27</v>
      </c>
      <c r="O195" t="s">
        <v>23</v>
      </c>
      <c r="P195" s="4">
        <v>2639</v>
      </c>
      <c r="Q195" s="5">
        <v>204</v>
      </c>
    </row>
    <row r="196" spans="13:17">
      <c r="M196" t="s">
        <v>13</v>
      </c>
      <c r="N196" t="s">
        <v>9</v>
      </c>
      <c r="O196" t="s">
        <v>37</v>
      </c>
      <c r="P196" s="4">
        <v>1890</v>
      </c>
      <c r="Q196" s="5">
        <v>195</v>
      </c>
    </row>
    <row r="197" spans="13:17">
      <c r="M197" t="s">
        <v>40</v>
      </c>
      <c r="N197" t="s">
        <v>50</v>
      </c>
      <c r="O197" t="s">
        <v>17</v>
      </c>
      <c r="P197" s="4">
        <v>1932</v>
      </c>
      <c r="Q197" s="5">
        <v>369</v>
      </c>
    </row>
    <row r="198" spans="13:17">
      <c r="M198" t="s">
        <v>47</v>
      </c>
      <c r="N198" t="s">
        <v>50</v>
      </c>
      <c r="O198" t="s">
        <v>28</v>
      </c>
      <c r="P198" s="4">
        <v>6300</v>
      </c>
      <c r="Q198" s="5">
        <v>42</v>
      </c>
    </row>
    <row r="199" spans="13:17">
      <c r="M199" t="s">
        <v>26</v>
      </c>
      <c r="N199" t="s">
        <v>9</v>
      </c>
      <c r="O199" t="s">
        <v>10</v>
      </c>
      <c r="P199" s="4">
        <v>560</v>
      </c>
      <c r="Q199" s="5">
        <v>81</v>
      </c>
    </row>
    <row r="200" spans="13:17">
      <c r="M200" t="s">
        <v>18</v>
      </c>
      <c r="N200" t="s">
        <v>9</v>
      </c>
      <c r="O200" t="s">
        <v>51</v>
      </c>
      <c r="P200" s="4">
        <v>2856</v>
      </c>
      <c r="Q200" s="5">
        <v>246</v>
      </c>
    </row>
    <row r="201" spans="13:17">
      <c r="M201" t="s">
        <v>18</v>
      </c>
      <c r="N201" t="s">
        <v>50</v>
      </c>
      <c r="O201" t="s">
        <v>33</v>
      </c>
      <c r="P201" s="4">
        <v>707</v>
      </c>
      <c r="Q201" s="5">
        <v>174</v>
      </c>
    </row>
    <row r="202" spans="13:17">
      <c r="M202" t="s">
        <v>13</v>
      </c>
      <c r="N202" t="s">
        <v>14</v>
      </c>
      <c r="O202" t="s">
        <v>10</v>
      </c>
      <c r="P202" s="4">
        <v>3598</v>
      </c>
      <c r="Q202" s="5">
        <v>81</v>
      </c>
    </row>
    <row r="203" spans="13:17">
      <c r="M203" t="s">
        <v>8</v>
      </c>
      <c r="N203" t="s">
        <v>14</v>
      </c>
      <c r="O203" t="s">
        <v>37</v>
      </c>
      <c r="P203" s="4">
        <v>6853</v>
      </c>
      <c r="Q203" s="5">
        <v>372</v>
      </c>
    </row>
    <row r="204" spans="13:17">
      <c r="M204" t="s">
        <v>8</v>
      </c>
      <c r="N204" t="s">
        <v>14</v>
      </c>
      <c r="O204" t="s">
        <v>30</v>
      </c>
      <c r="P204" s="4">
        <v>4725</v>
      </c>
      <c r="Q204" s="5">
        <v>174</v>
      </c>
    </row>
    <row r="205" spans="13:17">
      <c r="M205" t="s">
        <v>21</v>
      </c>
      <c r="N205" t="s">
        <v>22</v>
      </c>
      <c r="O205" t="s">
        <v>15</v>
      </c>
      <c r="P205" s="4">
        <v>10304</v>
      </c>
      <c r="Q205" s="5">
        <v>84</v>
      </c>
    </row>
    <row r="206" spans="13:17">
      <c r="M206" t="s">
        <v>21</v>
      </c>
      <c r="N206" t="s">
        <v>50</v>
      </c>
      <c r="O206" t="s">
        <v>30</v>
      </c>
      <c r="P206" s="4">
        <v>1274</v>
      </c>
      <c r="Q206" s="5">
        <v>225</v>
      </c>
    </row>
    <row r="207" spans="13:17">
      <c r="M207" t="s">
        <v>43</v>
      </c>
      <c r="N207" t="s">
        <v>22</v>
      </c>
      <c r="O207" t="s">
        <v>10</v>
      </c>
      <c r="P207" s="4">
        <v>1526</v>
      </c>
      <c r="Q207" s="5">
        <v>105</v>
      </c>
    </row>
    <row r="208" spans="13:17">
      <c r="M208" t="s">
        <v>8</v>
      </c>
      <c r="N208" t="s">
        <v>27</v>
      </c>
      <c r="O208" t="s">
        <v>54</v>
      </c>
      <c r="P208" s="4">
        <v>3101</v>
      </c>
      <c r="Q208" s="5">
        <v>225</v>
      </c>
    </row>
    <row r="209" spans="13:17">
      <c r="M209" t="s">
        <v>46</v>
      </c>
      <c r="N209" t="s">
        <v>9</v>
      </c>
      <c r="O209" t="s">
        <v>17</v>
      </c>
      <c r="P209" s="4">
        <v>1057</v>
      </c>
      <c r="Q209" s="5">
        <v>54</v>
      </c>
    </row>
    <row r="210" spans="13:17">
      <c r="M210" t="s">
        <v>40</v>
      </c>
      <c r="N210" t="s">
        <v>9</v>
      </c>
      <c r="O210" t="s">
        <v>51</v>
      </c>
      <c r="P210" s="4">
        <v>5306</v>
      </c>
      <c r="Q210" s="5">
        <v>0</v>
      </c>
    </row>
    <row r="211" spans="13:17">
      <c r="M211" t="s">
        <v>43</v>
      </c>
      <c r="N211" t="s">
        <v>27</v>
      </c>
      <c r="O211" t="s">
        <v>49</v>
      </c>
      <c r="P211" s="4">
        <v>4018</v>
      </c>
      <c r="Q211" s="5">
        <v>171</v>
      </c>
    </row>
    <row r="212" spans="13:17">
      <c r="M212" t="s">
        <v>18</v>
      </c>
      <c r="N212" t="s">
        <v>50</v>
      </c>
      <c r="O212" t="s">
        <v>30</v>
      </c>
      <c r="P212" s="4">
        <v>938</v>
      </c>
      <c r="Q212" s="5">
        <v>189</v>
      </c>
    </row>
    <row r="213" spans="13:17">
      <c r="M213" t="s">
        <v>40</v>
      </c>
      <c r="N213" t="s">
        <v>34</v>
      </c>
      <c r="O213" t="s">
        <v>23</v>
      </c>
      <c r="P213" s="4">
        <v>1778</v>
      </c>
      <c r="Q213" s="5">
        <v>270</v>
      </c>
    </row>
    <row r="214" spans="13:17">
      <c r="M214" t="s">
        <v>26</v>
      </c>
      <c r="N214" t="s">
        <v>27</v>
      </c>
      <c r="O214" t="s">
        <v>10</v>
      </c>
      <c r="P214" s="4">
        <v>1638</v>
      </c>
      <c r="Q214" s="5">
        <v>63</v>
      </c>
    </row>
    <row r="215" spans="13:17">
      <c r="M215" t="s">
        <v>21</v>
      </c>
      <c r="N215" t="s">
        <v>34</v>
      </c>
      <c r="O215" t="s">
        <v>28</v>
      </c>
      <c r="P215" s="4">
        <v>154</v>
      </c>
      <c r="Q215" s="5">
        <v>21</v>
      </c>
    </row>
    <row r="216" spans="13:17">
      <c r="M216" t="s">
        <v>40</v>
      </c>
      <c r="N216" t="s">
        <v>9</v>
      </c>
      <c r="O216" t="s">
        <v>37</v>
      </c>
      <c r="P216" s="4">
        <v>9835</v>
      </c>
      <c r="Q216" s="5">
        <v>207</v>
      </c>
    </row>
    <row r="217" spans="13:17">
      <c r="M217" t="s">
        <v>18</v>
      </c>
      <c r="N217" t="s">
        <v>9</v>
      </c>
      <c r="O217" t="s">
        <v>42</v>
      </c>
      <c r="P217" s="4">
        <v>7273</v>
      </c>
      <c r="Q217" s="5">
        <v>96</v>
      </c>
    </row>
    <row r="218" spans="13:17">
      <c r="M218" t="s">
        <v>43</v>
      </c>
      <c r="N218" t="s">
        <v>27</v>
      </c>
      <c r="O218" t="s">
        <v>37</v>
      </c>
      <c r="P218" s="4">
        <v>6909</v>
      </c>
      <c r="Q218" s="5">
        <v>81</v>
      </c>
    </row>
    <row r="219" spans="13:17">
      <c r="M219" t="s">
        <v>18</v>
      </c>
      <c r="N219" t="s">
        <v>27</v>
      </c>
      <c r="O219" t="s">
        <v>49</v>
      </c>
      <c r="P219" s="4">
        <v>3920</v>
      </c>
      <c r="Q219" s="5">
        <v>306</v>
      </c>
    </row>
    <row r="220" spans="13:17">
      <c r="M220" t="s">
        <v>55</v>
      </c>
      <c r="N220" t="s">
        <v>27</v>
      </c>
      <c r="O220" t="s">
        <v>45</v>
      </c>
      <c r="P220" s="4">
        <v>4858</v>
      </c>
      <c r="Q220" s="5">
        <v>279</v>
      </c>
    </row>
    <row r="221" spans="13:17">
      <c r="M221" t="s">
        <v>46</v>
      </c>
      <c r="N221" t="s">
        <v>34</v>
      </c>
      <c r="O221" t="s">
        <v>19</v>
      </c>
      <c r="P221" s="4">
        <v>3549</v>
      </c>
      <c r="Q221" s="5">
        <v>3</v>
      </c>
    </row>
    <row r="222" spans="13:17">
      <c r="M222" t="s">
        <v>40</v>
      </c>
      <c r="N222" t="s">
        <v>27</v>
      </c>
      <c r="O222" t="s">
        <v>53</v>
      </c>
      <c r="P222" s="4">
        <v>966</v>
      </c>
      <c r="Q222" s="5">
        <v>198</v>
      </c>
    </row>
    <row r="223" spans="13:17">
      <c r="M223" t="s">
        <v>43</v>
      </c>
      <c r="N223" t="s">
        <v>27</v>
      </c>
      <c r="O223" t="s">
        <v>23</v>
      </c>
      <c r="P223" s="4">
        <v>385</v>
      </c>
      <c r="Q223" s="5">
        <v>249</v>
      </c>
    </row>
    <row r="224" spans="13:17">
      <c r="M224" t="s">
        <v>26</v>
      </c>
      <c r="N224" t="s">
        <v>50</v>
      </c>
      <c r="O224" t="s">
        <v>30</v>
      </c>
      <c r="P224" s="4">
        <v>2219</v>
      </c>
      <c r="Q224" s="5">
        <v>75</v>
      </c>
    </row>
    <row r="225" spans="13:17">
      <c r="M225" t="s">
        <v>18</v>
      </c>
      <c r="N225" t="s">
        <v>22</v>
      </c>
      <c r="O225" t="s">
        <v>15</v>
      </c>
      <c r="P225" s="4">
        <v>2954</v>
      </c>
      <c r="Q225" s="5">
        <v>189</v>
      </c>
    </row>
    <row r="226" spans="13:17">
      <c r="M226" t="s">
        <v>40</v>
      </c>
      <c r="N226" t="s">
        <v>22</v>
      </c>
      <c r="O226" t="s">
        <v>15</v>
      </c>
      <c r="P226" s="4">
        <v>280</v>
      </c>
      <c r="Q226" s="5">
        <v>87</v>
      </c>
    </row>
    <row r="227" spans="13:17">
      <c r="M227" t="s">
        <v>21</v>
      </c>
      <c r="N227" t="s">
        <v>22</v>
      </c>
      <c r="O227" t="s">
        <v>10</v>
      </c>
      <c r="P227" s="4">
        <v>6118</v>
      </c>
      <c r="Q227" s="5">
        <v>174</v>
      </c>
    </row>
    <row r="228" spans="13:17">
      <c r="M228" t="s">
        <v>46</v>
      </c>
      <c r="N228" t="s">
        <v>27</v>
      </c>
      <c r="O228" t="s">
        <v>25</v>
      </c>
      <c r="P228" s="4">
        <v>4802</v>
      </c>
      <c r="Q228" s="5">
        <v>36</v>
      </c>
    </row>
    <row r="229" spans="13:17">
      <c r="M229" t="s">
        <v>18</v>
      </c>
      <c r="N229" t="s">
        <v>34</v>
      </c>
      <c r="O229" t="s">
        <v>49</v>
      </c>
      <c r="P229" s="4">
        <v>4137</v>
      </c>
      <c r="Q229" s="5">
        <v>60</v>
      </c>
    </row>
    <row r="230" spans="13:17">
      <c r="M230" t="s">
        <v>47</v>
      </c>
      <c r="N230" t="s">
        <v>14</v>
      </c>
      <c r="O230" t="s">
        <v>48</v>
      </c>
      <c r="P230" s="4">
        <v>2023</v>
      </c>
      <c r="Q230" s="5">
        <v>78</v>
      </c>
    </row>
    <row r="231" spans="13:17">
      <c r="M231" t="s">
        <v>18</v>
      </c>
      <c r="N231" t="s">
        <v>22</v>
      </c>
      <c r="O231" t="s">
        <v>10</v>
      </c>
      <c r="P231" s="4">
        <v>9051</v>
      </c>
      <c r="Q231" s="5">
        <v>57</v>
      </c>
    </row>
    <row r="232" spans="13:17">
      <c r="M232" t="s">
        <v>18</v>
      </c>
      <c r="N232" t="s">
        <v>9</v>
      </c>
      <c r="O232" t="s">
        <v>54</v>
      </c>
      <c r="P232" s="4">
        <v>2919</v>
      </c>
      <c r="Q232" s="5">
        <v>45</v>
      </c>
    </row>
    <row r="233" spans="13:17">
      <c r="M233" t="s">
        <v>21</v>
      </c>
      <c r="N233" t="s">
        <v>34</v>
      </c>
      <c r="O233" t="s">
        <v>37</v>
      </c>
      <c r="P233" s="4">
        <v>5915</v>
      </c>
      <c r="Q233" s="5">
        <v>3</v>
      </c>
    </row>
    <row r="234" spans="13:17">
      <c r="M234" t="s">
        <v>55</v>
      </c>
      <c r="N234" t="s">
        <v>14</v>
      </c>
      <c r="O234" t="s">
        <v>25</v>
      </c>
      <c r="P234" s="4">
        <v>2562</v>
      </c>
      <c r="Q234" s="5">
        <v>6</v>
      </c>
    </row>
    <row r="235" spans="13:17">
      <c r="M235" t="s">
        <v>43</v>
      </c>
      <c r="N235" t="s">
        <v>9</v>
      </c>
      <c r="O235" t="s">
        <v>28</v>
      </c>
      <c r="P235" s="4">
        <v>8813</v>
      </c>
      <c r="Q235" s="5">
        <v>21</v>
      </c>
    </row>
    <row r="236" spans="13:17">
      <c r="M236" t="s">
        <v>43</v>
      </c>
      <c r="N236" t="s">
        <v>22</v>
      </c>
      <c r="O236" t="s">
        <v>23</v>
      </c>
      <c r="P236" s="4">
        <v>6111</v>
      </c>
      <c r="Q236" s="5">
        <v>3</v>
      </c>
    </row>
    <row r="237" spans="13:17">
      <c r="M237" t="s">
        <v>13</v>
      </c>
      <c r="N237" t="s">
        <v>50</v>
      </c>
      <c r="O237" t="s">
        <v>35</v>
      </c>
      <c r="P237" s="4">
        <v>3507</v>
      </c>
      <c r="Q237" s="5">
        <v>288</v>
      </c>
    </row>
    <row r="238" spans="13:17">
      <c r="M238" t="s">
        <v>26</v>
      </c>
      <c r="N238" t="s">
        <v>22</v>
      </c>
      <c r="O238" t="s">
        <v>12</v>
      </c>
      <c r="P238" s="4">
        <v>4319</v>
      </c>
      <c r="Q238" s="5">
        <v>30</v>
      </c>
    </row>
    <row r="239" spans="13:17">
      <c r="M239" t="s">
        <v>8</v>
      </c>
      <c r="N239" t="s">
        <v>34</v>
      </c>
      <c r="O239" t="s">
        <v>51</v>
      </c>
      <c r="P239" s="4">
        <v>609</v>
      </c>
      <c r="Q239" s="5">
        <v>87</v>
      </c>
    </row>
    <row r="240" spans="13:17">
      <c r="M240" t="s">
        <v>8</v>
      </c>
      <c r="N240" t="s">
        <v>27</v>
      </c>
      <c r="O240" t="s">
        <v>53</v>
      </c>
      <c r="P240" s="4">
        <v>6370</v>
      </c>
      <c r="Q240" s="5">
        <v>30</v>
      </c>
    </row>
    <row r="241" spans="13:17">
      <c r="M241" t="s">
        <v>43</v>
      </c>
      <c r="N241" t="s">
        <v>34</v>
      </c>
      <c r="O241" t="s">
        <v>39</v>
      </c>
      <c r="P241" s="4">
        <v>5474</v>
      </c>
      <c r="Q241" s="5">
        <v>168</v>
      </c>
    </row>
    <row r="242" spans="13:17">
      <c r="M242" t="s">
        <v>8</v>
      </c>
      <c r="N242" t="s">
        <v>22</v>
      </c>
      <c r="O242" t="s">
        <v>53</v>
      </c>
      <c r="P242" s="4">
        <v>3164</v>
      </c>
      <c r="Q242" s="5">
        <v>306</v>
      </c>
    </row>
    <row r="243" spans="13:17">
      <c r="M243" t="s">
        <v>26</v>
      </c>
      <c r="N243" t="s">
        <v>14</v>
      </c>
      <c r="O243" t="s">
        <v>19</v>
      </c>
      <c r="P243" s="4">
        <v>1302</v>
      </c>
      <c r="Q243" s="5">
        <v>402</v>
      </c>
    </row>
    <row r="244" spans="13:17">
      <c r="M244" t="s">
        <v>47</v>
      </c>
      <c r="N244" t="s">
        <v>9</v>
      </c>
      <c r="O244" t="s">
        <v>54</v>
      </c>
      <c r="P244" s="4">
        <v>7308</v>
      </c>
      <c r="Q244" s="5">
        <v>327</v>
      </c>
    </row>
    <row r="245" spans="13:17">
      <c r="M245" t="s">
        <v>8</v>
      </c>
      <c r="N245" t="s">
        <v>9</v>
      </c>
      <c r="O245" t="s">
        <v>53</v>
      </c>
      <c r="P245" s="4">
        <v>6132</v>
      </c>
      <c r="Q245" s="5">
        <v>93</v>
      </c>
    </row>
    <row r="246" spans="13:17">
      <c r="M246" t="s">
        <v>55</v>
      </c>
      <c r="N246" t="s">
        <v>14</v>
      </c>
      <c r="O246" t="s">
        <v>17</v>
      </c>
      <c r="P246" s="4">
        <v>3472</v>
      </c>
      <c r="Q246" s="5">
        <v>96</v>
      </c>
    </row>
    <row r="247" spans="13:17">
      <c r="M247" t="s">
        <v>13</v>
      </c>
      <c r="N247" t="s">
        <v>27</v>
      </c>
      <c r="O247" t="s">
        <v>23</v>
      </c>
      <c r="P247" s="4">
        <v>9660</v>
      </c>
      <c r="Q247" s="5">
        <v>27</v>
      </c>
    </row>
    <row r="248" spans="13:17">
      <c r="M248" t="s">
        <v>18</v>
      </c>
      <c r="N248" t="s">
        <v>34</v>
      </c>
      <c r="O248" t="s">
        <v>51</v>
      </c>
      <c r="P248" s="4">
        <v>2436</v>
      </c>
      <c r="Q248" s="5">
        <v>99</v>
      </c>
    </row>
    <row r="249" spans="13:17">
      <c r="M249" t="s">
        <v>18</v>
      </c>
      <c r="N249" t="s">
        <v>34</v>
      </c>
      <c r="O249" t="s">
        <v>31</v>
      </c>
      <c r="P249" s="4">
        <v>9506</v>
      </c>
      <c r="Q249" s="5">
        <v>87</v>
      </c>
    </row>
    <row r="250" spans="13:17">
      <c r="M250" t="s">
        <v>55</v>
      </c>
      <c r="N250" t="s">
        <v>9</v>
      </c>
      <c r="O250" t="s">
        <v>45</v>
      </c>
      <c r="P250" s="4">
        <v>245</v>
      </c>
      <c r="Q250" s="5">
        <v>288</v>
      </c>
    </row>
    <row r="251" spans="13:17">
      <c r="M251" t="s">
        <v>13</v>
      </c>
      <c r="N251" t="s">
        <v>14</v>
      </c>
      <c r="O251" t="s">
        <v>42</v>
      </c>
      <c r="P251" s="4">
        <v>2702</v>
      </c>
      <c r="Q251" s="5">
        <v>363</v>
      </c>
    </row>
    <row r="252" spans="13:17">
      <c r="M252" t="s">
        <v>55</v>
      </c>
      <c r="N252" t="s">
        <v>50</v>
      </c>
      <c r="O252" t="s">
        <v>33</v>
      </c>
      <c r="P252" s="4">
        <v>700</v>
      </c>
      <c r="Q252" s="5">
        <v>87</v>
      </c>
    </row>
    <row r="253" spans="13:17">
      <c r="M253" t="s">
        <v>26</v>
      </c>
      <c r="N253" t="s">
        <v>50</v>
      </c>
      <c r="O253" t="s">
        <v>33</v>
      </c>
      <c r="P253" s="4">
        <v>3759</v>
      </c>
      <c r="Q253" s="5">
        <v>150</v>
      </c>
    </row>
    <row r="254" spans="13:17">
      <c r="M254" t="s">
        <v>46</v>
      </c>
      <c r="N254" t="s">
        <v>14</v>
      </c>
      <c r="O254" t="s">
        <v>33</v>
      </c>
      <c r="P254" s="4">
        <v>1589</v>
      </c>
      <c r="Q254" s="5">
        <v>303</v>
      </c>
    </row>
    <row r="255" spans="13:17">
      <c r="M255" t="s">
        <v>40</v>
      </c>
      <c r="N255" t="s">
        <v>14</v>
      </c>
      <c r="O255" t="s">
        <v>54</v>
      </c>
      <c r="P255" s="4">
        <v>5194</v>
      </c>
      <c r="Q255" s="5">
        <v>288</v>
      </c>
    </row>
    <row r="256" spans="13:17">
      <c r="M256" t="s">
        <v>55</v>
      </c>
      <c r="N256" t="s">
        <v>22</v>
      </c>
      <c r="O256" t="s">
        <v>12</v>
      </c>
      <c r="P256" s="4">
        <v>945</v>
      </c>
      <c r="Q256" s="5">
        <v>75</v>
      </c>
    </row>
    <row r="257" spans="13:17">
      <c r="M257" t="s">
        <v>8</v>
      </c>
      <c r="N257" t="s">
        <v>34</v>
      </c>
      <c r="O257" t="s">
        <v>35</v>
      </c>
      <c r="P257" s="4">
        <v>1988</v>
      </c>
      <c r="Q257" s="5">
        <v>39</v>
      </c>
    </row>
    <row r="258" spans="13:17">
      <c r="M258" t="s">
        <v>26</v>
      </c>
      <c r="N258" t="s">
        <v>50</v>
      </c>
      <c r="O258" t="s">
        <v>15</v>
      </c>
      <c r="P258" s="4">
        <v>6734</v>
      </c>
      <c r="Q258" s="5">
        <v>123</v>
      </c>
    </row>
    <row r="259" spans="13:17">
      <c r="M259" t="s">
        <v>8</v>
      </c>
      <c r="N259" t="s">
        <v>22</v>
      </c>
      <c r="O259" t="s">
        <v>19</v>
      </c>
      <c r="P259" s="4">
        <v>217</v>
      </c>
      <c r="Q259" s="5">
        <v>36</v>
      </c>
    </row>
    <row r="260" spans="13:17">
      <c r="M260" t="s">
        <v>43</v>
      </c>
      <c r="N260" t="s">
        <v>50</v>
      </c>
      <c r="O260" t="s">
        <v>37</v>
      </c>
      <c r="P260" s="4">
        <v>6279</v>
      </c>
      <c r="Q260" s="5">
        <v>237</v>
      </c>
    </row>
    <row r="261" spans="13:17">
      <c r="M261" t="s">
        <v>8</v>
      </c>
      <c r="N261" t="s">
        <v>22</v>
      </c>
      <c r="O261" t="s">
        <v>12</v>
      </c>
      <c r="P261" s="4">
        <v>4424</v>
      </c>
      <c r="Q261" s="5">
        <v>201</v>
      </c>
    </row>
    <row r="262" spans="13:17">
      <c r="M262" t="s">
        <v>46</v>
      </c>
      <c r="N262" t="s">
        <v>22</v>
      </c>
      <c r="O262" t="s">
        <v>33</v>
      </c>
      <c r="P262" s="4">
        <v>189</v>
      </c>
      <c r="Q262" s="5">
        <v>48</v>
      </c>
    </row>
    <row r="263" spans="13:17">
      <c r="M263" t="s">
        <v>43</v>
      </c>
      <c r="N263" t="s">
        <v>14</v>
      </c>
      <c r="O263" t="s">
        <v>37</v>
      </c>
      <c r="P263" s="4">
        <v>490</v>
      </c>
      <c r="Q263" s="5">
        <v>84</v>
      </c>
    </row>
    <row r="264" spans="13:17">
      <c r="M264" t="s">
        <v>13</v>
      </c>
      <c r="N264" t="s">
        <v>9</v>
      </c>
      <c r="O264" t="s">
        <v>45</v>
      </c>
      <c r="P264" s="4">
        <v>434</v>
      </c>
      <c r="Q264" s="5">
        <v>87</v>
      </c>
    </row>
    <row r="265" spans="13:17">
      <c r="M265" t="s">
        <v>40</v>
      </c>
      <c r="N265" t="s">
        <v>34</v>
      </c>
      <c r="O265" t="s">
        <v>10</v>
      </c>
      <c r="P265" s="4">
        <v>10129</v>
      </c>
      <c r="Q265" s="5">
        <v>312</v>
      </c>
    </row>
    <row r="266" spans="13:17">
      <c r="M266" t="s">
        <v>47</v>
      </c>
      <c r="N266" t="s">
        <v>27</v>
      </c>
      <c r="O266" t="s">
        <v>54</v>
      </c>
      <c r="P266" s="4">
        <v>1652</v>
      </c>
      <c r="Q266" s="5">
        <v>102</v>
      </c>
    </row>
    <row r="267" spans="13:17">
      <c r="M267" t="s">
        <v>13</v>
      </c>
      <c r="N267" t="s">
        <v>34</v>
      </c>
      <c r="O267" t="s">
        <v>45</v>
      </c>
      <c r="P267" s="4">
        <v>6433</v>
      </c>
      <c r="Q267" s="5">
        <v>78</v>
      </c>
    </row>
    <row r="268" spans="13:17">
      <c r="M268" t="s">
        <v>47</v>
      </c>
      <c r="N268" t="s">
        <v>50</v>
      </c>
      <c r="O268" t="s">
        <v>48</v>
      </c>
      <c r="P268" s="4">
        <v>2212</v>
      </c>
      <c r="Q268" s="5">
        <v>117</v>
      </c>
    </row>
    <row r="269" spans="13:17">
      <c r="M269" t="s">
        <v>21</v>
      </c>
      <c r="N269" t="s">
        <v>14</v>
      </c>
      <c r="O269" t="s">
        <v>39</v>
      </c>
      <c r="P269" s="4">
        <v>609</v>
      </c>
      <c r="Q269" s="5">
        <v>99</v>
      </c>
    </row>
    <row r="270" spans="13:17">
      <c r="M270" t="s">
        <v>8</v>
      </c>
      <c r="N270" t="s">
        <v>14</v>
      </c>
      <c r="O270" t="s">
        <v>49</v>
      </c>
      <c r="P270" s="4">
        <v>1638</v>
      </c>
      <c r="Q270" s="5">
        <v>48</v>
      </c>
    </row>
    <row r="271" spans="13:17">
      <c r="M271" t="s">
        <v>40</v>
      </c>
      <c r="N271" t="s">
        <v>50</v>
      </c>
      <c r="O271" t="s">
        <v>25</v>
      </c>
      <c r="P271" s="4">
        <v>3829</v>
      </c>
      <c r="Q271" s="5">
        <v>24</v>
      </c>
    </row>
    <row r="272" spans="13:17">
      <c r="M272" t="s">
        <v>8</v>
      </c>
      <c r="N272" t="s">
        <v>27</v>
      </c>
      <c r="O272" t="s">
        <v>25</v>
      </c>
      <c r="P272" s="4">
        <v>5775</v>
      </c>
      <c r="Q272" s="5">
        <v>42</v>
      </c>
    </row>
    <row r="273" spans="13:17">
      <c r="M273" t="s">
        <v>26</v>
      </c>
      <c r="N273" t="s">
        <v>14</v>
      </c>
      <c r="O273" t="s">
        <v>42</v>
      </c>
      <c r="P273" s="4">
        <v>1071</v>
      </c>
      <c r="Q273" s="5">
        <v>270</v>
      </c>
    </row>
    <row r="274" spans="13:17">
      <c r="M274" t="s">
        <v>13</v>
      </c>
      <c r="N274" t="s">
        <v>22</v>
      </c>
      <c r="O274" t="s">
        <v>48</v>
      </c>
      <c r="P274" s="4">
        <v>5019</v>
      </c>
      <c r="Q274" s="5">
        <v>150</v>
      </c>
    </row>
    <row r="275" spans="13:17">
      <c r="M275" t="s">
        <v>46</v>
      </c>
      <c r="N275" t="s">
        <v>9</v>
      </c>
      <c r="O275" t="s">
        <v>25</v>
      </c>
      <c r="P275" s="4">
        <v>2863</v>
      </c>
      <c r="Q275" s="5">
        <v>42</v>
      </c>
    </row>
    <row r="276" spans="13:17">
      <c r="M276" t="s">
        <v>8</v>
      </c>
      <c r="N276" t="s">
        <v>14</v>
      </c>
      <c r="O276" t="s">
        <v>52</v>
      </c>
      <c r="P276" s="4">
        <v>1617</v>
      </c>
      <c r="Q276" s="5">
        <v>126</v>
      </c>
    </row>
    <row r="277" spans="13:17">
      <c r="M277" t="s">
        <v>26</v>
      </c>
      <c r="N277" t="s">
        <v>9</v>
      </c>
      <c r="O277" t="s">
        <v>51</v>
      </c>
      <c r="P277" s="4">
        <v>6818</v>
      </c>
      <c r="Q277" s="5">
        <v>6</v>
      </c>
    </row>
    <row r="278" spans="13:17">
      <c r="M278" t="s">
        <v>47</v>
      </c>
      <c r="N278" t="s">
        <v>14</v>
      </c>
      <c r="O278" t="s">
        <v>25</v>
      </c>
      <c r="P278" s="4">
        <v>6657</v>
      </c>
      <c r="Q278" s="5">
        <v>276</v>
      </c>
    </row>
    <row r="279" spans="13:17">
      <c r="M279" t="s">
        <v>47</v>
      </c>
      <c r="N279" t="s">
        <v>50</v>
      </c>
      <c r="O279" t="s">
        <v>33</v>
      </c>
      <c r="P279" s="4">
        <v>2919</v>
      </c>
      <c r="Q279" s="5">
        <v>93</v>
      </c>
    </row>
    <row r="280" spans="13:17">
      <c r="M280" t="s">
        <v>46</v>
      </c>
      <c r="N280" t="s">
        <v>22</v>
      </c>
      <c r="O280" t="s">
        <v>35</v>
      </c>
      <c r="P280" s="4">
        <v>3094</v>
      </c>
      <c r="Q280" s="5">
        <v>246</v>
      </c>
    </row>
    <row r="281" spans="13:17">
      <c r="M281" t="s">
        <v>26</v>
      </c>
      <c r="N281" t="s">
        <v>27</v>
      </c>
      <c r="O281" t="s">
        <v>49</v>
      </c>
      <c r="P281" s="4">
        <v>2989</v>
      </c>
      <c r="Q281" s="5">
        <v>3</v>
      </c>
    </row>
    <row r="282" spans="13:17">
      <c r="M282" t="s">
        <v>13</v>
      </c>
      <c r="N282" t="s">
        <v>34</v>
      </c>
      <c r="O282" t="s">
        <v>53</v>
      </c>
      <c r="P282" s="4">
        <v>2268</v>
      </c>
      <c r="Q282" s="5">
        <v>63</v>
      </c>
    </row>
    <row r="283" spans="13:17">
      <c r="M283" t="s">
        <v>43</v>
      </c>
      <c r="N283" t="s">
        <v>14</v>
      </c>
      <c r="O283" t="s">
        <v>35</v>
      </c>
      <c r="P283" s="4">
        <v>4753</v>
      </c>
      <c r="Q283" s="5">
        <v>246</v>
      </c>
    </row>
    <row r="284" spans="13:17">
      <c r="M284" t="s">
        <v>46</v>
      </c>
      <c r="N284" t="s">
        <v>50</v>
      </c>
      <c r="O284" t="s">
        <v>39</v>
      </c>
      <c r="P284" s="4">
        <v>7511</v>
      </c>
      <c r="Q284" s="5">
        <v>120</v>
      </c>
    </row>
    <row r="285" spans="13:17">
      <c r="M285" t="s">
        <v>46</v>
      </c>
      <c r="N285" t="s">
        <v>34</v>
      </c>
      <c r="O285" t="s">
        <v>35</v>
      </c>
      <c r="P285" s="4">
        <v>4326</v>
      </c>
      <c r="Q285" s="5">
        <v>348</v>
      </c>
    </row>
    <row r="286" spans="13:17">
      <c r="M286" t="s">
        <v>21</v>
      </c>
      <c r="N286" t="s">
        <v>50</v>
      </c>
      <c r="O286" t="s">
        <v>48</v>
      </c>
      <c r="P286" s="4">
        <v>4935</v>
      </c>
      <c r="Q286" s="5">
        <v>126</v>
      </c>
    </row>
    <row r="287" spans="13:17">
      <c r="M287" t="s">
        <v>26</v>
      </c>
      <c r="N287" t="s">
        <v>14</v>
      </c>
      <c r="O287" t="s">
        <v>10</v>
      </c>
      <c r="P287" s="4">
        <v>4781</v>
      </c>
      <c r="Q287" s="5">
        <v>123</v>
      </c>
    </row>
    <row r="288" spans="13:17">
      <c r="M288" t="s">
        <v>43</v>
      </c>
      <c r="N288" t="s">
        <v>34</v>
      </c>
      <c r="O288" t="s">
        <v>28</v>
      </c>
      <c r="P288" s="4">
        <v>7483</v>
      </c>
      <c r="Q288" s="5">
        <v>45</v>
      </c>
    </row>
    <row r="289" spans="13:17">
      <c r="M289" t="s">
        <v>55</v>
      </c>
      <c r="N289" t="s">
        <v>34</v>
      </c>
      <c r="O289" t="s">
        <v>19</v>
      </c>
      <c r="P289" s="4">
        <v>6860</v>
      </c>
      <c r="Q289" s="5">
        <v>126</v>
      </c>
    </row>
    <row r="290" spans="13:17">
      <c r="M290" t="s">
        <v>8</v>
      </c>
      <c r="N290" t="s">
        <v>9</v>
      </c>
      <c r="O290" t="s">
        <v>52</v>
      </c>
      <c r="P290" s="4">
        <v>9002</v>
      </c>
      <c r="Q290" s="5">
        <v>72</v>
      </c>
    </row>
    <row r="291" spans="13:17">
      <c r="M291" t="s">
        <v>26</v>
      </c>
      <c r="N291" t="s">
        <v>22</v>
      </c>
      <c r="O291" t="s">
        <v>52</v>
      </c>
      <c r="P291" s="4">
        <v>1400</v>
      </c>
      <c r="Q291" s="5">
        <v>135</v>
      </c>
    </row>
    <row r="292" spans="13:17">
      <c r="M292" t="s">
        <v>55</v>
      </c>
      <c r="N292" t="s">
        <v>50</v>
      </c>
      <c r="O292" t="s">
        <v>37</v>
      </c>
      <c r="P292" s="4">
        <v>4053</v>
      </c>
      <c r="Q292" s="5">
        <v>24</v>
      </c>
    </row>
    <row r="293" spans="13:17">
      <c r="M293" t="s">
        <v>40</v>
      </c>
      <c r="N293" t="s">
        <v>22</v>
      </c>
      <c r="O293" t="s">
        <v>35</v>
      </c>
      <c r="P293" s="4">
        <v>2149</v>
      </c>
      <c r="Q293" s="5">
        <v>117</v>
      </c>
    </row>
    <row r="294" spans="13:17">
      <c r="M294" t="s">
        <v>47</v>
      </c>
      <c r="N294" t="s">
        <v>27</v>
      </c>
      <c r="O294" t="s">
        <v>52</v>
      </c>
      <c r="P294" s="4">
        <v>3640</v>
      </c>
      <c r="Q294" s="5">
        <v>51</v>
      </c>
    </row>
    <row r="295" spans="13:17">
      <c r="M295" t="s">
        <v>46</v>
      </c>
      <c r="N295" t="s">
        <v>27</v>
      </c>
      <c r="O295" t="s">
        <v>48</v>
      </c>
      <c r="P295" s="4">
        <v>630</v>
      </c>
      <c r="Q295" s="5">
        <v>36</v>
      </c>
    </row>
    <row r="296" spans="13:17">
      <c r="M296" t="s">
        <v>18</v>
      </c>
      <c r="N296" t="s">
        <v>14</v>
      </c>
      <c r="O296" t="s">
        <v>53</v>
      </c>
      <c r="P296" s="4">
        <v>2429</v>
      </c>
      <c r="Q296" s="5">
        <v>144</v>
      </c>
    </row>
    <row r="297" spans="13:17">
      <c r="M297" t="s">
        <v>18</v>
      </c>
      <c r="N297" t="s">
        <v>22</v>
      </c>
      <c r="O297" t="s">
        <v>28</v>
      </c>
      <c r="P297" s="4">
        <v>2142</v>
      </c>
      <c r="Q297" s="5">
        <v>114</v>
      </c>
    </row>
    <row r="298" spans="13:17">
      <c r="M298" t="s">
        <v>40</v>
      </c>
      <c r="N298" t="s">
        <v>9</v>
      </c>
      <c r="O298" t="s">
        <v>10</v>
      </c>
      <c r="P298" s="4">
        <v>6454</v>
      </c>
      <c r="Q298" s="5">
        <v>54</v>
      </c>
    </row>
    <row r="299" spans="13:17">
      <c r="M299" t="s">
        <v>40</v>
      </c>
      <c r="N299" t="s">
        <v>9</v>
      </c>
      <c r="O299" t="s">
        <v>30</v>
      </c>
      <c r="P299" s="4">
        <v>4487</v>
      </c>
      <c r="Q299" s="5">
        <v>333</v>
      </c>
    </row>
    <row r="300" spans="13:17">
      <c r="M300" t="s">
        <v>47</v>
      </c>
      <c r="N300" t="s">
        <v>9</v>
      </c>
      <c r="O300" t="s">
        <v>19</v>
      </c>
      <c r="P300" s="4">
        <v>938</v>
      </c>
      <c r="Q300" s="5">
        <v>366</v>
      </c>
    </row>
    <row r="301" spans="13:17">
      <c r="M301" t="s">
        <v>47</v>
      </c>
      <c r="N301" t="s">
        <v>34</v>
      </c>
      <c r="O301" t="s">
        <v>51</v>
      </c>
      <c r="P301" s="4">
        <v>8841</v>
      </c>
      <c r="Q301" s="5">
        <v>303</v>
      </c>
    </row>
    <row r="302" spans="13:17">
      <c r="M302" t="s">
        <v>46</v>
      </c>
      <c r="N302" t="s">
        <v>27</v>
      </c>
      <c r="O302" t="s">
        <v>31</v>
      </c>
      <c r="P302" s="4">
        <v>4018</v>
      </c>
      <c r="Q302" s="5">
        <v>126</v>
      </c>
    </row>
    <row r="303" spans="13:17">
      <c r="M303" t="s">
        <v>21</v>
      </c>
      <c r="N303" t="s">
        <v>9</v>
      </c>
      <c r="O303" t="s">
        <v>25</v>
      </c>
      <c r="P303" s="4">
        <v>714</v>
      </c>
      <c r="Q303" s="5">
        <v>231</v>
      </c>
    </row>
    <row r="304" spans="13:17">
      <c r="M304" t="s">
        <v>18</v>
      </c>
      <c r="N304" t="s">
        <v>34</v>
      </c>
      <c r="O304" t="s">
        <v>28</v>
      </c>
      <c r="P304" s="4">
        <v>3850</v>
      </c>
      <c r="Q304" s="5">
        <v>102</v>
      </c>
    </row>
  </sheetData>
  <conditionalFormatting sqref="M4:Q30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:Q304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M4:Q304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{978568DD-3AA2-4855-82EE-132B7A69E268}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78568DD-3AA2-4855-82EE-132B7A69E26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M4:Q304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J305"/>
  <sheetViews>
    <sheetView workbookViewId="0">
      <selection activeCell="M14" sqref="M14"/>
    </sheetView>
  </sheetViews>
  <sheetFormatPr defaultColWidth="11.42578125" defaultRowHeight="15"/>
  <cols>
    <col min="10" max="10" width="13.5703125" bestFit="1" customWidth="1"/>
  </cols>
  <sheetData>
    <row r="2" spans="2:10">
      <c r="C2" s="7">
        <v>3</v>
      </c>
      <c r="D2" s="8" t="s">
        <v>20</v>
      </c>
    </row>
    <row r="5" spans="2:10">
      <c r="B5" s="6" t="s">
        <v>1</v>
      </c>
      <c r="C5" s="6" t="s">
        <v>2</v>
      </c>
      <c r="D5" s="6" t="s">
        <v>3</v>
      </c>
      <c r="E5" s="10" t="s">
        <v>4</v>
      </c>
      <c r="F5" s="10" t="s">
        <v>5</v>
      </c>
      <c r="I5" s="34"/>
      <c r="J5" s="42" t="s">
        <v>73</v>
      </c>
    </row>
    <row r="6" spans="2:10">
      <c r="B6" t="s">
        <v>8</v>
      </c>
      <c r="C6" t="s">
        <v>9</v>
      </c>
      <c r="D6" t="s">
        <v>10</v>
      </c>
      <c r="E6" s="4">
        <v>1624</v>
      </c>
      <c r="F6" s="5">
        <v>114</v>
      </c>
      <c r="I6" s="41" t="s">
        <v>34</v>
      </c>
      <c r="J6" s="44">
        <f>SUMIF($C$6:$C$305,"Australia",$E$6:$E$305)</f>
        <v>168679</v>
      </c>
    </row>
    <row r="7" spans="2:10">
      <c r="B7" t="s">
        <v>13</v>
      </c>
      <c r="C7" t="s">
        <v>14</v>
      </c>
      <c r="D7" t="s">
        <v>15</v>
      </c>
      <c r="E7" s="4">
        <v>6706</v>
      </c>
      <c r="F7" s="5">
        <v>459</v>
      </c>
      <c r="I7" s="41" t="s">
        <v>22</v>
      </c>
      <c r="J7" s="44">
        <f>SUMIF($C$6:$C$305,"canada",$E$6:$E$305)</f>
        <v>237944</v>
      </c>
    </row>
    <row r="8" spans="2:10">
      <c r="B8" t="s">
        <v>18</v>
      </c>
      <c r="C8" t="s">
        <v>14</v>
      </c>
      <c r="D8" t="s">
        <v>19</v>
      </c>
      <c r="E8" s="4">
        <v>959</v>
      </c>
      <c r="F8" s="5">
        <v>147</v>
      </c>
      <c r="I8" s="41" t="s">
        <v>50</v>
      </c>
      <c r="J8" s="44">
        <f>SUMIF($C$6:$C$305,"India",$E$6:$E$305)</f>
        <v>252469</v>
      </c>
    </row>
    <row r="9" spans="2:10">
      <c r="B9" t="s">
        <v>21</v>
      </c>
      <c r="C9" t="s">
        <v>22</v>
      </c>
      <c r="D9" t="s">
        <v>23</v>
      </c>
      <c r="E9" s="4">
        <v>9632</v>
      </c>
      <c r="F9" s="5">
        <v>288</v>
      </c>
      <c r="I9" s="41" t="s">
        <v>9</v>
      </c>
      <c r="J9" s="44">
        <f>SUMIF($C$6:$C$305,"New Zealand",$E$6:$E$305)</f>
        <v>218813</v>
      </c>
    </row>
    <row r="10" spans="2:10">
      <c r="B10" t="s">
        <v>26</v>
      </c>
      <c r="C10" t="s">
        <v>27</v>
      </c>
      <c r="D10" t="s">
        <v>28</v>
      </c>
      <c r="E10" s="4">
        <v>2100</v>
      </c>
      <c r="F10" s="5">
        <v>414</v>
      </c>
      <c r="I10" s="41" t="s">
        <v>27</v>
      </c>
      <c r="J10" s="44">
        <f>SUMIF($C$6:$C$305,"UK",$E$6:$E$305)</f>
        <v>173530</v>
      </c>
    </row>
    <row r="11" spans="2:10">
      <c r="B11" t="s">
        <v>8</v>
      </c>
      <c r="C11" t="s">
        <v>14</v>
      </c>
      <c r="D11" t="s">
        <v>31</v>
      </c>
      <c r="E11" s="4">
        <v>8869</v>
      </c>
      <c r="F11" s="5">
        <v>432</v>
      </c>
      <c r="I11" s="41" t="s">
        <v>14</v>
      </c>
      <c r="J11" s="45">
        <f>SUMIF($C$6:$C$305,"USA",$E$6:$E$305)</f>
        <v>189434</v>
      </c>
    </row>
    <row r="12" spans="2:10">
      <c r="B12" t="s">
        <v>26</v>
      </c>
      <c r="C12" t="s">
        <v>34</v>
      </c>
      <c r="D12" t="s">
        <v>35</v>
      </c>
      <c r="E12" s="4">
        <v>2681</v>
      </c>
      <c r="F12" s="5">
        <v>54</v>
      </c>
      <c r="I12" s="41"/>
      <c r="J12" s="45">
        <f>SUM(J6:J11)</f>
        <v>1240869</v>
      </c>
    </row>
    <row r="13" spans="2:10">
      <c r="B13" t="s">
        <v>13</v>
      </c>
      <c r="C13" t="s">
        <v>14</v>
      </c>
      <c r="D13" t="s">
        <v>37</v>
      </c>
      <c r="E13" s="4">
        <v>5012</v>
      </c>
      <c r="F13" s="5">
        <v>210</v>
      </c>
    </row>
    <row r="14" spans="2:10">
      <c r="B14" t="s">
        <v>40</v>
      </c>
      <c r="C14" t="s">
        <v>34</v>
      </c>
      <c r="D14" t="s">
        <v>17</v>
      </c>
      <c r="E14" s="4">
        <v>1281</v>
      </c>
      <c r="F14" s="5">
        <v>75</v>
      </c>
    </row>
    <row r="15" spans="2:10">
      <c r="B15" t="s">
        <v>43</v>
      </c>
      <c r="C15" t="s">
        <v>9</v>
      </c>
      <c r="D15" t="s">
        <v>17</v>
      </c>
      <c r="E15" s="4">
        <v>4991</v>
      </c>
      <c r="F15" s="5">
        <v>12</v>
      </c>
    </row>
    <row r="16" spans="2:10">
      <c r="B16" t="s">
        <v>46</v>
      </c>
      <c r="C16" t="s">
        <v>27</v>
      </c>
      <c r="D16" t="s">
        <v>28</v>
      </c>
      <c r="E16" s="4">
        <v>1785</v>
      </c>
      <c r="F16" s="5">
        <v>462</v>
      </c>
    </row>
    <row r="17" spans="2:6">
      <c r="B17" t="s">
        <v>47</v>
      </c>
      <c r="C17" t="s">
        <v>9</v>
      </c>
      <c r="D17" t="s">
        <v>33</v>
      </c>
      <c r="E17" s="4">
        <v>3983</v>
      </c>
      <c r="F17" s="5">
        <v>144</v>
      </c>
    </row>
    <row r="18" spans="2:6">
      <c r="B18" t="s">
        <v>18</v>
      </c>
      <c r="C18" t="s">
        <v>34</v>
      </c>
      <c r="D18" t="s">
        <v>30</v>
      </c>
      <c r="E18" s="4">
        <v>2646</v>
      </c>
      <c r="F18" s="5">
        <v>120</v>
      </c>
    </row>
    <row r="19" spans="2:6">
      <c r="B19" t="s">
        <v>46</v>
      </c>
      <c r="C19" t="s">
        <v>50</v>
      </c>
      <c r="D19" t="s">
        <v>12</v>
      </c>
      <c r="E19" s="4">
        <v>252</v>
      </c>
      <c r="F19" s="5">
        <v>54</v>
      </c>
    </row>
    <row r="20" spans="2:6">
      <c r="B20" t="s">
        <v>47</v>
      </c>
      <c r="C20" t="s">
        <v>14</v>
      </c>
      <c r="D20" t="s">
        <v>28</v>
      </c>
      <c r="E20" s="4">
        <v>2464</v>
      </c>
      <c r="F20" s="5">
        <v>234</v>
      </c>
    </row>
    <row r="21" spans="2:6">
      <c r="B21" t="s">
        <v>47</v>
      </c>
      <c r="C21" t="s">
        <v>14</v>
      </c>
      <c r="D21" t="s">
        <v>52</v>
      </c>
      <c r="E21" s="4">
        <v>2114</v>
      </c>
      <c r="F21" s="5">
        <v>66</v>
      </c>
    </row>
    <row r="22" spans="2:6">
      <c r="B22" t="s">
        <v>26</v>
      </c>
      <c r="C22" t="s">
        <v>9</v>
      </c>
      <c r="D22" t="s">
        <v>35</v>
      </c>
      <c r="E22" s="4">
        <v>7693</v>
      </c>
      <c r="F22" s="5">
        <v>87</v>
      </c>
    </row>
    <row r="23" spans="2:6">
      <c r="B23" t="s">
        <v>43</v>
      </c>
      <c r="C23" t="s">
        <v>50</v>
      </c>
      <c r="D23" t="s">
        <v>42</v>
      </c>
      <c r="E23" s="4">
        <v>15610</v>
      </c>
      <c r="F23" s="5">
        <v>339</v>
      </c>
    </row>
    <row r="24" spans="2:6">
      <c r="B24" t="s">
        <v>21</v>
      </c>
      <c r="C24" t="s">
        <v>50</v>
      </c>
      <c r="D24" t="s">
        <v>37</v>
      </c>
      <c r="E24" s="4">
        <v>336</v>
      </c>
      <c r="F24" s="5">
        <v>144</v>
      </c>
    </row>
    <row r="25" spans="2:6">
      <c r="B25" t="s">
        <v>46</v>
      </c>
      <c r="C25" t="s">
        <v>27</v>
      </c>
      <c r="D25" t="s">
        <v>42</v>
      </c>
      <c r="E25" s="4">
        <v>9443</v>
      </c>
      <c r="F25" s="5">
        <v>162</v>
      </c>
    </row>
    <row r="26" spans="2:6">
      <c r="B26" t="s">
        <v>18</v>
      </c>
      <c r="C26" t="s">
        <v>50</v>
      </c>
      <c r="D26" t="s">
        <v>48</v>
      </c>
      <c r="E26" s="4">
        <v>8155</v>
      </c>
      <c r="F26" s="5">
        <v>90</v>
      </c>
    </row>
    <row r="27" spans="2:6">
      <c r="B27" t="s">
        <v>13</v>
      </c>
      <c r="C27" t="s">
        <v>34</v>
      </c>
      <c r="D27" t="s">
        <v>48</v>
      </c>
      <c r="E27" s="4">
        <v>1701</v>
      </c>
      <c r="F27" s="5">
        <v>234</v>
      </c>
    </row>
    <row r="28" spans="2:6">
      <c r="B28" t="s">
        <v>55</v>
      </c>
      <c r="C28" t="s">
        <v>34</v>
      </c>
      <c r="D28" t="s">
        <v>37</v>
      </c>
      <c r="E28" s="4">
        <v>2205</v>
      </c>
      <c r="F28" s="5">
        <v>141</v>
      </c>
    </row>
    <row r="29" spans="2:6">
      <c r="B29" t="s">
        <v>13</v>
      </c>
      <c r="C29" t="s">
        <v>9</v>
      </c>
      <c r="D29" t="s">
        <v>39</v>
      </c>
      <c r="E29" s="4">
        <v>1771</v>
      </c>
      <c r="F29" s="5">
        <v>204</v>
      </c>
    </row>
    <row r="30" spans="2:6">
      <c r="B30" t="s">
        <v>21</v>
      </c>
      <c r="C30" t="s">
        <v>14</v>
      </c>
      <c r="D30" t="s">
        <v>25</v>
      </c>
      <c r="E30" s="4">
        <v>2114</v>
      </c>
      <c r="F30" s="5">
        <v>186</v>
      </c>
    </row>
    <row r="31" spans="2:6">
      <c r="B31" t="s">
        <v>21</v>
      </c>
      <c r="C31" t="s">
        <v>22</v>
      </c>
      <c r="D31" t="s">
        <v>12</v>
      </c>
      <c r="E31" s="4">
        <v>10311</v>
      </c>
      <c r="F31" s="5">
        <v>231</v>
      </c>
    </row>
    <row r="32" spans="2:6">
      <c r="B32" t="s">
        <v>47</v>
      </c>
      <c r="C32" t="s">
        <v>27</v>
      </c>
      <c r="D32" t="s">
        <v>30</v>
      </c>
      <c r="E32" s="4">
        <v>21</v>
      </c>
      <c r="F32" s="5">
        <v>168</v>
      </c>
    </row>
    <row r="33" spans="2:6">
      <c r="B33" t="s">
        <v>55</v>
      </c>
      <c r="C33" t="s">
        <v>14</v>
      </c>
      <c r="D33" t="s">
        <v>42</v>
      </c>
      <c r="E33" s="4">
        <v>1974</v>
      </c>
      <c r="F33" s="5">
        <v>195</v>
      </c>
    </row>
    <row r="34" spans="2:6">
      <c r="B34" t="s">
        <v>43</v>
      </c>
      <c r="C34" t="s">
        <v>22</v>
      </c>
      <c r="D34" t="s">
        <v>48</v>
      </c>
      <c r="E34" s="4">
        <v>6314</v>
      </c>
      <c r="F34" s="5">
        <v>15</v>
      </c>
    </row>
    <row r="35" spans="2:6">
      <c r="B35" t="s">
        <v>55</v>
      </c>
      <c r="C35" t="s">
        <v>9</v>
      </c>
      <c r="D35" t="s">
        <v>48</v>
      </c>
      <c r="E35" s="4">
        <v>4683</v>
      </c>
      <c r="F35" s="5">
        <v>30</v>
      </c>
    </row>
    <row r="36" spans="2:6">
      <c r="B36" t="s">
        <v>21</v>
      </c>
      <c r="C36" t="s">
        <v>9</v>
      </c>
      <c r="D36" t="s">
        <v>49</v>
      </c>
      <c r="E36" s="4">
        <v>6398</v>
      </c>
      <c r="F36" s="5">
        <v>102</v>
      </c>
    </row>
    <row r="37" spans="2:6">
      <c r="B37" t="s">
        <v>46</v>
      </c>
      <c r="C37" t="s">
        <v>14</v>
      </c>
      <c r="D37" t="s">
        <v>39</v>
      </c>
      <c r="E37" s="4">
        <v>553</v>
      </c>
      <c r="F37" s="5">
        <v>15</v>
      </c>
    </row>
    <row r="38" spans="2:6">
      <c r="B38" t="s">
        <v>13</v>
      </c>
      <c r="C38" t="s">
        <v>27</v>
      </c>
      <c r="D38" t="s">
        <v>10</v>
      </c>
      <c r="E38" s="4">
        <v>7021</v>
      </c>
      <c r="F38" s="5">
        <v>183</v>
      </c>
    </row>
    <row r="39" spans="2:6">
      <c r="B39" t="s">
        <v>8</v>
      </c>
      <c r="C39" t="s">
        <v>27</v>
      </c>
      <c r="D39" t="s">
        <v>37</v>
      </c>
      <c r="E39" s="4">
        <v>5817</v>
      </c>
      <c r="F39" s="5">
        <v>12</v>
      </c>
    </row>
    <row r="40" spans="2:6">
      <c r="B40" t="s">
        <v>21</v>
      </c>
      <c r="C40" t="s">
        <v>27</v>
      </c>
      <c r="D40" t="s">
        <v>17</v>
      </c>
      <c r="E40" s="4">
        <v>3976</v>
      </c>
      <c r="F40" s="5">
        <v>72</v>
      </c>
    </row>
    <row r="41" spans="2:6">
      <c r="B41" t="s">
        <v>26</v>
      </c>
      <c r="C41" t="s">
        <v>34</v>
      </c>
      <c r="D41" t="s">
        <v>53</v>
      </c>
      <c r="E41" s="4">
        <v>1134</v>
      </c>
      <c r="F41" s="5">
        <v>282</v>
      </c>
    </row>
    <row r="42" spans="2:6">
      <c r="B42" t="s">
        <v>46</v>
      </c>
      <c r="C42" t="s">
        <v>27</v>
      </c>
      <c r="D42" t="s">
        <v>54</v>
      </c>
      <c r="E42" s="4">
        <v>6027</v>
      </c>
      <c r="F42" s="5">
        <v>144</v>
      </c>
    </row>
    <row r="43" spans="2:6">
      <c r="B43" t="s">
        <v>26</v>
      </c>
      <c r="C43" t="s">
        <v>9</v>
      </c>
      <c r="D43" t="s">
        <v>30</v>
      </c>
      <c r="E43" s="4">
        <v>1904</v>
      </c>
      <c r="F43" s="5">
        <v>405</v>
      </c>
    </row>
    <row r="44" spans="2:6">
      <c r="B44" t="s">
        <v>40</v>
      </c>
      <c r="C44" t="s">
        <v>50</v>
      </c>
      <c r="D44" t="s">
        <v>15</v>
      </c>
      <c r="E44" s="4">
        <v>3262</v>
      </c>
      <c r="F44" s="5">
        <v>75</v>
      </c>
    </row>
    <row r="45" spans="2:6">
      <c r="B45" t="s">
        <v>8</v>
      </c>
      <c r="C45" t="s">
        <v>50</v>
      </c>
      <c r="D45" t="s">
        <v>53</v>
      </c>
      <c r="E45" s="4">
        <v>2289</v>
      </c>
      <c r="F45" s="5">
        <v>135</v>
      </c>
    </row>
    <row r="46" spans="2:6">
      <c r="B46" t="s">
        <v>43</v>
      </c>
      <c r="C46" t="s">
        <v>50</v>
      </c>
      <c r="D46" t="s">
        <v>53</v>
      </c>
      <c r="E46" s="4">
        <v>6986</v>
      </c>
      <c r="F46" s="5">
        <v>21</v>
      </c>
    </row>
    <row r="47" spans="2:6">
      <c r="B47" t="s">
        <v>46</v>
      </c>
      <c r="C47" t="s">
        <v>34</v>
      </c>
      <c r="D47" t="s">
        <v>48</v>
      </c>
      <c r="E47" s="4">
        <v>4417</v>
      </c>
      <c r="F47" s="5">
        <v>153</v>
      </c>
    </row>
    <row r="48" spans="2:6">
      <c r="B48" t="s">
        <v>26</v>
      </c>
      <c r="C48" t="s">
        <v>50</v>
      </c>
      <c r="D48" t="s">
        <v>25</v>
      </c>
      <c r="E48" s="4">
        <v>1442</v>
      </c>
      <c r="F48" s="5">
        <v>15</v>
      </c>
    </row>
    <row r="49" spans="2:6">
      <c r="B49" t="s">
        <v>47</v>
      </c>
      <c r="C49" t="s">
        <v>14</v>
      </c>
      <c r="D49" t="s">
        <v>17</v>
      </c>
      <c r="E49" s="4">
        <v>2415</v>
      </c>
      <c r="F49" s="5">
        <v>255</v>
      </c>
    </row>
    <row r="50" spans="2:6">
      <c r="B50" t="s">
        <v>46</v>
      </c>
      <c r="C50" t="s">
        <v>9</v>
      </c>
      <c r="D50" t="s">
        <v>39</v>
      </c>
      <c r="E50" s="4">
        <v>238</v>
      </c>
      <c r="F50" s="5">
        <v>18</v>
      </c>
    </row>
    <row r="51" spans="2:6">
      <c r="B51" t="s">
        <v>26</v>
      </c>
      <c r="C51" t="s">
        <v>9</v>
      </c>
      <c r="D51" t="s">
        <v>48</v>
      </c>
      <c r="E51" s="4">
        <v>4949</v>
      </c>
      <c r="F51" s="5">
        <v>189</v>
      </c>
    </row>
    <row r="52" spans="2:6">
      <c r="B52" t="s">
        <v>43</v>
      </c>
      <c r="C52" t="s">
        <v>34</v>
      </c>
      <c r="D52" t="s">
        <v>15</v>
      </c>
      <c r="E52" s="4">
        <v>5075</v>
      </c>
      <c r="F52" s="5">
        <v>21</v>
      </c>
    </row>
    <row r="53" spans="2:6">
      <c r="B53" t="s">
        <v>47</v>
      </c>
      <c r="C53" t="s">
        <v>22</v>
      </c>
      <c r="D53" t="s">
        <v>30</v>
      </c>
      <c r="E53" s="4">
        <v>9198</v>
      </c>
      <c r="F53" s="5">
        <v>36</v>
      </c>
    </row>
    <row r="54" spans="2:6">
      <c r="B54" t="s">
        <v>26</v>
      </c>
      <c r="C54" t="s">
        <v>50</v>
      </c>
      <c r="D54" t="s">
        <v>52</v>
      </c>
      <c r="E54" s="4">
        <v>3339</v>
      </c>
      <c r="F54" s="5">
        <v>75</v>
      </c>
    </row>
    <row r="55" spans="2:6">
      <c r="B55" t="s">
        <v>8</v>
      </c>
      <c r="C55" t="s">
        <v>50</v>
      </c>
      <c r="D55" t="s">
        <v>33</v>
      </c>
      <c r="E55" s="4">
        <v>5019</v>
      </c>
      <c r="F55" s="5">
        <v>156</v>
      </c>
    </row>
    <row r="56" spans="2:6">
      <c r="B56" t="s">
        <v>43</v>
      </c>
      <c r="C56" t="s">
        <v>22</v>
      </c>
      <c r="D56" t="s">
        <v>30</v>
      </c>
      <c r="E56" s="4">
        <v>16184</v>
      </c>
      <c r="F56" s="5">
        <v>39</v>
      </c>
    </row>
    <row r="57" spans="2:6">
      <c r="B57" t="s">
        <v>26</v>
      </c>
      <c r="C57" t="s">
        <v>22</v>
      </c>
      <c r="D57" t="s">
        <v>45</v>
      </c>
      <c r="E57" s="4">
        <v>497</v>
      </c>
      <c r="F57" s="5">
        <v>63</v>
      </c>
    </row>
    <row r="58" spans="2:6">
      <c r="B58" t="s">
        <v>46</v>
      </c>
      <c r="C58" t="s">
        <v>22</v>
      </c>
      <c r="D58" t="s">
        <v>52</v>
      </c>
      <c r="E58" s="4">
        <v>8211</v>
      </c>
      <c r="F58" s="5">
        <v>75</v>
      </c>
    </row>
    <row r="59" spans="2:6">
      <c r="B59" t="s">
        <v>46</v>
      </c>
      <c r="C59" t="s">
        <v>34</v>
      </c>
      <c r="D59" t="s">
        <v>54</v>
      </c>
      <c r="E59" s="4">
        <v>6580</v>
      </c>
      <c r="F59" s="5">
        <v>183</v>
      </c>
    </row>
    <row r="60" spans="2:6">
      <c r="B60" t="s">
        <v>21</v>
      </c>
      <c r="C60" t="s">
        <v>14</v>
      </c>
      <c r="D60" t="s">
        <v>12</v>
      </c>
      <c r="E60" s="4">
        <v>4760</v>
      </c>
      <c r="F60" s="5">
        <v>69</v>
      </c>
    </row>
    <row r="61" spans="2:6">
      <c r="B61" t="s">
        <v>8</v>
      </c>
      <c r="C61" t="s">
        <v>22</v>
      </c>
      <c r="D61" t="s">
        <v>28</v>
      </c>
      <c r="E61" s="4">
        <v>5439</v>
      </c>
      <c r="F61" s="5">
        <v>30</v>
      </c>
    </row>
    <row r="62" spans="2:6">
      <c r="B62" t="s">
        <v>21</v>
      </c>
      <c r="C62" t="s">
        <v>50</v>
      </c>
      <c r="D62" t="s">
        <v>33</v>
      </c>
      <c r="E62" s="4">
        <v>1463</v>
      </c>
      <c r="F62" s="5">
        <v>39</v>
      </c>
    </row>
    <row r="63" spans="2:6">
      <c r="B63" t="s">
        <v>47</v>
      </c>
      <c r="C63" t="s">
        <v>50</v>
      </c>
      <c r="D63" t="s">
        <v>15</v>
      </c>
      <c r="E63" s="4">
        <v>7777</v>
      </c>
      <c r="F63" s="5">
        <v>504</v>
      </c>
    </row>
    <row r="64" spans="2:6">
      <c r="B64" t="s">
        <v>18</v>
      </c>
      <c r="C64" t="s">
        <v>9</v>
      </c>
      <c r="D64" t="s">
        <v>52</v>
      </c>
      <c r="E64" s="4">
        <v>1085</v>
      </c>
      <c r="F64" s="5">
        <v>273</v>
      </c>
    </row>
    <row r="65" spans="2:6">
      <c r="B65" t="s">
        <v>43</v>
      </c>
      <c r="C65" t="s">
        <v>9</v>
      </c>
      <c r="D65" t="s">
        <v>35</v>
      </c>
      <c r="E65" s="4">
        <v>182</v>
      </c>
      <c r="F65" s="5">
        <v>48</v>
      </c>
    </row>
    <row r="66" spans="2:6">
      <c r="B66" t="s">
        <v>26</v>
      </c>
      <c r="C66" t="s">
        <v>50</v>
      </c>
      <c r="D66" t="s">
        <v>53</v>
      </c>
      <c r="E66" s="4">
        <v>4242</v>
      </c>
      <c r="F66" s="5">
        <v>207</v>
      </c>
    </row>
    <row r="67" spans="2:6">
      <c r="B67" t="s">
        <v>26</v>
      </c>
      <c r="C67" t="s">
        <v>22</v>
      </c>
      <c r="D67" t="s">
        <v>15</v>
      </c>
      <c r="E67" s="4">
        <v>6118</v>
      </c>
      <c r="F67" s="5">
        <v>9</v>
      </c>
    </row>
    <row r="68" spans="2:6">
      <c r="B68" t="s">
        <v>55</v>
      </c>
      <c r="C68" t="s">
        <v>22</v>
      </c>
      <c r="D68" t="s">
        <v>48</v>
      </c>
      <c r="E68" s="4">
        <v>2317</v>
      </c>
      <c r="F68" s="5">
        <v>261</v>
      </c>
    </row>
    <row r="69" spans="2:6">
      <c r="B69" t="s">
        <v>26</v>
      </c>
      <c r="C69" t="s">
        <v>34</v>
      </c>
      <c r="D69" t="s">
        <v>30</v>
      </c>
      <c r="E69" s="4">
        <v>938</v>
      </c>
      <c r="F69" s="5">
        <v>6</v>
      </c>
    </row>
    <row r="70" spans="2:6">
      <c r="B70" t="s">
        <v>13</v>
      </c>
      <c r="C70" t="s">
        <v>9</v>
      </c>
      <c r="D70" t="s">
        <v>25</v>
      </c>
      <c r="E70" s="4">
        <v>9709</v>
      </c>
      <c r="F70" s="5">
        <v>30</v>
      </c>
    </row>
    <row r="71" spans="2:6">
      <c r="B71" t="s">
        <v>40</v>
      </c>
      <c r="C71" t="s">
        <v>50</v>
      </c>
      <c r="D71" t="s">
        <v>42</v>
      </c>
      <c r="E71" s="4">
        <v>2205</v>
      </c>
      <c r="F71" s="5">
        <v>138</v>
      </c>
    </row>
    <row r="72" spans="2:6">
      <c r="B72" t="s">
        <v>40</v>
      </c>
      <c r="C72" t="s">
        <v>9</v>
      </c>
      <c r="D72" t="s">
        <v>33</v>
      </c>
      <c r="E72" s="4">
        <v>4487</v>
      </c>
      <c r="F72" s="5">
        <v>111</v>
      </c>
    </row>
    <row r="73" spans="2:6">
      <c r="B73" t="s">
        <v>43</v>
      </c>
      <c r="C73" t="s">
        <v>14</v>
      </c>
      <c r="D73" t="s">
        <v>23</v>
      </c>
      <c r="E73" s="4">
        <v>2415</v>
      </c>
      <c r="F73" s="5">
        <v>15</v>
      </c>
    </row>
    <row r="74" spans="2:6">
      <c r="B74" t="s">
        <v>8</v>
      </c>
      <c r="C74" t="s">
        <v>50</v>
      </c>
      <c r="D74" t="s">
        <v>39</v>
      </c>
      <c r="E74" s="4">
        <v>4018</v>
      </c>
      <c r="F74" s="5">
        <v>162</v>
      </c>
    </row>
    <row r="75" spans="2:6">
      <c r="B75" t="s">
        <v>43</v>
      </c>
      <c r="C75" t="s">
        <v>50</v>
      </c>
      <c r="D75" t="s">
        <v>39</v>
      </c>
      <c r="E75" s="4">
        <v>861</v>
      </c>
      <c r="F75" s="5">
        <v>195</v>
      </c>
    </row>
    <row r="76" spans="2:6">
      <c r="B76" t="s">
        <v>55</v>
      </c>
      <c r="C76" t="s">
        <v>34</v>
      </c>
      <c r="D76" t="s">
        <v>17</v>
      </c>
      <c r="E76" s="4">
        <v>5586</v>
      </c>
      <c r="F76" s="5">
        <v>525</v>
      </c>
    </row>
    <row r="77" spans="2:6">
      <c r="B77" t="s">
        <v>40</v>
      </c>
      <c r="C77" t="s">
        <v>50</v>
      </c>
      <c r="D77" t="s">
        <v>31</v>
      </c>
      <c r="E77" s="4">
        <v>2226</v>
      </c>
      <c r="F77" s="5">
        <v>48</v>
      </c>
    </row>
    <row r="78" spans="2:6">
      <c r="B78" t="s">
        <v>18</v>
      </c>
      <c r="C78" t="s">
        <v>50</v>
      </c>
      <c r="D78" t="s">
        <v>54</v>
      </c>
      <c r="E78" s="4">
        <v>14329</v>
      </c>
      <c r="F78" s="5">
        <v>150</v>
      </c>
    </row>
    <row r="79" spans="2:6">
      <c r="B79" t="s">
        <v>18</v>
      </c>
      <c r="C79" t="s">
        <v>50</v>
      </c>
      <c r="D79" t="s">
        <v>42</v>
      </c>
      <c r="E79" s="4">
        <v>8463</v>
      </c>
      <c r="F79" s="5">
        <v>492</v>
      </c>
    </row>
    <row r="80" spans="2:6">
      <c r="B80" t="s">
        <v>43</v>
      </c>
      <c r="C80" t="s">
        <v>50</v>
      </c>
      <c r="D80" t="s">
        <v>52</v>
      </c>
      <c r="E80" s="4">
        <v>2891</v>
      </c>
      <c r="F80" s="5">
        <v>102</v>
      </c>
    </row>
    <row r="81" spans="2:6">
      <c r="B81" t="s">
        <v>47</v>
      </c>
      <c r="C81" t="s">
        <v>22</v>
      </c>
      <c r="D81" t="s">
        <v>48</v>
      </c>
      <c r="E81" s="4">
        <v>3773</v>
      </c>
      <c r="F81" s="5">
        <v>165</v>
      </c>
    </row>
    <row r="82" spans="2:6">
      <c r="B82" t="s">
        <v>21</v>
      </c>
      <c r="C82" t="s">
        <v>22</v>
      </c>
      <c r="D82" t="s">
        <v>54</v>
      </c>
      <c r="E82" s="4">
        <v>854</v>
      </c>
      <c r="F82" s="5">
        <v>309</v>
      </c>
    </row>
    <row r="83" spans="2:6">
      <c r="B83" t="s">
        <v>26</v>
      </c>
      <c r="C83" t="s">
        <v>22</v>
      </c>
      <c r="D83" t="s">
        <v>33</v>
      </c>
      <c r="E83" s="4">
        <v>4970</v>
      </c>
      <c r="F83" s="5">
        <v>156</v>
      </c>
    </row>
    <row r="84" spans="2:6">
      <c r="B84" t="s">
        <v>18</v>
      </c>
      <c r="C84" t="s">
        <v>14</v>
      </c>
      <c r="D84" t="s">
        <v>51</v>
      </c>
      <c r="E84" s="4">
        <v>98</v>
      </c>
      <c r="F84" s="5">
        <v>159</v>
      </c>
    </row>
    <row r="85" spans="2:6">
      <c r="B85" t="s">
        <v>43</v>
      </c>
      <c r="C85" t="s">
        <v>14</v>
      </c>
      <c r="D85" t="s">
        <v>25</v>
      </c>
      <c r="E85" s="4">
        <v>13391</v>
      </c>
      <c r="F85" s="5">
        <v>201</v>
      </c>
    </row>
    <row r="86" spans="2:6">
      <c r="B86" t="s">
        <v>13</v>
      </c>
      <c r="C86" t="s">
        <v>27</v>
      </c>
      <c r="D86" t="s">
        <v>35</v>
      </c>
      <c r="E86" s="4">
        <v>8890</v>
      </c>
      <c r="F86" s="5">
        <v>210</v>
      </c>
    </row>
    <row r="87" spans="2:6">
      <c r="B87" t="s">
        <v>46</v>
      </c>
      <c r="C87" t="s">
        <v>34</v>
      </c>
      <c r="D87" t="s">
        <v>12</v>
      </c>
      <c r="E87" s="4">
        <v>56</v>
      </c>
      <c r="F87" s="5">
        <v>51</v>
      </c>
    </row>
    <row r="88" spans="2:6">
      <c r="B88" t="s">
        <v>47</v>
      </c>
      <c r="C88" t="s">
        <v>22</v>
      </c>
      <c r="D88" t="s">
        <v>28</v>
      </c>
      <c r="E88" s="4">
        <v>3339</v>
      </c>
      <c r="F88" s="5">
        <v>39</v>
      </c>
    </row>
    <row r="89" spans="2:6">
      <c r="B89" t="s">
        <v>55</v>
      </c>
      <c r="C89" t="s">
        <v>14</v>
      </c>
      <c r="D89" t="s">
        <v>23</v>
      </c>
      <c r="E89" s="4">
        <v>3808</v>
      </c>
      <c r="F89" s="5">
        <v>279</v>
      </c>
    </row>
    <row r="90" spans="2:6">
      <c r="B90" t="s">
        <v>55</v>
      </c>
      <c r="C90" t="s">
        <v>34</v>
      </c>
      <c r="D90" t="s">
        <v>12</v>
      </c>
      <c r="E90" s="4">
        <v>63</v>
      </c>
      <c r="F90" s="5">
        <v>123</v>
      </c>
    </row>
    <row r="91" spans="2:6">
      <c r="B91" t="s">
        <v>46</v>
      </c>
      <c r="C91" t="s">
        <v>27</v>
      </c>
      <c r="D91" t="s">
        <v>53</v>
      </c>
      <c r="E91" s="4">
        <v>7812</v>
      </c>
      <c r="F91" s="5">
        <v>81</v>
      </c>
    </row>
    <row r="92" spans="2:6">
      <c r="B92" t="s">
        <v>8</v>
      </c>
      <c r="C92" t="s">
        <v>9</v>
      </c>
      <c r="D92" t="s">
        <v>39</v>
      </c>
      <c r="E92" s="4">
        <v>7693</v>
      </c>
      <c r="F92" s="5">
        <v>21</v>
      </c>
    </row>
    <row r="93" spans="2:6">
      <c r="B93" t="s">
        <v>47</v>
      </c>
      <c r="C93" t="s">
        <v>22</v>
      </c>
      <c r="D93" t="s">
        <v>54</v>
      </c>
      <c r="E93" s="4">
        <v>973</v>
      </c>
      <c r="F93" s="5">
        <v>162</v>
      </c>
    </row>
    <row r="94" spans="2:6">
      <c r="B94" t="s">
        <v>55</v>
      </c>
      <c r="C94" t="s">
        <v>14</v>
      </c>
      <c r="D94" t="s">
        <v>45</v>
      </c>
      <c r="E94" s="4">
        <v>567</v>
      </c>
      <c r="F94" s="5">
        <v>228</v>
      </c>
    </row>
    <row r="95" spans="2:6">
      <c r="B95" t="s">
        <v>55</v>
      </c>
      <c r="C95" t="s">
        <v>22</v>
      </c>
      <c r="D95" t="s">
        <v>52</v>
      </c>
      <c r="E95" s="4">
        <v>2471</v>
      </c>
      <c r="F95" s="5">
        <v>342</v>
      </c>
    </row>
    <row r="96" spans="2:6">
      <c r="B96" t="s">
        <v>43</v>
      </c>
      <c r="C96" t="s">
        <v>34</v>
      </c>
      <c r="D96" t="s">
        <v>12</v>
      </c>
      <c r="E96" s="4">
        <v>7189</v>
      </c>
      <c r="F96" s="5">
        <v>54</v>
      </c>
    </row>
    <row r="97" spans="2:6">
      <c r="B97" t="s">
        <v>21</v>
      </c>
      <c r="C97" t="s">
        <v>14</v>
      </c>
      <c r="D97" t="s">
        <v>54</v>
      </c>
      <c r="E97" s="4">
        <v>7455</v>
      </c>
      <c r="F97" s="5">
        <v>216</v>
      </c>
    </row>
    <row r="98" spans="2:6">
      <c r="B98" t="s">
        <v>47</v>
      </c>
      <c r="C98" t="s">
        <v>50</v>
      </c>
      <c r="D98" t="s">
        <v>51</v>
      </c>
      <c r="E98" s="4">
        <v>3108</v>
      </c>
      <c r="F98" s="5">
        <v>54</v>
      </c>
    </row>
    <row r="99" spans="2:6">
      <c r="B99" t="s">
        <v>26</v>
      </c>
      <c r="C99" t="s">
        <v>34</v>
      </c>
      <c r="D99" t="s">
        <v>28</v>
      </c>
      <c r="E99" s="4">
        <v>469</v>
      </c>
      <c r="F99" s="5">
        <v>75</v>
      </c>
    </row>
    <row r="100" spans="2:6">
      <c r="B100" t="s">
        <v>18</v>
      </c>
      <c r="C100" t="s">
        <v>9</v>
      </c>
      <c r="D100" t="s">
        <v>48</v>
      </c>
      <c r="E100" s="4">
        <v>2737</v>
      </c>
      <c r="F100" s="5">
        <v>93</v>
      </c>
    </row>
    <row r="101" spans="2:6">
      <c r="B101" t="s">
        <v>18</v>
      </c>
      <c r="C101" t="s">
        <v>9</v>
      </c>
      <c r="D101" t="s">
        <v>28</v>
      </c>
      <c r="E101" s="4">
        <v>4305</v>
      </c>
      <c r="F101" s="5">
        <v>156</v>
      </c>
    </row>
    <row r="102" spans="2:6">
      <c r="B102" t="s">
        <v>18</v>
      </c>
      <c r="C102" t="s">
        <v>34</v>
      </c>
      <c r="D102" t="s">
        <v>33</v>
      </c>
      <c r="E102" s="4">
        <v>2408</v>
      </c>
      <c r="F102" s="5">
        <v>9</v>
      </c>
    </row>
    <row r="103" spans="2:6">
      <c r="B103" t="s">
        <v>47</v>
      </c>
      <c r="C103" t="s">
        <v>22</v>
      </c>
      <c r="D103" t="s">
        <v>39</v>
      </c>
      <c r="E103" s="4">
        <v>1281</v>
      </c>
      <c r="F103" s="5">
        <v>18</v>
      </c>
    </row>
    <row r="104" spans="2:6">
      <c r="B104" t="s">
        <v>8</v>
      </c>
      <c r="C104" t="s">
        <v>14</v>
      </c>
      <c r="D104" t="s">
        <v>15</v>
      </c>
      <c r="E104" s="4">
        <v>12348</v>
      </c>
      <c r="F104" s="5">
        <v>234</v>
      </c>
    </row>
    <row r="105" spans="2:6">
      <c r="B105" t="s">
        <v>47</v>
      </c>
      <c r="C105" t="s">
        <v>50</v>
      </c>
      <c r="D105" t="s">
        <v>54</v>
      </c>
      <c r="E105" s="4">
        <v>3689</v>
      </c>
      <c r="F105" s="5">
        <v>312</v>
      </c>
    </row>
    <row r="106" spans="2:6">
      <c r="B106" t="s">
        <v>40</v>
      </c>
      <c r="C106" t="s">
        <v>22</v>
      </c>
      <c r="D106" t="s">
        <v>39</v>
      </c>
      <c r="E106" s="4">
        <v>2870</v>
      </c>
      <c r="F106" s="5">
        <v>300</v>
      </c>
    </row>
    <row r="107" spans="2:6">
      <c r="B107" t="s">
        <v>46</v>
      </c>
      <c r="C107" t="s">
        <v>22</v>
      </c>
      <c r="D107" t="s">
        <v>53</v>
      </c>
      <c r="E107" s="4">
        <v>798</v>
      </c>
      <c r="F107" s="5">
        <v>519</v>
      </c>
    </row>
    <row r="108" spans="2:6">
      <c r="B108" t="s">
        <v>21</v>
      </c>
      <c r="C108" t="s">
        <v>9</v>
      </c>
      <c r="D108" t="s">
        <v>45</v>
      </c>
      <c r="E108" s="4">
        <v>2933</v>
      </c>
      <c r="F108" s="5">
        <v>9</v>
      </c>
    </row>
    <row r="109" spans="2:6">
      <c r="B109" t="s">
        <v>43</v>
      </c>
      <c r="C109" t="s">
        <v>14</v>
      </c>
      <c r="D109" t="s">
        <v>19</v>
      </c>
      <c r="E109" s="4">
        <v>2744</v>
      </c>
      <c r="F109" s="5">
        <v>9</v>
      </c>
    </row>
    <row r="110" spans="2:6">
      <c r="B110" t="s">
        <v>8</v>
      </c>
      <c r="C110" t="s">
        <v>22</v>
      </c>
      <c r="D110" t="s">
        <v>31</v>
      </c>
      <c r="E110" s="4">
        <v>9772</v>
      </c>
      <c r="F110" s="5">
        <v>90</v>
      </c>
    </row>
    <row r="111" spans="2:6">
      <c r="B111" t="s">
        <v>40</v>
      </c>
      <c r="C111" t="s">
        <v>50</v>
      </c>
      <c r="D111" t="s">
        <v>28</v>
      </c>
      <c r="E111" s="4">
        <v>1568</v>
      </c>
      <c r="F111" s="5">
        <v>96</v>
      </c>
    </row>
    <row r="112" spans="2:6">
      <c r="B112" t="s">
        <v>46</v>
      </c>
      <c r="C112" t="s">
        <v>22</v>
      </c>
      <c r="D112" t="s">
        <v>30</v>
      </c>
      <c r="E112" s="4">
        <v>11417</v>
      </c>
      <c r="F112" s="5">
        <v>21</v>
      </c>
    </row>
    <row r="113" spans="2:6">
      <c r="B113" t="s">
        <v>8</v>
      </c>
      <c r="C113" t="s">
        <v>50</v>
      </c>
      <c r="D113" t="s">
        <v>51</v>
      </c>
      <c r="E113" s="4">
        <v>6748</v>
      </c>
      <c r="F113" s="5">
        <v>48</v>
      </c>
    </row>
    <row r="114" spans="2:6">
      <c r="B114" t="s">
        <v>55</v>
      </c>
      <c r="C114" t="s">
        <v>22</v>
      </c>
      <c r="D114" t="s">
        <v>53</v>
      </c>
      <c r="E114" s="4">
        <v>1407</v>
      </c>
      <c r="F114" s="5">
        <v>72</v>
      </c>
    </row>
    <row r="115" spans="2:6">
      <c r="B115" t="s">
        <v>13</v>
      </c>
      <c r="C115" t="s">
        <v>14</v>
      </c>
      <c r="D115" t="s">
        <v>52</v>
      </c>
      <c r="E115" s="4">
        <v>2023</v>
      </c>
      <c r="F115" s="5">
        <v>168</v>
      </c>
    </row>
    <row r="116" spans="2:6">
      <c r="B116" t="s">
        <v>43</v>
      </c>
      <c r="C116" t="s">
        <v>27</v>
      </c>
      <c r="D116" t="s">
        <v>51</v>
      </c>
      <c r="E116" s="4">
        <v>5236</v>
      </c>
      <c r="F116" s="5">
        <v>51</v>
      </c>
    </row>
    <row r="117" spans="2:6">
      <c r="B117" t="s">
        <v>21</v>
      </c>
      <c r="C117" t="s">
        <v>22</v>
      </c>
      <c r="D117" t="s">
        <v>39</v>
      </c>
      <c r="E117" s="4">
        <v>1925</v>
      </c>
      <c r="F117" s="5">
        <v>192</v>
      </c>
    </row>
    <row r="118" spans="2:6">
      <c r="B118" t="s">
        <v>40</v>
      </c>
      <c r="C118" t="s">
        <v>9</v>
      </c>
      <c r="D118" t="s">
        <v>17</v>
      </c>
      <c r="E118" s="4">
        <v>6608</v>
      </c>
      <c r="F118" s="5">
        <v>225</v>
      </c>
    </row>
    <row r="119" spans="2:6">
      <c r="B119" t="s">
        <v>26</v>
      </c>
      <c r="C119" t="s">
        <v>50</v>
      </c>
      <c r="D119" t="s">
        <v>51</v>
      </c>
      <c r="E119" s="4">
        <v>8008</v>
      </c>
      <c r="F119" s="5">
        <v>456</v>
      </c>
    </row>
    <row r="120" spans="2:6">
      <c r="B120" t="s">
        <v>55</v>
      </c>
      <c r="C120" t="s">
        <v>50</v>
      </c>
      <c r="D120" t="s">
        <v>28</v>
      </c>
      <c r="E120" s="4">
        <v>1428</v>
      </c>
      <c r="F120" s="5">
        <v>93</v>
      </c>
    </row>
    <row r="121" spans="2:6">
      <c r="B121" t="s">
        <v>26</v>
      </c>
      <c r="C121" t="s">
        <v>50</v>
      </c>
      <c r="D121" t="s">
        <v>19</v>
      </c>
      <c r="E121" s="4">
        <v>525</v>
      </c>
      <c r="F121" s="5">
        <v>48</v>
      </c>
    </row>
    <row r="122" spans="2:6">
      <c r="B122" t="s">
        <v>26</v>
      </c>
      <c r="C122" t="s">
        <v>9</v>
      </c>
      <c r="D122" t="s">
        <v>23</v>
      </c>
      <c r="E122" s="4">
        <v>1505</v>
      </c>
      <c r="F122" s="5">
        <v>102</v>
      </c>
    </row>
    <row r="123" spans="2:6">
      <c r="B123" t="s">
        <v>40</v>
      </c>
      <c r="C123" t="s">
        <v>14</v>
      </c>
      <c r="D123" t="s">
        <v>10</v>
      </c>
      <c r="E123" s="4">
        <v>6755</v>
      </c>
      <c r="F123" s="5">
        <v>252</v>
      </c>
    </row>
    <row r="124" spans="2:6">
      <c r="B124" t="s">
        <v>46</v>
      </c>
      <c r="C124" t="s">
        <v>9</v>
      </c>
      <c r="D124" t="s">
        <v>23</v>
      </c>
      <c r="E124" s="4">
        <v>11571</v>
      </c>
      <c r="F124" s="5">
        <v>138</v>
      </c>
    </row>
    <row r="125" spans="2:6">
      <c r="B125" t="s">
        <v>8</v>
      </c>
      <c r="C125" t="s">
        <v>34</v>
      </c>
      <c r="D125" t="s">
        <v>28</v>
      </c>
      <c r="E125" s="4">
        <v>2541</v>
      </c>
      <c r="F125" s="5">
        <v>90</v>
      </c>
    </row>
    <row r="126" spans="2:6">
      <c r="B126" t="s">
        <v>21</v>
      </c>
      <c r="C126" t="s">
        <v>9</v>
      </c>
      <c r="D126" t="s">
        <v>10</v>
      </c>
      <c r="E126" s="4">
        <v>1526</v>
      </c>
      <c r="F126" s="5">
        <v>240</v>
      </c>
    </row>
    <row r="127" spans="2:6">
      <c r="B127" t="s">
        <v>8</v>
      </c>
      <c r="C127" t="s">
        <v>34</v>
      </c>
      <c r="D127" t="s">
        <v>19</v>
      </c>
      <c r="E127" s="4">
        <v>6125</v>
      </c>
      <c r="F127" s="5">
        <v>102</v>
      </c>
    </row>
    <row r="128" spans="2:6">
      <c r="B128" t="s">
        <v>21</v>
      </c>
      <c r="C128" t="s">
        <v>14</v>
      </c>
      <c r="D128" t="s">
        <v>53</v>
      </c>
      <c r="E128" s="4">
        <v>847</v>
      </c>
      <c r="F128" s="5">
        <v>129</v>
      </c>
    </row>
    <row r="129" spans="2:6">
      <c r="B129" t="s">
        <v>13</v>
      </c>
      <c r="C129" t="s">
        <v>14</v>
      </c>
      <c r="D129" t="s">
        <v>53</v>
      </c>
      <c r="E129" s="4">
        <v>4753</v>
      </c>
      <c r="F129" s="5">
        <v>300</v>
      </c>
    </row>
    <row r="130" spans="2:6">
      <c r="B130" t="s">
        <v>26</v>
      </c>
      <c r="C130" t="s">
        <v>34</v>
      </c>
      <c r="D130" t="s">
        <v>31</v>
      </c>
      <c r="E130" s="4">
        <v>959</v>
      </c>
      <c r="F130" s="5">
        <v>135</v>
      </c>
    </row>
    <row r="131" spans="2:6">
      <c r="B131" t="s">
        <v>40</v>
      </c>
      <c r="C131" t="s">
        <v>14</v>
      </c>
      <c r="D131" t="s">
        <v>49</v>
      </c>
      <c r="E131" s="4">
        <v>2793</v>
      </c>
      <c r="F131" s="5">
        <v>114</v>
      </c>
    </row>
    <row r="132" spans="2:6">
      <c r="B132" t="s">
        <v>40</v>
      </c>
      <c r="C132" t="s">
        <v>14</v>
      </c>
      <c r="D132" t="s">
        <v>17</v>
      </c>
      <c r="E132" s="4">
        <v>4606</v>
      </c>
      <c r="F132" s="5">
        <v>63</v>
      </c>
    </row>
    <row r="133" spans="2:6">
      <c r="B133" t="s">
        <v>40</v>
      </c>
      <c r="C133" t="s">
        <v>22</v>
      </c>
      <c r="D133" t="s">
        <v>52</v>
      </c>
      <c r="E133" s="4">
        <v>5551</v>
      </c>
      <c r="F133" s="5">
        <v>252</v>
      </c>
    </row>
    <row r="134" spans="2:6">
      <c r="B134" t="s">
        <v>55</v>
      </c>
      <c r="C134" t="s">
        <v>22</v>
      </c>
      <c r="D134" t="s">
        <v>15</v>
      </c>
      <c r="E134" s="4">
        <v>6657</v>
      </c>
      <c r="F134" s="5">
        <v>303</v>
      </c>
    </row>
    <row r="135" spans="2:6">
      <c r="B135" t="s">
        <v>40</v>
      </c>
      <c r="C135" t="s">
        <v>27</v>
      </c>
      <c r="D135" t="s">
        <v>33</v>
      </c>
      <c r="E135" s="4">
        <v>4438</v>
      </c>
      <c r="F135" s="5">
        <v>246</v>
      </c>
    </row>
    <row r="136" spans="2:6">
      <c r="B136" t="s">
        <v>13</v>
      </c>
      <c r="C136" t="s">
        <v>34</v>
      </c>
      <c r="D136" t="s">
        <v>37</v>
      </c>
      <c r="E136" s="4">
        <v>168</v>
      </c>
      <c r="F136" s="5">
        <v>84</v>
      </c>
    </row>
    <row r="137" spans="2:6">
      <c r="B137" t="s">
        <v>40</v>
      </c>
      <c r="C137" t="s">
        <v>50</v>
      </c>
      <c r="D137" t="s">
        <v>33</v>
      </c>
      <c r="E137" s="4">
        <v>7777</v>
      </c>
      <c r="F137" s="5">
        <v>39</v>
      </c>
    </row>
    <row r="138" spans="2:6">
      <c r="B138" t="s">
        <v>43</v>
      </c>
      <c r="C138" t="s">
        <v>22</v>
      </c>
      <c r="D138" t="s">
        <v>33</v>
      </c>
      <c r="E138" s="4">
        <v>3339</v>
      </c>
      <c r="F138" s="5">
        <v>348</v>
      </c>
    </row>
    <row r="139" spans="2:6">
      <c r="B139" t="s">
        <v>40</v>
      </c>
      <c r="C139" t="s">
        <v>9</v>
      </c>
      <c r="D139" t="s">
        <v>31</v>
      </c>
      <c r="E139" s="4">
        <v>6391</v>
      </c>
      <c r="F139" s="5">
        <v>48</v>
      </c>
    </row>
    <row r="140" spans="2:6">
      <c r="B140" t="s">
        <v>43</v>
      </c>
      <c r="C140" t="s">
        <v>9</v>
      </c>
      <c r="D140" t="s">
        <v>37</v>
      </c>
      <c r="E140" s="4">
        <v>518</v>
      </c>
      <c r="F140" s="5">
        <v>75</v>
      </c>
    </row>
    <row r="141" spans="2:6">
      <c r="B141" t="s">
        <v>40</v>
      </c>
      <c r="C141" t="s">
        <v>34</v>
      </c>
      <c r="D141" t="s">
        <v>54</v>
      </c>
      <c r="E141" s="4">
        <v>5677</v>
      </c>
      <c r="F141" s="5">
        <v>258</v>
      </c>
    </row>
    <row r="142" spans="2:6">
      <c r="B142" t="s">
        <v>26</v>
      </c>
      <c r="C142" t="s">
        <v>27</v>
      </c>
      <c r="D142" t="s">
        <v>33</v>
      </c>
      <c r="E142" s="4">
        <v>6048</v>
      </c>
      <c r="F142" s="5">
        <v>27</v>
      </c>
    </row>
    <row r="143" spans="2:6">
      <c r="B143" t="s">
        <v>13</v>
      </c>
      <c r="C143" t="s">
        <v>34</v>
      </c>
      <c r="D143" t="s">
        <v>15</v>
      </c>
      <c r="E143" s="4">
        <v>3752</v>
      </c>
      <c r="F143" s="5">
        <v>213</v>
      </c>
    </row>
    <row r="144" spans="2:6">
      <c r="B144" t="s">
        <v>43</v>
      </c>
      <c r="C144" t="s">
        <v>14</v>
      </c>
      <c r="D144" t="s">
        <v>52</v>
      </c>
      <c r="E144" s="4">
        <v>4480</v>
      </c>
      <c r="F144" s="5">
        <v>357</v>
      </c>
    </row>
    <row r="145" spans="2:6">
      <c r="B145" t="s">
        <v>18</v>
      </c>
      <c r="C145" t="s">
        <v>9</v>
      </c>
      <c r="D145" t="s">
        <v>19</v>
      </c>
      <c r="E145" s="4">
        <v>259</v>
      </c>
      <c r="F145" s="5">
        <v>207</v>
      </c>
    </row>
    <row r="146" spans="2:6">
      <c r="B146" t="s">
        <v>13</v>
      </c>
      <c r="C146" t="s">
        <v>9</v>
      </c>
      <c r="D146" t="s">
        <v>10</v>
      </c>
      <c r="E146" s="4">
        <v>42</v>
      </c>
      <c r="F146" s="5">
        <v>150</v>
      </c>
    </row>
    <row r="147" spans="2:6">
      <c r="B147" t="s">
        <v>21</v>
      </c>
      <c r="C147" t="s">
        <v>22</v>
      </c>
      <c r="D147" t="s">
        <v>51</v>
      </c>
      <c r="E147" s="4">
        <v>98</v>
      </c>
      <c r="F147" s="5">
        <v>204</v>
      </c>
    </row>
    <row r="148" spans="2:6">
      <c r="B148" t="s">
        <v>40</v>
      </c>
      <c r="C148" t="s">
        <v>14</v>
      </c>
      <c r="D148" t="s">
        <v>53</v>
      </c>
      <c r="E148" s="4">
        <v>2478</v>
      </c>
      <c r="F148" s="5">
        <v>21</v>
      </c>
    </row>
    <row r="149" spans="2:6">
      <c r="B149" t="s">
        <v>21</v>
      </c>
      <c r="C149" t="s">
        <v>50</v>
      </c>
      <c r="D149" t="s">
        <v>31</v>
      </c>
      <c r="E149" s="4">
        <v>7847</v>
      </c>
      <c r="F149" s="5">
        <v>174</v>
      </c>
    </row>
    <row r="150" spans="2:6">
      <c r="B150" t="s">
        <v>46</v>
      </c>
      <c r="C150" t="s">
        <v>9</v>
      </c>
      <c r="D150" t="s">
        <v>33</v>
      </c>
      <c r="E150" s="4">
        <v>9926</v>
      </c>
      <c r="F150" s="5">
        <v>201</v>
      </c>
    </row>
    <row r="151" spans="2:6">
      <c r="B151" t="s">
        <v>13</v>
      </c>
      <c r="C151" t="s">
        <v>34</v>
      </c>
      <c r="D151" t="s">
        <v>12</v>
      </c>
      <c r="E151" s="4">
        <v>819</v>
      </c>
      <c r="F151" s="5">
        <v>510</v>
      </c>
    </row>
    <row r="152" spans="2:6">
      <c r="B152" t="s">
        <v>26</v>
      </c>
      <c r="C152" t="s">
        <v>27</v>
      </c>
      <c r="D152" t="s">
        <v>52</v>
      </c>
      <c r="E152" s="4">
        <v>3052</v>
      </c>
      <c r="F152" s="5">
        <v>378</v>
      </c>
    </row>
    <row r="153" spans="2:6">
      <c r="B153" t="s">
        <v>18</v>
      </c>
      <c r="C153" t="s">
        <v>50</v>
      </c>
      <c r="D153" t="s">
        <v>45</v>
      </c>
      <c r="E153" s="4">
        <v>6832</v>
      </c>
      <c r="F153" s="5">
        <v>27</v>
      </c>
    </row>
    <row r="154" spans="2:6">
      <c r="B154" t="s">
        <v>46</v>
      </c>
      <c r="C154" t="s">
        <v>27</v>
      </c>
      <c r="D154" t="s">
        <v>30</v>
      </c>
      <c r="E154" s="4">
        <v>2016</v>
      </c>
      <c r="F154" s="5">
        <v>117</v>
      </c>
    </row>
    <row r="155" spans="2:6">
      <c r="B155" t="s">
        <v>26</v>
      </c>
      <c r="C155" t="s">
        <v>34</v>
      </c>
      <c r="D155" t="s">
        <v>45</v>
      </c>
      <c r="E155" s="4">
        <v>7322</v>
      </c>
      <c r="F155" s="5">
        <v>36</v>
      </c>
    </row>
    <row r="156" spans="2:6">
      <c r="B156" t="s">
        <v>13</v>
      </c>
      <c r="C156" t="s">
        <v>14</v>
      </c>
      <c r="D156" t="s">
        <v>31</v>
      </c>
      <c r="E156" s="4">
        <v>357</v>
      </c>
      <c r="F156" s="5">
        <v>126</v>
      </c>
    </row>
    <row r="157" spans="2:6">
      <c r="B157" t="s">
        <v>18</v>
      </c>
      <c r="C157" t="s">
        <v>27</v>
      </c>
      <c r="D157" t="s">
        <v>28</v>
      </c>
      <c r="E157" s="4">
        <v>3192</v>
      </c>
      <c r="F157" s="5">
        <v>72</v>
      </c>
    </row>
    <row r="158" spans="2:6">
      <c r="B158" t="s">
        <v>40</v>
      </c>
      <c r="C158" t="s">
        <v>22</v>
      </c>
      <c r="D158" t="s">
        <v>37</v>
      </c>
      <c r="E158" s="4">
        <v>8435</v>
      </c>
      <c r="F158" s="5">
        <v>42</v>
      </c>
    </row>
    <row r="159" spans="2:6">
      <c r="B159" t="s">
        <v>8</v>
      </c>
      <c r="C159" t="s">
        <v>27</v>
      </c>
      <c r="D159" t="s">
        <v>52</v>
      </c>
      <c r="E159" s="4">
        <v>0</v>
      </c>
      <c r="F159" s="5">
        <v>135</v>
      </c>
    </row>
    <row r="160" spans="2:6">
      <c r="B160" t="s">
        <v>40</v>
      </c>
      <c r="C160" t="s">
        <v>50</v>
      </c>
      <c r="D160" t="s">
        <v>49</v>
      </c>
      <c r="E160" s="4">
        <v>8862</v>
      </c>
      <c r="F160" s="5">
        <v>189</v>
      </c>
    </row>
    <row r="161" spans="2:6">
      <c r="B161" t="s">
        <v>26</v>
      </c>
      <c r="C161" t="s">
        <v>9</v>
      </c>
      <c r="D161" t="s">
        <v>54</v>
      </c>
      <c r="E161" s="4">
        <v>3556</v>
      </c>
      <c r="F161" s="5">
        <v>459</v>
      </c>
    </row>
    <row r="162" spans="2:6">
      <c r="B162" t="s">
        <v>43</v>
      </c>
      <c r="C162" t="s">
        <v>50</v>
      </c>
      <c r="D162" t="s">
        <v>25</v>
      </c>
      <c r="E162" s="4">
        <v>7280</v>
      </c>
      <c r="F162" s="5">
        <v>201</v>
      </c>
    </row>
    <row r="163" spans="2:6">
      <c r="B163" t="s">
        <v>26</v>
      </c>
      <c r="C163" t="s">
        <v>50</v>
      </c>
      <c r="D163" t="s">
        <v>10</v>
      </c>
      <c r="E163" s="4">
        <v>3402</v>
      </c>
      <c r="F163" s="5">
        <v>366</v>
      </c>
    </row>
    <row r="164" spans="2:6">
      <c r="B164" t="s">
        <v>47</v>
      </c>
      <c r="C164" t="s">
        <v>9</v>
      </c>
      <c r="D164" t="s">
        <v>52</v>
      </c>
      <c r="E164" s="4">
        <v>4592</v>
      </c>
      <c r="F164" s="5">
        <v>324</v>
      </c>
    </row>
    <row r="165" spans="2:6">
      <c r="B165" t="s">
        <v>18</v>
      </c>
      <c r="C165" t="s">
        <v>14</v>
      </c>
      <c r="D165" t="s">
        <v>25</v>
      </c>
      <c r="E165" s="4">
        <v>7833</v>
      </c>
      <c r="F165" s="5">
        <v>243</v>
      </c>
    </row>
    <row r="166" spans="2:6">
      <c r="B166" t="s">
        <v>46</v>
      </c>
      <c r="C166" t="s">
        <v>27</v>
      </c>
      <c r="D166" t="s">
        <v>45</v>
      </c>
      <c r="E166" s="4">
        <v>7651</v>
      </c>
      <c r="F166" s="5">
        <v>213</v>
      </c>
    </row>
    <row r="167" spans="2:6">
      <c r="B167" t="s">
        <v>8</v>
      </c>
      <c r="C167" t="s">
        <v>14</v>
      </c>
      <c r="D167" t="s">
        <v>10</v>
      </c>
      <c r="E167" s="4">
        <v>2275</v>
      </c>
      <c r="F167" s="5">
        <v>447</v>
      </c>
    </row>
    <row r="168" spans="2:6">
      <c r="B168" t="s">
        <v>8</v>
      </c>
      <c r="C168" t="s">
        <v>34</v>
      </c>
      <c r="D168" t="s">
        <v>12</v>
      </c>
      <c r="E168" s="4">
        <v>5670</v>
      </c>
      <c r="F168" s="5">
        <v>297</v>
      </c>
    </row>
    <row r="169" spans="2:6">
      <c r="B169" t="s">
        <v>40</v>
      </c>
      <c r="C169" t="s">
        <v>14</v>
      </c>
      <c r="D169" t="s">
        <v>30</v>
      </c>
      <c r="E169" s="4">
        <v>2135</v>
      </c>
      <c r="F169" s="5">
        <v>27</v>
      </c>
    </row>
    <row r="170" spans="2:6">
      <c r="B170" t="s">
        <v>8</v>
      </c>
      <c r="C170" t="s">
        <v>50</v>
      </c>
      <c r="D170" t="s">
        <v>48</v>
      </c>
      <c r="E170" s="4">
        <v>2779</v>
      </c>
      <c r="F170" s="5">
        <v>75</v>
      </c>
    </row>
    <row r="171" spans="2:6">
      <c r="B171" t="s">
        <v>55</v>
      </c>
      <c r="C171" t="s">
        <v>27</v>
      </c>
      <c r="D171" t="s">
        <v>31</v>
      </c>
      <c r="E171" s="4">
        <v>12950</v>
      </c>
      <c r="F171" s="5">
        <v>30</v>
      </c>
    </row>
    <row r="172" spans="2:6">
      <c r="B172" t="s">
        <v>40</v>
      </c>
      <c r="C172" t="s">
        <v>22</v>
      </c>
      <c r="D172" t="s">
        <v>23</v>
      </c>
      <c r="E172" s="4">
        <v>2646</v>
      </c>
      <c r="F172" s="5">
        <v>177</v>
      </c>
    </row>
    <row r="173" spans="2:6">
      <c r="B173" t="s">
        <v>8</v>
      </c>
      <c r="C173" t="s">
        <v>50</v>
      </c>
      <c r="D173" t="s">
        <v>31</v>
      </c>
      <c r="E173" s="4">
        <v>3794</v>
      </c>
      <c r="F173" s="5">
        <v>159</v>
      </c>
    </row>
    <row r="174" spans="2:6">
      <c r="B174" t="s">
        <v>47</v>
      </c>
      <c r="C174" t="s">
        <v>14</v>
      </c>
      <c r="D174" t="s">
        <v>31</v>
      </c>
      <c r="E174" s="4">
        <v>819</v>
      </c>
      <c r="F174" s="5">
        <v>306</v>
      </c>
    </row>
    <row r="175" spans="2:6">
      <c r="B175" t="s">
        <v>47</v>
      </c>
      <c r="C175" t="s">
        <v>50</v>
      </c>
      <c r="D175" t="s">
        <v>42</v>
      </c>
      <c r="E175" s="4">
        <v>2583</v>
      </c>
      <c r="F175" s="5">
        <v>18</v>
      </c>
    </row>
    <row r="176" spans="2:6">
      <c r="B176" t="s">
        <v>40</v>
      </c>
      <c r="C176" t="s">
        <v>14</v>
      </c>
      <c r="D176" t="s">
        <v>39</v>
      </c>
      <c r="E176" s="4">
        <v>4585</v>
      </c>
      <c r="F176" s="5">
        <v>240</v>
      </c>
    </row>
    <row r="177" spans="2:6">
      <c r="B177" t="s">
        <v>43</v>
      </c>
      <c r="C177" t="s">
        <v>50</v>
      </c>
      <c r="D177" t="s">
        <v>31</v>
      </c>
      <c r="E177" s="4">
        <v>1652</v>
      </c>
      <c r="F177" s="5">
        <v>93</v>
      </c>
    </row>
    <row r="178" spans="2:6">
      <c r="B178" t="s">
        <v>55</v>
      </c>
      <c r="C178" t="s">
        <v>50</v>
      </c>
      <c r="D178" t="s">
        <v>51</v>
      </c>
      <c r="E178" s="4">
        <v>4991</v>
      </c>
      <c r="F178" s="5">
        <v>9</v>
      </c>
    </row>
    <row r="179" spans="2:6">
      <c r="B179" t="s">
        <v>13</v>
      </c>
      <c r="C179" t="s">
        <v>50</v>
      </c>
      <c r="D179" t="s">
        <v>30</v>
      </c>
      <c r="E179" s="4">
        <v>2009</v>
      </c>
      <c r="F179" s="5">
        <v>219</v>
      </c>
    </row>
    <row r="180" spans="2:6">
      <c r="B180" t="s">
        <v>46</v>
      </c>
      <c r="C180" t="s">
        <v>27</v>
      </c>
      <c r="D180" t="s">
        <v>37</v>
      </c>
      <c r="E180" s="4">
        <v>1568</v>
      </c>
      <c r="F180" s="5">
        <v>141</v>
      </c>
    </row>
    <row r="181" spans="2:6">
      <c r="B181" t="s">
        <v>21</v>
      </c>
      <c r="C181" t="s">
        <v>9</v>
      </c>
      <c r="D181" t="s">
        <v>42</v>
      </c>
      <c r="E181" s="4">
        <v>3388</v>
      </c>
      <c r="F181" s="5">
        <v>123</v>
      </c>
    </row>
    <row r="182" spans="2:6">
      <c r="B182" t="s">
        <v>8</v>
      </c>
      <c r="C182" t="s">
        <v>34</v>
      </c>
      <c r="D182" t="s">
        <v>49</v>
      </c>
      <c r="E182" s="4">
        <v>623</v>
      </c>
      <c r="F182" s="5">
        <v>51</v>
      </c>
    </row>
    <row r="183" spans="2:6">
      <c r="B183" t="s">
        <v>26</v>
      </c>
      <c r="C183" t="s">
        <v>22</v>
      </c>
      <c r="D183" t="s">
        <v>19</v>
      </c>
      <c r="E183" s="4">
        <v>10073</v>
      </c>
      <c r="F183" s="5">
        <v>120</v>
      </c>
    </row>
    <row r="184" spans="2:6">
      <c r="B184" t="s">
        <v>13</v>
      </c>
      <c r="C184" t="s">
        <v>27</v>
      </c>
      <c r="D184" t="s">
        <v>51</v>
      </c>
      <c r="E184" s="4">
        <v>1561</v>
      </c>
      <c r="F184" s="5">
        <v>27</v>
      </c>
    </row>
    <row r="185" spans="2:6">
      <c r="B185" t="s">
        <v>18</v>
      </c>
      <c r="C185" t="s">
        <v>22</v>
      </c>
      <c r="D185" t="s">
        <v>53</v>
      </c>
      <c r="E185" s="4">
        <v>11522</v>
      </c>
      <c r="F185" s="5">
        <v>204</v>
      </c>
    </row>
    <row r="186" spans="2:6">
      <c r="B186" t="s">
        <v>26</v>
      </c>
      <c r="C186" t="s">
        <v>34</v>
      </c>
      <c r="D186" t="s">
        <v>12</v>
      </c>
      <c r="E186" s="4">
        <v>2317</v>
      </c>
      <c r="F186" s="5">
        <v>123</v>
      </c>
    </row>
    <row r="187" spans="2:6">
      <c r="B187" t="s">
        <v>55</v>
      </c>
      <c r="C187" t="s">
        <v>9</v>
      </c>
      <c r="D187" t="s">
        <v>54</v>
      </c>
      <c r="E187" s="4">
        <v>3059</v>
      </c>
      <c r="F187" s="5">
        <v>27</v>
      </c>
    </row>
    <row r="188" spans="2:6">
      <c r="B188" t="s">
        <v>21</v>
      </c>
      <c r="C188" t="s">
        <v>9</v>
      </c>
      <c r="D188" t="s">
        <v>51</v>
      </c>
      <c r="E188" s="4">
        <v>2324</v>
      </c>
      <c r="F188" s="5">
        <v>177</v>
      </c>
    </row>
    <row r="189" spans="2:6">
      <c r="B189" t="s">
        <v>47</v>
      </c>
      <c r="C189" t="s">
        <v>27</v>
      </c>
      <c r="D189" t="s">
        <v>51</v>
      </c>
      <c r="E189" s="4">
        <v>4956</v>
      </c>
      <c r="F189" s="5">
        <v>171</v>
      </c>
    </row>
    <row r="190" spans="2:6">
      <c r="B190" t="s">
        <v>55</v>
      </c>
      <c r="C190" t="s">
        <v>50</v>
      </c>
      <c r="D190" t="s">
        <v>39</v>
      </c>
      <c r="E190" s="4">
        <v>5355</v>
      </c>
      <c r="F190" s="5">
        <v>204</v>
      </c>
    </row>
    <row r="191" spans="2:6">
      <c r="B191" t="s">
        <v>47</v>
      </c>
      <c r="C191" t="s">
        <v>50</v>
      </c>
      <c r="D191" t="s">
        <v>17</v>
      </c>
      <c r="E191" s="4">
        <v>7259</v>
      </c>
      <c r="F191" s="5">
        <v>276</v>
      </c>
    </row>
    <row r="192" spans="2:6">
      <c r="B192" t="s">
        <v>13</v>
      </c>
      <c r="C192" t="s">
        <v>9</v>
      </c>
      <c r="D192" t="s">
        <v>51</v>
      </c>
      <c r="E192" s="4">
        <v>6279</v>
      </c>
      <c r="F192" s="5">
        <v>45</v>
      </c>
    </row>
    <row r="193" spans="2:6">
      <c r="B193" t="s">
        <v>8</v>
      </c>
      <c r="C193" t="s">
        <v>34</v>
      </c>
      <c r="D193" t="s">
        <v>52</v>
      </c>
      <c r="E193" s="4">
        <v>2541</v>
      </c>
      <c r="F193" s="5">
        <v>45</v>
      </c>
    </row>
    <row r="194" spans="2:6">
      <c r="B194" t="s">
        <v>26</v>
      </c>
      <c r="C194" t="s">
        <v>14</v>
      </c>
      <c r="D194" t="s">
        <v>53</v>
      </c>
      <c r="E194" s="4">
        <v>3864</v>
      </c>
      <c r="F194" s="5">
        <v>177</v>
      </c>
    </row>
    <row r="195" spans="2:6">
      <c r="B195" t="s">
        <v>43</v>
      </c>
      <c r="C195" t="s">
        <v>22</v>
      </c>
      <c r="D195" t="s">
        <v>12</v>
      </c>
      <c r="E195" s="4">
        <v>6146</v>
      </c>
      <c r="F195" s="5">
        <v>63</v>
      </c>
    </row>
    <row r="196" spans="2:6">
      <c r="B196" t="s">
        <v>18</v>
      </c>
      <c r="C196" t="s">
        <v>27</v>
      </c>
      <c r="D196" t="s">
        <v>23</v>
      </c>
      <c r="E196" s="4">
        <v>2639</v>
      </c>
      <c r="F196" s="5">
        <v>204</v>
      </c>
    </row>
    <row r="197" spans="2:6">
      <c r="B197" t="s">
        <v>13</v>
      </c>
      <c r="C197" t="s">
        <v>9</v>
      </c>
      <c r="D197" t="s">
        <v>37</v>
      </c>
      <c r="E197" s="4">
        <v>1890</v>
      </c>
      <c r="F197" s="5">
        <v>195</v>
      </c>
    </row>
    <row r="198" spans="2:6">
      <c r="B198" t="s">
        <v>40</v>
      </c>
      <c r="C198" t="s">
        <v>50</v>
      </c>
      <c r="D198" t="s">
        <v>17</v>
      </c>
      <c r="E198" s="4">
        <v>1932</v>
      </c>
      <c r="F198" s="5">
        <v>369</v>
      </c>
    </row>
    <row r="199" spans="2:6">
      <c r="B199" t="s">
        <v>47</v>
      </c>
      <c r="C199" t="s">
        <v>50</v>
      </c>
      <c r="D199" t="s">
        <v>28</v>
      </c>
      <c r="E199" s="4">
        <v>6300</v>
      </c>
      <c r="F199" s="5">
        <v>42</v>
      </c>
    </row>
    <row r="200" spans="2:6">
      <c r="B200" t="s">
        <v>26</v>
      </c>
      <c r="C200" t="s">
        <v>9</v>
      </c>
      <c r="D200" t="s">
        <v>10</v>
      </c>
      <c r="E200" s="4">
        <v>560</v>
      </c>
      <c r="F200" s="5">
        <v>81</v>
      </c>
    </row>
    <row r="201" spans="2:6">
      <c r="B201" t="s">
        <v>18</v>
      </c>
      <c r="C201" t="s">
        <v>9</v>
      </c>
      <c r="D201" t="s">
        <v>51</v>
      </c>
      <c r="E201" s="4">
        <v>2856</v>
      </c>
      <c r="F201" s="5">
        <v>246</v>
      </c>
    </row>
    <row r="202" spans="2:6">
      <c r="B202" t="s">
        <v>18</v>
      </c>
      <c r="C202" t="s">
        <v>50</v>
      </c>
      <c r="D202" t="s">
        <v>33</v>
      </c>
      <c r="E202" s="4">
        <v>707</v>
      </c>
      <c r="F202" s="5">
        <v>174</v>
      </c>
    </row>
    <row r="203" spans="2:6">
      <c r="B203" t="s">
        <v>13</v>
      </c>
      <c r="C203" t="s">
        <v>14</v>
      </c>
      <c r="D203" t="s">
        <v>10</v>
      </c>
      <c r="E203" s="4">
        <v>3598</v>
      </c>
      <c r="F203" s="5">
        <v>81</v>
      </c>
    </row>
    <row r="204" spans="2:6">
      <c r="B204" t="s">
        <v>8</v>
      </c>
      <c r="C204" t="s">
        <v>14</v>
      </c>
      <c r="D204" t="s">
        <v>37</v>
      </c>
      <c r="E204" s="4">
        <v>6853</v>
      </c>
      <c r="F204" s="5">
        <v>372</v>
      </c>
    </row>
    <row r="205" spans="2:6">
      <c r="B205" t="s">
        <v>8</v>
      </c>
      <c r="C205" t="s">
        <v>14</v>
      </c>
      <c r="D205" t="s">
        <v>30</v>
      </c>
      <c r="E205" s="4">
        <v>4725</v>
      </c>
      <c r="F205" s="5">
        <v>174</v>
      </c>
    </row>
    <row r="206" spans="2:6">
      <c r="B206" t="s">
        <v>21</v>
      </c>
      <c r="C206" t="s">
        <v>22</v>
      </c>
      <c r="D206" t="s">
        <v>15</v>
      </c>
      <c r="E206" s="4">
        <v>10304</v>
      </c>
      <c r="F206" s="5">
        <v>84</v>
      </c>
    </row>
    <row r="207" spans="2:6">
      <c r="B207" t="s">
        <v>21</v>
      </c>
      <c r="C207" t="s">
        <v>50</v>
      </c>
      <c r="D207" t="s">
        <v>30</v>
      </c>
      <c r="E207" s="4">
        <v>1274</v>
      </c>
      <c r="F207" s="5">
        <v>225</v>
      </c>
    </row>
    <row r="208" spans="2:6">
      <c r="B208" t="s">
        <v>43</v>
      </c>
      <c r="C208" t="s">
        <v>22</v>
      </c>
      <c r="D208" t="s">
        <v>10</v>
      </c>
      <c r="E208" s="4">
        <v>1526</v>
      </c>
      <c r="F208" s="5">
        <v>105</v>
      </c>
    </row>
    <row r="209" spans="2:6">
      <c r="B209" t="s">
        <v>8</v>
      </c>
      <c r="C209" t="s">
        <v>27</v>
      </c>
      <c r="D209" t="s">
        <v>54</v>
      </c>
      <c r="E209" s="4">
        <v>3101</v>
      </c>
      <c r="F209" s="5">
        <v>225</v>
      </c>
    </row>
    <row r="210" spans="2:6">
      <c r="B210" t="s">
        <v>46</v>
      </c>
      <c r="C210" t="s">
        <v>9</v>
      </c>
      <c r="D210" t="s">
        <v>17</v>
      </c>
      <c r="E210" s="4">
        <v>1057</v>
      </c>
      <c r="F210" s="5">
        <v>54</v>
      </c>
    </row>
    <row r="211" spans="2:6">
      <c r="B211" t="s">
        <v>40</v>
      </c>
      <c r="C211" t="s">
        <v>9</v>
      </c>
      <c r="D211" t="s">
        <v>51</v>
      </c>
      <c r="E211" s="4">
        <v>5306</v>
      </c>
      <c r="F211" s="5">
        <v>0</v>
      </c>
    </row>
    <row r="212" spans="2:6">
      <c r="B212" t="s">
        <v>43</v>
      </c>
      <c r="C212" t="s">
        <v>27</v>
      </c>
      <c r="D212" t="s">
        <v>49</v>
      </c>
      <c r="E212" s="4">
        <v>4018</v>
      </c>
      <c r="F212" s="5">
        <v>171</v>
      </c>
    </row>
    <row r="213" spans="2:6">
      <c r="B213" t="s">
        <v>18</v>
      </c>
      <c r="C213" t="s">
        <v>50</v>
      </c>
      <c r="D213" t="s">
        <v>30</v>
      </c>
      <c r="E213" s="4">
        <v>938</v>
      </c>
      <c r="F213" s="5">
        <v>189</v>
      </c>
    </row>
    <row r="214" spans="2:6">
      <c r="B214" t="s">
        <v>40</v>
      </c>
      <c r="C214" t="s">
        <v>34</v>
      </c>
      <c r="D214" t="s">
        <v>23</v>
      </c>
      <c r="E214" s="4">
        <v>1778</v>
      </c>
      <c r="F214" s="5">
        <v>270</v>
      </c>
    </row>
    <row r="215" spans="2:6">
      <c r="B215" t="s">
        <v>26</v>
      </c>
      <c r="C215" t="s">
        <v>27</v>
      </c>
      <c r="D215" t="s">
        <v>10</v>
      </c>
      <c r="E215" s="4">
        <v>1638</v>
      </c>
      <c r="F215" s="5">
        <v>63</v>
      </c>
    </row>
    <row r="216" spans="2:6">
      <c r="B216" t="s">
        <v>21</v>
      </c>
      <c r="C216" t="s">
        <v>34</v>
      </c>
      <c r="D216" t="s">
        <v>28</v>
      </c>
      <c r="E216" s="4">
        <v>154</v>
      </c>
      <c r="F216" s="5">
        <v>21</v>
      </c>
    </row>
    <row r="217" spans="2:6">
      <c r="B217" t="s">
        <v>40</v>
      </c>
      <c r="C217" t="s">
        <v>9</v>
      </c>
      <c r="D217" t="s">
        <v>37</v>
      </c>
      <c r="E217" s="4">
        <v>9835</v>
      </c>
      <c r="F217" s="5">
        <v>207</v>
      </c>
    </row>
    <row r="218" spans="2:6">
      <c r="B218" t="s">
        <v>18</v>
      </c>
      <c r="C218" t="s">
        <v>9</v>
      </c>
      <c r="D218" t="s">
        <v>42</v>
      </c>
      <c r="E218" s="4">
        <v>7273</v>
      </c>
      <c r="F218" s="5">
        <v>96</v>
      </c>
    </row>
    <row r="219" spans="2:6">
      <c r="B219" t="s">
        <v>43</v>
      </c>
      <c r="C219" t="s">
        <v>27</v>
      </c>
      <c r="D219" t="s">
        <v>37</v>
      </c>
      <c r="E219" s="4">
        <v>6909</v>
      </c>
      <c r="F219" s="5">
        <v>81</v>
      </c>
    </row>
    <row r="220" spans="2:6">
      <c r="B220" t="s">
        <v>18</v>
      </c>
      <c r="C220" t="s">
        <v>27</v>
      </c>
      <c r="D220" t="s">
        <v>49</v>
      </c>
      <c r="E220" s="4">
        <v>3920</v>
      </c>
      <c r="F220" s="5">
        <v>306</v>
      </c>
    </row>
    <row r="221" spans="2:6">
      <c r="B221" t="s">
        <v>55</v>
      </c>
      <c r="C221" t="s">
        <v>27</v>
      </c>
      <c r="D221" t="s">
        <v>45</v>
      </c>
      <c r="E221" s="4">
        <v>4858</v>
      </c>
      <c r="F221" s="5">
        <v>279</v>
      </c>
    </row>
    <row r="222" spans="2:6">
      <c r="B222" t="s">
        <v>46</v>
      </c>
      <c r="C222" t="s">
        <v>34</v>
      </c>
      <c r="D222" t="s">
        <v>19</v>
      </c>
      <c r="E222" s="4">
        <v>3549</v>
      </c>
      <c r="F222" s="5">
        <v>3</v>
      </c>
    </row>
    <row r="223" spans="2:6">
      <c r="B223" t="s">
        <v>40</v>
      </c>
      <c r="C223" t="s">
        <v>27</v>
      </c>
      <c r="D223" t="s">
        <v>53</v>
      </c>
      <c r="E223" s="4">
        <v>966</v>
      </c>
      <c r="F223" s="5">
        <v>198</v>
      </c>
    </row>
    <row r="224" spans="2:6">
      <c r="B224" t="s">
        <v>43</v>
      </c>
      <c r="C224" t="s">
        <v>27</v>
      </c>
      <c r="D224" t="s">
        <v>23</v>
      </c>
      <c r="E224" s="4">
        <v>385</v>
      </c>
      <c r="F224" s="5">
        <v>249</v>
      </c>
    </row>
    <row r="225" spans="2:6">
      <c r="B225" t="s">
        <v>26</v>
      </c>
      <c r="C225" t="s">
        <v>50</v>
      </c>
      <c r="D225" t="s">
        <v>30</v>
      </c>
      <c r="E225" s="4">
        <v>2219</v>
      </c>
      <c r="F225" s="5">
        <v>75</v>
      </c>
    </row>
    <row r="226" spans="2:6">
      <c r="B226" t="s">
        <v>18</v>
      </c>
      <c r="C226" t="s">
        <v>22</v>
      </c>
      <c r="D226" t="s">
        <v>15</v>
      </c>
      <c r="E226" s="4">
        <v>2954</v>
      </c>
      <c r="F226" s="5">
        <v>189</v>
      </c>
    </row>
    <row r="227" spans="2:6">
      <c r="B227" t="s">
        <v>40</v>
      </c>
      <c r="C227" t="s">
        <v>22</v>
      </c>
      <c r="D227" t="s">
        <v>15</v>
      </c>
      <c r="E227" s="4">
        <v>280</v>
      </c>
      <c r="F227" s="5">
        <v>87</v>
      </c>
    </row>
    <row r="228" spans="2:6">
      <c r="B228" t="s">
        <v>21</v>
      </c>
      <c r="C228" t="s">
        <v>22</v>
      </c>
      <c r="D228" t="s">
        <v>10</v>
      </c>
      <c r="E228" s="4">
        <v>6118</v>
      </c>
      <c r="F228" s="5">
        <v>174</v>
      </c>
    </row>
    <row r="229" spans="2:6">
      <c r="B229" t="s">
        <v>46</v>
      </c>
      <c r="C229" t="s">
        <v>27</v>
      </c>
      <c r="D229" t="s">
        <v>25</v>
      </c>
      <c r="E229" s="4">
        <v>4802</v>
      </c>
      <c r="F229" s="5">
        <v>36</v>
      </c>
    </row>
    <row r="230" spans="2:6">
      <c r="B230" t="s">
        <v>18</v>
      </c>
      <c r="C230" t="s">
        <v>34</v>
      </c>
      <c r="D230" t="s">
        <v>49</v>
      </c>
      <c r="E230" s="4">
        <v>4137</v>
      </c>
      <c r="F230" s="5">
        <v>60</v>
      </c>
    </row>
    <row r="231" spans="2:6">
      <c r="B231" t="s">
        <v>47</v>
      </c>
      <c r="C231" t="s">
        <v>14</v>
      </c>
      <c r="D231" t="s">
        <v>48</v>
      </c>
      <c r="E231" s="4">
        <v>2023</v>
      </c>
      <c r="F231" s="5">
        <v>78</v>
      </c>
    </row>
    <row r="232" spans="2:6">
      <c r="B232" t="s">
        <v>18</v>
      </c>
      <c r="C232" t="s">
        <v>22</v>
      </c>
      <c r="D232" t="s">
        <v>10</v>
      </c>
      <c r="E232" s="4">
        <v>9051</v>
      </c>
      <c r="F232" s="5">
        <v>57</v>
      </c>
    </row>
    <row r="233" spans="2:6">
      <c r="B233" t="s">
        <v>18</v>
      </c>
      <c r="C233" t="s">
        <v>9</v>
      </c>
      <c r="D233" t="s">
        <v>54</v>
      </c>
      <c r="E233" s="4">
        <v>2919</v>
      </c>
      <c r="F233" s="5">
        <v>45</v>
      </c>
    </row>
    <row r="234" spans="2:6">
      <c r="B234" t="s">
        <v>21</v>
      </c>
      <c r="C234" t="s">
        <v>34</v>
      </c>
      <c r="D234" t="s">
        <v>37</v>
      </c>
      <c r="E234" s="4">
        <v>5915</v>
      </c>
      <c r="F234" s="5">
        <v>3</v>
      </c>
    </row>
    <row r="235" spans="2:6">
      <c r="B235" t="s">
        <v>55</v>
      </c>
      <c r="C235" t="s">
        <v>14</v>
      </c>
      <c r="D235" t="s">
        <v>25</v>
      </c>
      <c r="E235" s="4">
        <v>2562</v>
      </c>
      <c r="F235" s="5">
        <v>6</v>
      </c>
    </row>
    <row r="236" spans="2:6">
      <c r="B236" t="s">
        <v>43</v>
      </c>
      <c r="C236" t="s">
        <v>9</v>
      </c>
      <c r="D236" t="s">
        <v>28</v>
      </c>
      <c r="E236" s="4">
        <v>8813</v>
      </c>
      <c r="F236" s="5">
        <v>21</v>
      </c>
    </row>
    <row r="237" spans="2:6">
      <c r="B237" t="s">
        <v>43</v>
      </c>
      <c r="C237" t="s">
        <v>22</v>
      </c>
      <c r="D237" t="s">
        <v>23</v>
      </c>
      <c r="E237" s="4">
        <v>6111</v>
      </c>
      <c r="F237" s="5">
        <v>3</v>
      </c>
    </row>
    <row r="238" spans="2:6">
      <c r="B238" t="s">
        <v>13</v>
      </c>
      <c r="C238" t="s">
        <v>50</v>
      </c>
      <c r="D238" t="s">
        <v>35</v>
      </c>
      <c r="E238" s="4">
        <v>3507</v>
      </c>
      <c r="F238" s="5">
        <v>288</v>
      </c>
    </row>
    <row r="239" spans="2:6">
      <c r="B239" t="s">
        <v>26</v>
      </c>
      <c r="C239" t="s">
        <v>22</v>
      </c>
      <c r="D239" t="s">
        <v>12</v>
      </c>
      <c r="E239" s="4">
        <v>4319</v>
      </c>
      <c r="F239" s="5">
        <v>30</v>
      </c>
    </row>
    <row r="240" spans="2:6">
      <c r="B240" t="s">
        <v>8</v>
      </c>
      <c r="C240" t="s">
        <v>34</v>
      </c>
      <c r="D240" t="s">
        <v>51</v>
      </c>
      <c r="E240" s="4">
        <v>609</v>
      </c>
      <c r="F240" s="5">
        <v>87</v>
      </c>
    </row>
    <row r="241" spans="2:6">
      <c r="B241" t="s">
        <v>8</v>
      </c>
      <c r="C241" t="s">
        <v>27</v>
      </c>
      <c r="D241" t="s">
        <v>53</v>
      </c>
      <c r="E241" s="4">
        <v>6370</v>
      </c>
      <c r="F241" s="5">
        <v>30</v>
      </c>
    </row>
    <row r="242" spans="2:6">
      <c r="B242" t="s">
        <v>43</v>
      </c>
      <c r="C242" t="s">
        <v>34</v>
      </c>
      <c r="D242" t="s">
        <v>39</v>
      </c>
      <c r="E242" s="4">
        <v>5474</v>
      </c>
      <c r="F242" s="5">
        <v>168</v>
      </c>
    </row>
    <row r="243" spans="2:6">
      <c r="B243" t="s">
        <v>8</v>
      </c>
      <c r="C243" t="s">
        <v>22</v>
      </c>
      <c r="D243" t="s">
        <v>53</v>
      </c>
      <c r="E243" s="4">
        <v>3164</v>
      </c>
      <c r="F243" s="5">
        <v>306</v>
      </c>
    </row>
    <row r="244" spans="2:6">
      <c r="B244" t="s">
        <v>26</v>
      </c>
      <c r="C244" t="s">
        <v>14</v>
      </c>
      <c r="D244" t="s">
        <v>19</v>
      </c>
      <c r="E244" s="4">
        <v>1302</v>
      </c>
      <c r="F244" s="5">
        <v>402</v>
      </c>
    </row>
    <row r="245" spans="2:6">
      <c r="B245" t="s">
        <v>47</v>
      </c>
      <c r="C245" t="s">
        <v>9</v>
      </c>
      <c r="D245" t="s">
        <v>54</v>
      </c>
      <c r="E245" s="4">
        <v>7308</v>
      </c>
      <c r="F245" s="5">
        <v>327</v>
      </c>
    </row>
    <row r="246" spans="2:6">
      <c r="B246" t="s">
        <v>8</v>
      </c>
      <c r="C246" t="s">
        <v>9</v>
      </c>
      <c r="D246" t="s">
        <v>53</v>
      </c>
      <c r="E246" s="4">
        <v>6132</v>
      </c>
      <c r="F246" s="5">
        <v>93</v>
      </c>
    </row>
    <row r="247" spans="2:6">
      <c r="B247" t="s">
        <v>55</v>
      </c>
      <c r="C247" t="s">
        <v>14</v>
      </c>
      <c r="D247" t="s">
        <v>17</v>
      </c>
      <c r="E247" s="4">
        <v>3472</v>
      </c>
      <c r="F247" s="5">
        <v>96</v>
      </c>
    </row>
    <row r="248" spans="2:6">
      <c r="B248" t="s">
        <v>13</v>
      </c>
      <c r="C248" t="s">
        <v>27</v>
      </c>
      <c r="D248" t="s">
        <v>23</v>
      </c>
      <c r="E248" s="4">
        <v>9660</v>
      </c>
      <c r="F248" s="5">
        <v>27</v>
      </c>
    </row>
    <row r="249" spans="2:6">
      <c r="B249" t="s">
        <v>18</v>
      </c>
      <c r="C249" t="s">
        <v>34</v>
      </c>
      <c r="D249" t="s">
        <v>51</v>
      </c>
      <c r="E249" s="4">
        <v>2436</v>
      </c>
      <c r="F249" s="5">
        <v>99</v>
      </c>
    </row>
    <row r="250" spans="2:6">
      <c r="B250" t="s">
        <v>18</v>
      </c>
      <c r="C250" t="s">
        <v>34</v>
      </c>
      <c r="D250" t="s">
        <v>31</v>
      </c>
      <c r="E250" s="4">
        <v>9506</v>
      </c>
      <c r="F250" s="5">
        <v>87</v>
      </c>
    </row>
    <row r="251" spans="2:6">
      <c r="B251" t="s">
        <v>55</v>
      </c>
      <c r="C251" t="s">
        <v>9</v>
      </c>
      <c r="D251" t="s">
        <v>45</v>
      </c>
      <c r="E251" s="4">
        <v>245</v>
      </c>
      <c r="F251" s="5">
        <v>288</v>
      </c>
    </row>
    <row r="252" spans="2:6">
      <c r="B252" t="s">
        <v>13</v>
      </c>
      <c r="C252" t="s">
        <v>14</v>
      </c>
      <c r="D252" t="s">
        <v>42</v>
      </c>
      <c r="E252" s="4">
        <v>2702</v>
      </c>
      <c r="F252" s="5">
        <v>363</v>
      </c>
    </row>
    <row r="253" spans="2:6">
      <c r="B253" t="s">
        <v>55</v>
      </c>
      <c r="C253" t="s">
        <v>50</v>
      </c>
      <c r="D253" t="s">
        <v>33</v>
      </c>
      <c r="E253" s="4">
        <v>700</v>
      </c>
      <c r="F253" s="5">
        <v>87</v>
      </c>
    </row>
    <row r="254" spans="2:6">
      <c r="B254" t="s">
        <v>26</v>
      </c>
      <c r="C254" t="s">
        <v>50</v>
      </c>
      <c r="D254" t="s">
        <v>33</v>
      </c>
      <c r="E254" s="4">
        <v>3759</v>
      </c>
      <c r="F254" s="5">
        <v>150</v>
      </c>
    </row>
    <row r="255" spans="2:6">
      <c r="B255" t="s">
        <v>46</v>
      </c>
      <c r="C255" t="s">
        <v>14</v>
      </c>
      <c r="D255" t="s">
        <v>33</v>
      </c>
      <c r="E255" s="4">
        <v>1589</v>
      </c>
      <c r="F255" s="5">
        <v>303</v>
      </c>
    </row>
    <row r="256" spans="2:6">
      <c r="B256" t="s">
        <v>40</v>
      </c>
      <c r="C256" t="s">
        <v>14</v>
      </c>
      <c r="D256" t="s">
        <v>54</v>
      </c>
      <c r="E256" s="4">
        <v>5194</v>
      </c>
      <c r="F256" s="5">
        <v>288</v>
      </c>
    </row>
    <row r="257" spans="2:6">
      <c r="B257" t="s">
        <v>55</v>
      </c>
      <c r="C257" t="s">
        <v>22</v>
      </c>
      <c r="D257" t="s">
        <v>12</v>
      </c>
      <c r="E257" s="4">
        <v>945</v>
      </c>
      <c r="F257" s="5">
        <v>75</v>
      </c>
    </row>
    <row r="258" spans="2:6">
      <c r="B258" t="s">
        <v>8</v>
      </c>
      <c r="C258" t="s">
        <v>34</v>
      </c>
      <c r="D258" t="s">
        <v>35</v>
      </c>
      <c r="E258" s="4">
        <v>1988</v>
      </c>
      <c r="F258" s="5">
        <v>39</v>
      </c>
    </row>
    <row r="259" spans="2:6">
      <c r="B259" t="s">
        <v>26</v>
      </c>
      <c r="C259" t="s">
        <v>50</v>
      </c>
      <c r="D259" t="s">
        <v>15</v>
      </c>
      <c r="E259" s="4">
        <v>6734</v>
      </c>
      <c r="F259" s="5">
        <v>123</v>
      </c>
    </row>
    <row r="260" spans="2:6">
      <c r="B260" t="s">
        <v>8</v>
      </c>
      <c r="C260" t="s">
        <v>22</v>
      </c>
      <c r="D260" t="s">
        <v>19</v>
      </c>
      <c r="E260" s="4">
        <v>217</v>
      </c>
      <c r="F260" s="5">
        <v>36</v>
      </c>
    </row>
    <row r="261" spans="2:6">
      <c r="B261" t="s">
        <v>43</v>
      </c>
      <c r="C261" t="s">
        <v>50</v>
      </c>
      <c r="D261" t="s">
        <v>37</v>
      </c>
      <c r="E261" s="4">
        <v>6279</v>
      </c>
      <c r="F261" s="5">
        <v>237</v>
      </c>
    </row>
    <row r="262" spans="2:6">
      <c r="B262" t="s">
        <v>8</v>
      </c>
      <c r="C262" t="s">
        <v>22</v>
      </c>
      <c r="D262" t="s">
        <v>12</v>
      </c>
      <c r="E262" s="4">
        <v>4424</v>
      </c>
      <c r="F262" s="5">
        <v>201</v>
      </c>
    </row>
    <row r="263" spans="2:6">
      <c r="B263" t="s">
        <v>46</v>
      </c>
      <c r="C263" t="s">
        <v>22</v>
      </c>
      <c r="D263" t="s">
        <v>33</v>
      </c>
      <c r="E263" s="4">
        <v>189</v>
      </c>
      <c r="F263" s="5">
        <v>48</v>
      </c>
    </row>
    <row r="264" spans="2:6">
      <c r="B264" t="s">
        <v>43</v>
      </c>
      <c r="C264" t="s">
        <v>14</v>
      </c>
      <c r="D264" t="s">
        <v>37</v>
      </c>
      <c r="E264" s="4">
        <v>490</v>
      </c>
      <c r="F264" s="5">
        <v>84</v>
      </c>
    </row>
    <row r="265" spans="2:6">
      <c r="B265" t="s">
        <v>13</v>
      </c>
      <c r="C265" t="s">
        <v>9</v>
      </c>
      <c r="D265" t="s">
        <v>45</v>
      </c>
      <c r="E265" s="4">
        <v>434</v>
      </c>
      <c r="F265" s="5">
        <v>87</v>
      </c>
    </row>
    <row r="266" spans="2:6">
      <c r="B266" t="s">
        <v>40</v>
      </c>
      <c r="C266" t="s">
        <v>34</v>
      </c>
      <c r="D266" t="s">
        <v>10</v>
      </c>
      <c r="E266" s="4">
        <v>10129</v>
      </c>
      <c r="F266" s="5">
        <v>312</v>
      </c>
    </row>
    <row r="267" spans="2:6">
      <c r="B267" t="s">
        <v>47</v>
      </c>
      <c r="C267" t="s">
        <v>27</v>
      </c>
      <c r="D267" t="s">
        <v>54</v>
      </c>
      <c r="E267" s="4">
        <v>1652</v>
      </c>
      <c r="F267" s="5">
        <v>102</v>
      </c>
    </row>
    <row r="268" spans="2:6">
      <c r="B268" t="s">
        <v>13</v>
      </c>
      <c r="C268" t="s">
        <v>34</v>
      </c>
      <c r="D268" t="s">
        <v>45</v>
      </c>
      <c r="E268" s="4">
        <v>6433</v>
      </c>
      <c r="F268" s="5">
        <v>78</v>
      </c>
    </row>
    <row r="269" spans="2:6">
      <c r="B269" t="s">
        <v>47</v>
      </c>
      <c r="C269" t="s">
        <v>50</v>
      </c>
      <c r="D269" t="s">
        <v>48</v>
      </c>
      <c r="E269" s="4">
        <v>2212</v>
      </c>
      <c r="F269" s="5">
        <v>117</v>
      </c>
    </row>
    <row r="270" spans="2:6">
      <c r="B270" t="s">
        <v>21</v>
      </c>
      <c r="C270" t="s">
        <v>14</v>
      </c>
      <c r="D270" t="s">
        <v>39</v>
      </c>
      <c r="E270" s="4">
        <v>609</v>
      </c>
      <c r="F270" s="5">
        <v>99</v>
      </c>
    </row>
    <row r="271" spans="2:6">
      <c r="B271" t="s">
        <v>8</v>
      </c>
      <c r="C271" t="s">
        <v>14</v>
      </c>
      <c r="D271" t="s">
        <v>49</v>
      </c>
      <c r="E271" s="4">
        <v>1638</v>
      </c>
      <c r="F271" s="5">
        <v>48</v>
      </c>
    </row>
    <row r="272" spans="2:6">
      <c r="B272" t="s">
        <v>40</v>
      </c>
      <c r="C272" t="s">
        <v>50</v>
      </c>
      <c r="D272" t="s">
        <v>25</v>
      </c>
      <c r="E272" s="4">
        <v>3829</v>
      </c>
      <c r="F272" s="5">
        <v>24</v>
      </c>
    </row>
    <row r="273" spans="2:6">
      <c r="B273" t="s">
        <v>8</v>
      </c>
      <c r="C273" t="s">
        <v>27</v>
      </c>
      <c r="D273" t="s">
        <v>25</v>
      </c>
      <c r="E273" s="4">
        <v>5775</v>
      </c>
      <c r="F273" s="5">
        <v>42</v>
      </c>
    </row>
    <row r="274" spans="2:6">
      <c r="B274" t="s">
        <v>26</v>
      </c>
      <c r="C274" t="s">
        <v>14</v>
      </c>
      <c r="D274" t="s">
        <v>42</v>
      </c>
      <c r="E274" s="4">
        <v>1071</v>
      </c>
      <c r="F274" s="5">
        <v>270</v>
      </c>
    </row>
    <row r="275" spans="2:6">
      <c r="B275" t="s">
        <v>13</v>
      </c>
      <c r="C275" t="s">
        <v>22</v>
      </c>
      <c r="D275" t="s">
        <v>48</v>
      </c>
      <c r="E275" s="4">
        <v>5019</v>
      </c>
      <c r="F275" s="5">
        <v>150</v>
      </c>
    </row>
    <row r="276" spans="2:6">
      <c r="B276" t="s">
        <v>46</v>
      </c>
      <c r="C276" t="s">
        <v>9</v>
      </c>
      <c r="D276" t="s">
        <v>25</v>
      </c>
      <c r="E276" s="4">
        <v>2863</v>
      </c>
      <c r="F276" s="5">
        <v>42</v>
      </c>
    </row>
    <row r="277" spans="2:6">
      <c r="B277" t="s">
        <v>8</v>
      </c>
      <c r="C277" t="s">
        <v>14</v>
      </c>
      <c r="D277" t="s">
        <v>52</v>
      </c>
      <c r="E277" s="4">
        <v>1617</v>
      </c>
      <c r="F277" s="5">
        <v>126</v>
      </c>
    </row>
    <row r="278" spans="2:6">
      <c r="B278" t="s">
        <v>26</v>
      </c>
      <c r="C278" t="s">
        <v>9</v>
      </c>
      <c r="D278" t="s">
        <v>51</v>
      </c>
      <c r="E278" s="4">
        <v>6818</v>
      </c>
      <c r="F278" s="5">
        <v>6</v>
      </c>
    </row>
    <row r="279" spans="2:6">
      <c r="B279" t="s">
        <v>47</v>
      </c>
      <c r="C279" t="s">
        <v>14</v>
      </c>
      <c r="D279" t="s">
        <v>25</v>
      </c>
      <c r="E279" s="4">
        <v>6657</v>
      </c>
      <c r="F279" s="5">
        <v>276</v>
      </c>
    </row>
    <row r="280" spans="2:6">
      <c r="B280" t="s">
        <v>47</v>
      </c>
      <c r="C280" t="s">
        <v>50</v>
      </c>
      <c r="D280" t="s">
        <v>33</v>
      </c>
      <c r="E280" s="4">
        <v>2919</v>
      </c>
      <c r="F280" s="5">
        <v>93</v>
      </c>
    </row>
    <row r="281" spans="2:6">
      <c r="B281" t="s">
        <v>46</v>
      </c>
      <c r="C281" t="s">
        <v>22</v>
      </c>
      <c r="D281" t="s">
        <v>35</v>
      </c>
      <c r="E281" s="4">
        <v>3094</v>
      </c>
      <c r="F281" s="5">
        <v>246</v>
      </c>
    </row>
    <row r="282" spans="2:6">
      <c r="B282" t="s">
        <v>26</v>
      </c>
      <c r="C282" t="s">
        <v>27</v>
      </c>
      <c r="D282" t="s">
        <v>49</v>
      </c>
      <c r="E282" s="4">
        <v>2989</v>
      </c>
      <c r="F282" s="5">
        <v>3</v>
      </c>
    </row>
    <row r="283" spans="2:6">
      <c r="B283" t="s">
        <v>13</v>
      </c>
      <c r="C283" t="s">
        <v>34</v>
      </c>
      <c r="D283" t="s">
        <v>53</v>
      </c>
      <c r="E283" s="4">
        <v>2268</v>
      </c>
      <c r="F283" s="5">
        <v>63</v>
      </c>
    </row>
    <row r="284" spans="2:6">
      <c r="B284" t="s">
        <v>43</v>
      </c>
      <c r="C284" t="s">
        <v>14</v>
      </c>
      <c r="D284" t="s">
        <v>35</v>
      </c>
      <c r="E284" s="4">
        <v>4753</v>
      </c>
      <c r="F284" s="5">
        <v>246</v>
      </c>
    </row>
    <row r="285" spans="2:6">
      <c r="B285" t="s">
        <v>46</v>
      </c>
      <c r="C285" t="s">
        <v>50</v>
      </c>
      <c r="D285" t="s">
        <v>39</v>
      </c>
      <c r="E285" s="4">
        <v>7511</v>
      </c>
      <c r="F285" s="5">
        <v>120</v>
      </c>
    </row>
    <row r="286" spans="2:6">
      <c r="B286" t="s">
        <v>46</v>
      </c>
      <c r="C286" t="s">
        <v>34</v>
      </c>
      <c r="D286" t="s">
        <v>35</v>
      </c>
      <c r="E286" s="4">
        <v>4326</v>
      </c>
      <c r="F286" s="5">
        <v>348</v>
      </c>
    </row>
    <row r="287" spans="2:6">
      <c r="B287" t="s">
        <v>21</v>
      </c>
      <c r="C287" t="s">
        <v>50</v>
      </c>
      <c r="D287" t="s">
        <v>48</v>
      </c>
      <c r="E287" s="4">
        <v>4935</v>
      </c>
      <c r="F287" s="5">
        <v>126</v>
      </c>
    </row>
    <row r="288" spans="2:6">
      <c r="B288" t="s">
        <v>26</v>
      </c>
      <c r="C288" t="s">
        <v>14</v>
      </c>
      <c r="D288" t="s">
        <v>10</v>
      </c>
      <c r="E288" s="4">
        <v>4781</v>
      </c>
      <c r="F288" s="5">
        <v>123</v>
      </c>
    </row>
    <row r="289" spans="2:6">
      <c r="B289" t="s">
        <v>43</v>
      </c>
      <c r="C289" t="s">
        <v>34</v>
      </c>
      <c r="D289" t="s">
        <v>28</v>
      </c>
      <c r="E289" s="4">
        <v>7483</v>
      </c>
      <c r="F289" s="5">
        <v>45</v>
      </c>
    </row>
    <row r="290" spans="2:6">
      <c r="B290" t="s">
        <v>55</v>
      </c>
      <c r="C290" t="s">
        <v>34</v>
      </c>
      <c r="D290" t="s">
        <v>19</v>
      </c>
      <c r="E290" s="4">
        <v>6860</v>
      </c>
      <c r="F290" s="5">
        <v>126</v>
      </c>
    </row>
    <row r="291" spans="2:6">
      <c r="B291" t="s">
        <v>8</v>
      </c>
      <c r="C291" t="s">
        <v>9</v>
      </c>
      <c r="D291" t="s">
        <v>52</v>
      </c>
      <c r="E291" s="4">
        <v>9002</v>
      </c>
      <c r="F291" s="5">
        <v>72</v>
      </c>
    </row>
    <row r="292" spans="2:6">
      <c r="B292" t="s">
        <v>26</v>
      </c>
      <c r="C292" t="s">
        <v>22</v>
      </c>
      <c r="D292" t="s">
        <v>52</v>
      </c>
      <c r="E292" s="4">
        <v>1400</v>
      </c>
      <c r="F292" s="5">
        <v>135</v>
      </c>
    </row>
    <row r="293" spans="2:6">
      <c r="B293" t="s">
        <v>55</v>
      </c>
      <c r="C293" t="s">
        <v>50</v>
      </c>
      <c r="D293" t="s">
        <v>37</v>
      </c>
      <c r="E293" s="4">
        <v>4053</v>
      </c>
      <c r="F293" s="5">
        <v>24</v>
      </c>
    </row>
    <row r="294" spans="2:6">
      <c r="B294" t="s">
        <v>40</v>
      </c>
      <c r="C294" t="s">
        <v>22</v>
      </c>
      <c r="D294" t="s">
        <v>35</v>
      </c>
      <c r="E294" s="4">
        <v>2149</v>
      </c>
      <c r="F294" s="5">
        <v>117</v>
      </c>
    </row>
    <row r="295" spans="2:6">
      <c r="B295" t="s">
        <v>47</v>
      </c>
      <c r="C295" t="s">
        <v>27</v>
      </c>
      <c r="D295" t="s">
        <v>52</v>
      </c>
      <c r="E295" s="4">
        <v>3640</v>
      </c>
      <c r="F295" s="5">
        <v>51</v>
      </c>
    </row>
    <row r="296" spans="2:6">
      <c r="B296" t="s">
        <v>46</v>
      </c>
      <c r="C296" t="s">
        <v>27</v>
      </c>
      <c r="D296" t="s">
        <v>48</v>
      </c>
      <c r="E296" s="4">
        <v>630</v>
      </c>
      <c r="F296" s="5">
        <v>36</v>
      </c>
    </row>
    <row r="297" spans="2:6">
      <c r="B297" t="s">
        <v>18</v>
      </c>
      <c r="C297" t="s">
        <v>14</v>
      </c>
      <c r="D297" t="s">
        <v>53</v>
      </c>
      <c r="E297" s="4">
        <v>2429</v>
      </c>
      <c r="F297" s="5">
        <v>144</v>
      </c>
    </row>
    <row r="298" spans="2:6">
      <c r="B298" t="s">
        <v>18</v>
      </c>
      <c r="C298" t="s">
        <v>22</v>
      </c>
      <c r="D298" t="s">
        <v>28</v>
      </c>
      <c r="E298" s="4">
        <v>2142</v>
      </c>
      <c r="F298" s="5">
        <v>114</v>
      </c>
    </row>
    <row r="299" spans="2:6">
      <c r="B299" t="s">
        <v>40</v>
      </c>
      <c r="C299" t="s">
        <v>9</v>
      </c>
      <c r="D299" t="s">
        <v>10</v>
      </c>
      <c r="E299" s="4">
        <v>6454</v>
      </c>
      <c r="F299" s="5">
        <v>54</v>
      </c>
    </row>
    <row r="300" spans="2:6">
      <c r="B300" t="s">
        <v>40</v>
      </c>
      <c r="C300" t="s">
        <v>9</v>
      </c>
      <c r="D300" t="s">
        <v>30</v>
      </c>
      <c r="E300" s="4">
        <v>4487</v>
      </c>
      <c r="F300" s="5">
        <v>333</v>
      </c>
    </row>
    <row r="301" spans="2:6">
      <c r="B301" t="s">
        <v>47</v>
      </c>
      <c r="C301" t="s">
        <v>9</v>
      </c>
      <c r="D301" t="s">
        <v>19</v>
      </c>
      <c r="E301" s="4">
        <v>938</v>
      </c>
      <c r="F301" s="5">
        <v>366</v>
      </c>
    </row>
    <row r="302" spans="2:6">
      <c r="B302" t="s">
        <v>47</v>
      </c>
      <c r="C302" t="s">
        <v>34</v>
      </c>
      <c r="D302" t="s">
        <v>51</v>
      </c>
      <c r="E302" s="4">
        <v>8841</v>
      </c>
      <c r="F302" s="5">
        <v>303</v>
      </c>
    </row>
    <row r="303" spans="2:6">
      <c r="B303" t="s">
        <v>46</v>
      </c>
      <c r="C303" t="s">
        <v>27</v>
      </c>
      <c r="D303" t="s">
        <v>31</v>
      </c>
      <c r="E303" s="4">
        <v>4018</v>
      </c>
      <c r="F303" s="5">
        <v>126</v>
      </c>
    </row>
    <row r="304" spans="2:6">
      <c r="B304" t="s">
        <v>21</v>
      </c>
      <c r="C304" t="s">
        <v>9</v>
      </c>
      <c r="D304" t="s">
        <v>25</v>
      </c>
      <c r="E304" s="4">
        <v>714</v>
      </c>
      <c r="F304" s="5">
        <v>231</v>
      </c>
    </row>
    <row r="305" spans="2:6">
      <c r="B305" t="s">
        <v>18</v>
      </c>
      <c r="C305" t="s">
        <v>34</v>
      </c>
      <c r="D305" t="s">
        <v>28</v>
      </c>
      <c r="E305" s="4">
        <v>3850</v>
      </c>
      <c r="F305" s="5">
        <v>102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H11"/>
  <sheetViews>
    <sheetView workbookViewId="0">
      <selection activeCell="E20" sqref="E20"/>
    </sheetView>
  </sheetViews>
  <sheetFormatPr defaultColWidth="11.42578125" defaultRowHeight="15"/>
  <cols>
    <col min="2" max="2" width="12.28515625" bestFit="1" customWidth="1"/>
    <col min="3" max="3" width="13" style="16" bestFit="1" customWidth="1"/>
    <col min="8" max="8" width="13.5703125" bestFit="1" customWidth="1"/>
  </cols>
  <sheetData>
    <row r="2" spans="2:8">
      <c r="B2" s="7">
        <v>4</v>
      </c>
      <c r="C2" s="15" t="s">
        <v>24</v>
      </c>
    </row>
    <row r="4" spans="2:8">
      <c r="C4" s="13" t="s">
        <v>74</v>
      </c>
      <c r="D4" s="16" t="s">
        <v>75</v>
      </c>
    </row>
    <row r="5" spans="2:8">
      <c r="C5" s="14" t="s">
        <v>34</v>
      </c>
      <c r="D5" s="16">
        <v>168679</v>
      </c>
      <c r="G5" s="17"/>
      <c r="H5" s="17"/>
    </row>
    <row r="6" spans="2:8">
      <c r="C6" s="14" t="s">
        <v>22</v>
      </c>
      <c r="D6" s="16">
        <v>237944</v>
      </c>
      <c r="G6" s="17"/>
      <c r="H6" s="17"/>
    </row>
    <row r="7" spans="2:8">
      <c r="C7" s="14" t="s">
        <v>50</v>
      </c>
      <c r="D7" s="16">
        <v>252469</v>
      </c>
      <c r="G7" s="17"/>
      <c r="H7" s="17"/>
    </row>
    <row r="8" spans="2:8">
      <c r="C8" s="14" t="s">
        <v>9</v>
      </c>
      <c r="D8" s="16">
        <v>218813</v>
      </c>
      <c r="G8" s="17"/>
      <c r="H8" s="17"/>
    </row>
    <row r="9" spans="2:8">
      <c r="C9" s="14" t="s">
        <v>27</v>
      </c>
      <c r="D9" s="16">
        <v>173530</v>
      </c>
      <c r="G9" s="17"/>
      <c r="H9" s="17"/>
    </row>
    <row r="10" spans="2:8">
      <c r="C10" s="14" t="s">
        <v>14</v>
      </c>
      <c r="D10" s="16">
        <v>189434</v>
      </c>
      <c r="G10" s="17"/>
      <c r="H10" s="17"/>
    </row>
    <row r="11" spans="2:8">
      <c r="C11" s="14" t="s">
        <v>76</v>
      </c>
      <c r="D11" s="16">
        <v>1240869</v>
      </c>
      <c r="G11" s="17"/>
      <c r="H11" s="1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3:H11"/>
  <sheetViews>
    <sheetView workbookViewId="0">
      <selection activeCell="E19" sqref="E19"/>
    </sheetView>
  </sheetViews>
  <sheetFormatPr defaultColWidth="11.42578125" defaultRowHeight="15"/>
  <cols>
    <col min="3" max="3" width="21.85546875" bestFit="1" customWidth="1"/>
    <col min="4" max="4" width="15.28515625" bestFit="1" customWidth="1"/>
    <col min="5" max="5" width="21.85546875" bestFit="1" customWidth="1"/>
    <col min="7" max="7" width="17.42578125" customWidth="1"/>
  </cols>
  <sheetData>
    <row r="3" spans="2:8">
      <c r="B3" s="7">
        <v>5</v>
      </c>
      <c r="C3" s="8" t="s">
        <v>29</v>
      </c>
    </row>
    <row r="5" spans="2:8">
      <c r="C5" s="13" t="s">
        <v>77</v>
      </c>
      <c r="D5" t="s">
        <v>75</v>
      </c>
      <c r="G5" s="13" t="s">
        <v>77</v>
      </c>
      <c r="H5" t="s">
        <v>78</v>
      </c>
    </row>
    <row r="6" spans="2:8">
      <c r="C6" s="14" t="s">
        <v>54</v>
      </c>
      <c r="D6" s="17">
        <v>72373</v>
      </c>
      <c r="G6" s="14" t="s">
        <v>10</v>
      </c>
      <c r="H6" s="17">
        <v>2802</v>
      </c>
    </row>
    <row r="7" spans="2:8">
      <c r="C7" s="14" t="s">
        <v>15</v>
      </c>
      <c r="D7" s="17">
        <v>71967</v>
      </c>
      <c r="G7" s="14" t="s">
        <v>54</v>
      </c>
      <c r="H7" s="17">
        <v>3207</v>
      </c>
    </row>
    <row r="8" spans="2:8">
      <c r="C8" s="14" t="s">
        <v>51</v>
      </c>
      <c r="D8" s="17">
        <v>70273</v>
      </c>
      <c r="G8" s="14" t="s">
        <v>33</v>
      </c>
      <c r="H8" s="17">
        <v>2331</v>
      </c>
    </row>
    <row r="9" spans="2:8">
      <c r="C9" s="14" t="s">
        <v>53</v>
      </c>
      <c r="D9" s="17">
        <v>69461</v>
      </c>
      <c r="G9" s="14" t="s">
        <v>52</v>
      </c>
      <c r="H9" s="17">
        <v>2976</v>
      </c>
    </row>
    <row r="10" spans="2:8">
      <c r="C10" s="14" t="s">
        <v>31</v>
      </c>
      <c r="D10" s="17">
        <v>69160</v>
      </c>
      <c r="G10" s="14" t="s">
        <v>53</v>
      </c>
      <c r="H10" s="17">
        <v>2982</v>
      </c>
    </row>
    <row r="11" spans="2:8">
      <c r="C11" s="14" t="s">
        <v>76</v>
      </c>
      <c r="D11" s="17">
        <v>353234</v>
      </c>
      <c r="G11" s="14" t="s">
        <v>76</v>
      </c>
      <c r="H11" s="17">
        <v>14298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T309"/>
  <sheetViews>
    <sheetView workbookViewId="0">
      <selection activeCell="L4" sqref="L4"/>
    </sheetView>
  </sheetViews>
  <sheetFormatPr defaultColWidth="11.42578125" defaultRowHeight="15"/>
  <cols>
    <col min="8" max="8" width="16.28515625" bestFit="1" customWidth="1"/>
    <col min="9" max="9" width="15.28515625" bestFit="1" customWidth="1"/>
    <col min="10" max="10" width="12.5703125" bestFit="1" customWidth="1"/>
    <col min="12" max="12" width="14" bestFit="1" customWidth="1"/>
    <col min="13" max="13" width="15.28515625" bestFit="1" customWidth="1"/>
    <col min="14" max="14" width="12.5703125" bestFit="1" customWidth="1"/>
    <col min="16" max="16" width="21.85546875" bestFit="1" customWidth="1"/>
    <col min="17" max="17" width="15.28515625" bestFit="1" customWidth="1"/>
    <col min="18" max="18" width="12.5703125" bestFit="1" customWidth="1"/>
  </cols>
  <sheetData>
    <row r="2" spans="1:20">
      <c r="C2" s="29">
        <v>6</v>
      </c>
      <c r="D2" s="26" t="s">
        <v>32</v>
      </c>
    </row>
    <row r="3" spans="1:20">
      <c r="C3" s="39"/>
      <c r="D3" s="40" t="s">
        <v>79</v>
      </c>
    </row>
    <row r="4" spans="1:20">
      <c r="D4" s="30" t="s">
        <v>80</v>
      </c>
    </row>
    <row r="9" spans="1:20">
      <c r="A9" s="22"/>
      <c r="B9" s="23" t="s">
        <v>1</v>
      </c>
      <c r="C9" s="23" t="s">
        <v>2</v>
      </c>
      <c r="D9" s="23" t="s">
        <v>3</v>
      </c>
      <c r="E9" s="23" t="s">
        <v>4</v>
      </c>
      <c r="F9" s="23" t="s">
        <v>5</v>
      </c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</row>
    <row r="10" spans="1:20">
      <c r="A10" s="22"/>
      <c r="B10" s="22" t="s">
        <v>8</v>
      </c>
      <c r="C10" s="22" t="s">
        <v>27</v>
      </c>
      <c r="D10" s="22" t="s">
        <v>52</v>
      </c>
      <c r="E10" s="24">
        <v>0</v>
      </c>
      <c r="F10" s="22">
        <v>135</v>
      </c>
      <c r="G10" s="22"/>
      <c r="H10" s="13" t="s">
        <v>1</v>
      </c>
      <c r="I10" t="s">
        <v>75</v>
      </c>
      <c r="J10" t="s">
        <v>78</v>
      </c>
      <c r="K10" s="22"/>
      <c r="L10" s="13" t="s">
        <v>2</v>
      </c>
      <c r="M10" t="s">
        <v>75</v>
      </c>
      <c r="N10" t="s">
        <v>78</v>
      </c>
      <c r="O10" s="22"/>
      <c r="P10" s="13" t="s">
        <v>3</v>
      </c>
      <c r="Q10" t="s">
        <v>75</v>
      </c>
      <c r="R10" t="s">
        <v>78</v>
      </c>
      <c r="T10" t="s">
        <v>81</v>
      </c>
    </row>
    <row r="11" spans="1:20">
      <c r="A11" s="22"/>
      <c r="B11" s="22" t="s">
        <v>47</v>
      </c>
      <c r="C11" s="22" t="s">
        <v>27</v>
      </c>
      <c r="D11" s="22" t="s">
        <v>30</v>
      </c>
      <c r="E11" s="24">
        <v>21</v>
      </c>
      <c r="F11" s="22">
        <v>168</v>
      </c>
      <c r="G11" s="22"/>
      <c r="H11" t="s">
        <v>46</v>
      </c>
      <c r="I11" s="21">
        <v>1.1307368265464489E-2</v>
      </c>
      <c r="J11" s="21">
        <v>3.1305375073833429E-2</v>
      </c>
      <c r="K11" s="22"/>
      <c r="L11" t="s">
        <v>14</v>
      </c>
      <c r="M11" s="21">
        <v>1</v>
      </c>
      <c r="N11" s="21">
        <v>1</v>
      </c>
      <c r="O11" s="22"/>
      <c r="P11" t="s">
        <v>51</v>
      </c>
      <c r="Q11" s="21">
        <v>5.1733057423693739E-4</v>
      </c>
      <c r="R11" s="21">
        <v>1.5652687536916714E-2</v>
      </c>
      <c r="T11" s="21">
        <f>Q11-R11</f>
        <v>-1.5135356962679777E-2</v>
      </c>
    </row>
    <row r="12" spans="1:20">
      <c r="A12" s="22"/>
      <c r="B12" s="22" t="s">
        <v>13</v>
      </c>
      <c r="C12" s="22" t="s">
        <v>9</v>
      </c>
      <c r="D12" s="22" t="s">
        <v>10</v>
      </c>
      <c r="E12" s="24">
        <v>42</v>
      </c>
      <c r="F12" s="22">
        <v>150</v>
      </c>
      <c r="G12" s="22"/>
      <c r="H12" t="s">
        <v>26</v>
      </c>
      <c r="I12" s="21">
        <v>5.8162737417781392E-2</v>
      </c>
      <c r="J12" s="21">
        <v>9.5688127584170113E-2</v>
      </c>
      <c r="K12" s="22"/>
      <c r="L12" t="s">
        <v>76</v>
      </c>
      <c r="M12" s="21">
        <v>1</v>
      </c>
      <c r="N12" s="21">
        <v>1</v>
      </c>
      <c r="O12" s="22"/>
      <c r="P12" t="s">
        <v>45</v>
      </c>
      <c r="Q12" s="21">
        <v>2.9931268937994234E-3</v>
      </c>
      <c r="R12" s="21">
        <v>2.2445363260484349E-2</v>
      </c>
      <c r="T12" s="21">
        <f t="shared" ref="T12:T31" si="0">Q12-R12</f>
        <v>-1.9452236366684927E-2</v>
      </c>
    </row>
    <row r="13" spans="1:20">
      <c r="A13" s="22"/>
      <c r="B13" s="22" t="s">
        <v>46</v>
      </c>
      <c r="C13" s="22" t="s">
        <v>34</v>
      </c>
      <c r="D13" s="22" t="s">
        <v>12</v>
      </c>
      <c r="E13" s="24">
        <v>56</v>
      </c>
      <c r="F13" s="22">
        <v>51</v>
      </c>
      <c r="G13" s="22"/>
      <c r="H13" t="s">
        <v>18</v>
      </c>
      <c r="I13" s="21">
        <v>5.9751681324366271E-2</v>
      </c>
      <c r="J13" s="21">
        <v>6.8222090962787946E-2</v>
      </c>
      <c r="K13" s="22"/>
      <c r="O13" s="22"/>
      <c r="P13" t="s">
        <v>33</v>
      </c>
      <c r="Q13" s="21">
        <v>8.3881457394131987E-3</v>
      </c>
      <c r="R13" s="21">
        <v>2.9828706438275249E-2</v>
      </c>
      <c r="T13" s="21">
        <f t="shared" si="0"/>
        <v>-2.1440560698862049E-2</v>
      </c>
    </row>
    <row r="14" spans="1:20">
      <c r="A14" s="22"/>
      <c r="B14" s="22" t="s">
        <v>55</v>
      </c>
      <c r="C14" s="22" t="s">
        <v>34</v>
      </c>
      <c r="D14" s="22" t="s">
        <v>12</v>
      </c>
      <c r="E14" s="24">
        <v>63</v>
      </c>
      <c r="F14" s="22">
        <v>123</v>
      </c>
      <c r="G14" s="22"/>
      <c r="H14" t="s">
        <v>55</v>
      </c>
      <c r="I14" s="21">
        <v>6.5368413273224443E-2</v>
      </c>
      <c r="J14" s="21">
        <v>7.9149438865918492E-2</v>
      </c>
      <c r="K14" s="22"/>
      <c r="O14" s="22"/>
      <c r="P14" t="s">
        <v>48</v>
      </c>
      <c r="Q14" s="21">
        <v>1.0679181139605351E-2</v>
      </c>
      <c r="R14" s="21">
        <v>7.6786769049025398E-3</v>
      </c>
      <c r="T14" s="21">
        <f t="shared" si="0"/>
        <v>3.0005042347028112E-3</v>
      </c>
    </row>
    <row r="15" spans="1:20">
      <c r="A15" s="22"/>
      <c r="B15" s="22" t="s">
        <v>18</v>
      </c>
      <c r="C15" s="22" t="s">
        <v>14</v>
      </c>
      <c r="D15" s="22" t="s">
        <v>51</v>
      </c>
      <c r="E15" s="24">
        <v>98</v>
      </c>
      <c r="F15" s="22">
        <v>159</v>
      </c>
      <c r="G15" s="22"/>
      <c r="H15" t="s">
        <v>21</v>
      </c>
      <c r="I15" s="21">
        <v>8.332717463602099E-2</v>
      </c>
      <c r="J15" s="21">
        <v>6.8812758417011219E-2</v>
      </c>
      <c r="K15" s="22"/>
      <c r="O15" s="22"/>
      <c r="P15" t="s">
        <v>28</v>
      </c>
      <c r="Q15" s="21">
        <v>1.3007168723671568E-2</v>
      </c>
      <c r="R15" s="21">
        <v>2.3036030714707618E-2</v>
      </c>
      <c r="T15" s="21">
        <f t="shared" si="0"/>
        <v>-1.002886199103605E-2</v>
      </c>
    </row>
    <row r="16" spans="1:20">
      <c r="A16" s="22"/>
      <c r="B16" s="22" t="s">
        <v>21</v>
      </c>
      <c r="C16" s="22" t="s">
        <v>22</v>
      </c>
      <c r="D16" s="22" t="s">
        <v>51</v>
      </c>
      <c r="E16" s="24">
        <v>98</v>
      </c>
      <c r="F16" s="22">
        <v>204</v>
      </c>
      <c r="G16" s="22"/>
      <c r="H16" t="s">
        <v>47</v>
      </c>
      <c r="I16" s="21">
        <v>8.7059345207301755E-2</v>
      </c>
      <c r="J16" s="21">
        <v>0.11961015948021264</v>
      </c>
      <c r="K16" s="22"/>
      <c r="O16" s="22"/>
      <c r="P16" t="s">
        <v>49</v>
      </c>
      <c r="Q16" s="21">
        <v>2.3390732392284383E-2</v>
      </c>
      <c r="R16" s="21">
        <v>1.5948021264028351E-2</v>
      </c>
      <c r="T16" s="21">
        <f t="shared" si="0"/>
        <v>7.442711128256032E-3</v>
      </c>
    </row>
    <row r="17" spans="1:20">
      <c r="A17" s="22"/>
      <c r="B17" s="22" t="s">
        <v>21</v>
      </c>
      <c r="C17" s="22" t="s">
        <v>34</v>
      </c>
      <c r="D17" s="22" t="s">
        <v>28</v>
      </c>
      <c r="E17" s="24">
        <v>154</v>
      </c>
      <c r="F17" s="22">
        <v>21</v>
      </c>
      <c r="G17" s="22"/>
      <c r="H17" t="s">
        <v>13</v>
      </c>
      <c r="I17" s="21">
        <v>0.13276919665952258</v>
      </c>
      <c r="J17" s="21">
        <v>0.16804489072652096</v>
      </c>
      <c r="K17" s="22"/>
      <c r="O17" s="22"/>
      <c r="P17" t="s">
        <v>35</v>
      </c>
      <c r="Q17" s="21">
        <v>2.5090532850491464E-2</v>
      </c>
      <c r="R17" s="21">
        <v>2.4217365623154165E-2</v>
      </c>
      <c r="T17" s="21">
        <f>Q17-R17</f>
        <v>8.7316722733729937E-4</v>
      </c>
    </row>
    <row r="18" spans="1:20">
      <c r="A18" s="22"/>
      <c r="B18" s="22" t="s">
        <v>13</v>
      </c>
      <c r="C18" s="22" t="s">
        <v>34</v>
      </c>
      <c r="D18" s="22" t="s">
        <v>37</v>
      </c>
      <c r="E18" s="24">
        <v>168</v>
      </c>
      <c r="F18" s="22">
        <v>84</v>
      </c>
      <c r="G18" s="22"/>
      <c r="H18" t="s">
        <v>43</v>
      </c>
      <c r="I18" s="21">
        <v>0.14924987066735645</v>
      </c>
      <c r="J18" s="21">
        <v>8.9781453041937395E-2</v>
      </c>
      <c r="K18" s="22"/>
      <c r="O18" s="22"/>
      <c r="P18" t="s">
        <v>12</v>
      </c>
      <c r="Q18" s="21">
        <v>2.5127485034365529E-2</v>
      </c>
      <c r="R18" s="21">
        <v>6.7926757235676318E-3</v>
      </c>
      <c r="T18" s="21">
        <f t="shared" si="0"/>
        <v>1.8334809310797898E-2</v>
      </c>
    </row>
    <row r="19" spans="1:20">
      <c r="A19" s="22"/>
      <c r="B19" s="22" t="s">
        <v>43</v>
      </c>
      <c r="C19" s="22" t="s">
        <v>9</v>
      </c>
      <c r="D19" s="22" t="s">
        <v>35</v>
      </c>
      <c r="E19" s="24">
        <v>182</v>
      </c>
      <c r="F19" s="22">
        <v>48</v>
      </c>
      <c r="G19" s="22"/>
      <c r="H19" t="s">
        <v>40</v>
      </c>
      <c r="I19" s="21">
        <v>0.15069100583844505</v>
      </c>
      <c r="J19" s="21">
        <v>9.8936798582398108E-2</v>
      </c>
      <c r="K19" s="22"/>
      <c r="O19" s="22"/>
      <c r="P19" t="s">
        <v>19</v>
      </c>
      <c r="Q19" s="21">
        <v>2.6420811469957874E-2</v>
      </c>
      <c r="R19" s="21">
        <v>5.493207324276432E-2</v>
      </c>
      <c r="T19" s="21">
        <f t="shared" si="0"/>
        <v>-2.8511261772806447E-2</v>
      </c>
    </row>
    <row r="20" spans="1:20">
      <c r="A20" s="22"/>
      <c r="B20" s="22" t="s">
        <v>46</v>
      </c>
      <c r="C20" s="22" t="s">
        <v>22</v>
      </c>
      <c r="D20" s="22" t="s">
        <v>33</v>
      </c>
      <c r="E20" s="24">
        <v>189</v>
      </c>
      <c r="F20" s="22">
        <v>48</v>
      </c>
      <c r="G20" s="22"/>
      <c r="H20" t="s">
        <v>8</v>
      </c>
      <c r="I20" s="21">
        <v>0.20231320671051659</v>
      </c>
      <c r="J20" s="21">
        <v>0.18044890726520968</v>
      </c>
      <c r="K20" s="22"/>
      <c r="O20" s="22"/>
      <c r="P20" t="s">
        <v>42</v>
      </c>
      <c r="Q20" s="21">
        <v>3.0337742960608972E-2</v>
      </c>
      <c r="R20" s="21">
        <v>8.1512108682811571E-2</v>
      </c>
      <c r="T20" s="21">
        <f t="shared" si="0"/>
        <v>-5.1174365722202603E-2</v>
      </c>
    </row>
    <row r="21" spans="1:20">
      <c r="A21" s="22"/>
      <c r="B21" s="22" t="s">
        <v>8</v>
      </c>
      <c r="C21" s="22" t="s">
        <v>22</v>
      </c>
      <c r="D21" s="22" t="s">
        <v>19</v>
      </c>
      <c r="E21" s="24">
        <v>217</v>
      </c>
      <c r="F21" s="22">
        <v>36</v>
      </c>
      <c r="G21" s="22"/>
      <c r="H21" t="s">
        <v>76</v>
      </c>
      <c r="I21" s="21">
        <v>1</v>
      </c>
      <c r="J21" s="21">
        <v>1</v>
      </c>
      <c r="K21" s="22"/>
      <c r="O21" s="22"/>
      <c r="P21" t="s">
        <v>39</v>
      </c>
      <c r="Q21" s="21">
        <v>3.0337742960608972E-2</v>
      </c>
      <c r="R21" s="21">
        <v>3.4849379799173068E-2</v>
      </c>
      <c r="T21" s="21">
        <f t="shared" si="0"/>
        <v>-4.5116368385640961E-3</v>
      </c>
    </row>
    <row r="22" spans="1:20">
      <c r="A22" s="22"/>
      <c r="B22" s="22" t="s">
        <v>46</v>
      </c>
      <c r="C22" s="22" t="s">
        <v>9</v>
      </c>
      <c r="D22" s="22" t="s">
        <v>39</v>
      </c>
      <c r="E22" s="24">
        <v>238</v>
      </c>
      <c r="F22" s="22">
        <v>18</v>
      </c>
      <c r="G22" s="22"/>
      <c r="K22" s="22"/>
      <c r="L22" s="22"/>
      <c r="M22" s="22"/>
      <c r="N22" s="22"/>
      <c r="O22" s="22"/>
      <c r="P22" t="s">
        <v>23</v>
      </c>
      <c r="Q22" s="21">
        <v>3.2850491464045527E-2</v>
      </c>
      <c r="R22" s="21">
        <v>2.8942705256940343E-2</v>
      </c>
      <c r="T22" s="21">
        <f t="shared" si="0"/>
        <v>3.9077862071051836E-3</v>
      </c>
    </row>
    <row r="23" spans="1:20">
      <c r="A23" s="22"/>
      <c r="B23" s="22" t="s">
        <v>55</v>
      </c>
      <c r="C23" s="22" t="s">
        <v>9</v>
      </c>
      <c r="D23" s="22" t="s">
        <v>45</v>
      </c>
      <c r="E23" s="24">
        <v>245</v>
      </c>
      <c r="F23" s="22">
        <v>288</v>
      </c>
      <c r="G23" s="22"/>
      <c r="K23" s="22"/>
      <c r="L23" s="22"/>
      <c r="M23" s="22"/>
      <c r="N23" s="22"/>
      <c r="O23" s="22"/>
      <c r="P23" t="s">
        <v>30</v>
      </c>
      <c r="Q23" s="21">
        <v>3.6213140196585621E-2</v>
      </c>
      <c r="R23" s="21">
        <v>1.9787359716479623E-2</v>
      </c>
      <c r="T23" s="21">
        <f t="shared" si="0"/>
        <v>1.6425780480105998E-2</v>
      </c>
    </row>
    <row r="24" spans="1:20">
      <c r="A24" s="22"/>
      <c r="B24" s="22" t="s">
        <v>46</v>
      </c>
      <c r="C24" s="22" t="s">
        <v>50</v>
      </c>
      <c r="D24" s="22" t="s">
        <v>12</v>
      </c>
      <c r="E24" s="24">
        <v>252</v>
      </c>
      <c r="F24" s="22">
        <v>54</v>
      </c>
      <c r="G24" s="22"/>
      <c r="K24" s="22"/>
      <c r="L24" s="22"/>
      <c r="M24" s="22"/>
      <c r="N24" s="22"/>
      <c r="O24" s="22"/>
      <c r="P24" t="s">
        <v>31</v>
      </c>
      <c r="Q24" s="21">
        <v>5.3026383859286083E-2</v>
      </c>
      <c r="R24" s="21">
        <v>8.505611340815121E-2</v>
      </c>
      <c r="T24" s="21">
        <f t="shared" si="0"/>
        <v>-3.2029729548865127E-2</v>
      </c>
    </row>
    <row r="25" spans="1:20">
      <c r="A25" s="22"/>
      <c r="B25" s="22" t="s">
        <v>18</v>
      </c>
      <c r="C25" s="22" t="s">
        <v>9</v>
      </c>
      <c r="D25" s="22" t="s">
        <v>19</v>
      </c>
      <c r="E25" s="24">
        <v>259</v>
      </c>
      <c r="F25" s="22">
        <v>207</v>
      </c>
      <c r="G25" s="22"/>
      <c r="K25" s="22"/>
      <c r="L25" s="22"/>
      <c r="M25" s="22"/>
      <c r="N25" s="22"/>
      <c r="O25" s="22"/>
      <c r="P25" t="s">
        <v>52</v>
      </c>
      <c r="Q25" s="21">
        <v>5.4024092823885893E-2</v>
      </c>
      <c r="R25" s="21">
        <v>7.0584760779681038E-2</v>
      </c>
      <c r="T25" s="21">
        <f t="shared" si="0"/>
        <v>-1.6560667955795146E-2</v>
      </c>
    </row>
    <row r="26" spans="1:20">
      <c r="A26" s="22"/>
      <c r="B26" s="22" t="s">
        <v>40</v>
      </c>
      <c r="C26" s="22" t="s">
        <v>22</v>
      </c>
      <c r="D26" s="22" t="s">
        <v>15</v>
      </c>
      <c r="E26" s="24">
        <v>280</v>
      </c>
      <c r="F26" s="22">
        <v>87</v>
      </c>
      <c r="G26" s="22"/>
      <c r="K26" s="22"/>
      <c r="L26" s="22"/>
      <c r="M26" s="22"/>
      <c r="N26" s="22"/>
      <c r="O26" s="22"/>
      <c r="P26" t="s">
        <v>17</v>
      </c>
      <c r="Q26" s="21">
        <v>5.5391323627226367E-2</v>
      </c>
      <c r="R26" s="21">
        <v>4.0756054341405785E-2</v>
      </c>
      <c r="T26" s="21">
        <f t="shared" si="0"/>
        <v>1.4635269285820582E-2</v>
      </c>
    </row>
    <row r="27" spans="1:20">
      <c r="A27" s="22"/>
      <c r="B27" s="22" t="s">
        <v>21</v>
      </c>
      <c r="C27" s="22" t="s">
        <v>50</v>
      </c>
      <c r="D27" s="22" t="s">
        <v>37</v>
      </c>
      <c r="E27" s="24">
        <v>336</v>
      </c>
      <c r="F27" s="22">
        <v>144</v>
      </c>
      <c r="G27" s="22"/>
      <c r="K27" s="22"/>
      <c r="L27" s="22"/>
      <c r="M27" s="22"/>
      <c r="N27" s="22"/>
      <c r="O27" s="22"/>
      <c r="P27" t="s">
        <v>37</v>
      </c>
      <c r="Q27" s="21">
        <v>6.5220604537728183E-2</v>
      </c>
      <c r="R27" s="21">
        <v>6.5564087418783223E-2</v>
      </c>
      <c r="T27" s="21">
        <f t="shared" si="0"/>
        <v>-3.4348288105504055E-4</v>
      </c>
    </row>
    <row r="28" spans="1:20">
      <c r="A28" s="22"/>
      <c r="B28" s="22" t="s">
        <v>13</v>
      </c>
      <c r="C28" s="22" t="s">
        <v>14</v>
      </c>
      <c r="D28" s="22" t="s">
        <v>31</v>
      </c>
      <c r="E28" s="24">
        <v>357</v>
      </c>
      <c r="F28" s="22">
        <v>126</v>
      </c>
      <c r="G28" s="22"/>
      <c r="H28" s="22"/>
      <c r="I28" s="22"/>
      <c r="J28" s="22"/>
      <c r="K28" s="22"/>
      <c r="L28" s="22"/>
      <c r="M28" s="22"/>
      <c r="N28" s="22"/>
      <c r="O28" s="22"/>
      <c r="P28" t="s">
        <v>54</v>
      </c>
      <c r="Q28" s="21">
        <v>6.6772596260438993E-2</v>
      </c>
      <c r="R28" s="21">
        <v>4.9616066154754876E-2</v>
      </c>
      <c r="T28" s="21">
        <f t="shared" si="0"/>
        <v>1.7156530105684117E-2</v>
      </c>
    </row>
    <row r="29" spans="1:20">
      <c r="A29" s="22"/>
      <c r="B29" s="22" t="s">
        <v>43</v>
      </c>
      <c r="C29" s="22" t="s">
        <v>27</v>
      </c>
      <c r="D29" s="22" t="s">
        <v>23</v>
      </c>
      <c r="E29" s="24">
        <v>385</v>
      </c>
      <c r="F29" s="22">
        <v>249</v>
      </c>
      <c r="G29" s="22"/>
      <c r="H29" s="22"/>
      <c r="I29" s="22"/>
      <c r="J29" s="22"/>
      <c r="K29" s="22"/>
      <c r="L29" s="22"/>
      <c r="M29" s="22"/>
      <c r="N29" s="22"/>
      <c r="O29" s="22"/>
      <c r="P29" t="s">
        <v>53</v>
      </c>
      <c r="Q29" s="21">
        <v>7.5862833493459458E-2</v>
      </c>
      <c r="R29" s="21">
        <v>7.5900767867690497E-2</v>
      </c>
      <c r="T29" s="21">
        <f t="shared" si="0"/>
        <v>-3.7934374231038404E-5</v>
      </c>
    </row>
    <row r="30" spans="1:20">
      <c r="A30" s="22"/>
      <c r="B30" s="22" t="s">
        <v>13</v>
      </c>
      <c r="C30" s="22" t="s">
        <v>9</v>
      </c>
      <c r="D30" s="22" t="s">
        <v>45</v>
      </c>
      <c r="E30" s="24">
        <v>434</v>
      </c>
      <c r="F30" s="22">
        <v>87</v>
      </c>
      <c r="G30" s="22"/>
      <c r="H30" s="22"/>
      <c r="I30" s="22"/>
      <c r="J30" s="22"/>
      <c r="K30" s="22"/>
      <c r="L30" s="22"/>
      <c r="M30" s="22"/>
      <c r="N30" s="22"/>
      <c r="O30" s="22"/>
      <c r="P30" t="s">
        <v>10</v>
      </c>
      <c r="Q30" s="21">
        <v>9.1900081294804523E-2</v>
      </c>
      <c r="R30" s="21">
        <v>8.8895451860602478E-2</v>
      </c>
      <c r="T30" s="21">
        <f t="shared" si="0"/>
        <v>3.0046294342020441E-3</v>
      </c>
    </row>
    <row r="31" spans="1:20">
      <c r="A31" s="22"/>
      <c r="B31" s="22" t="s">
        <v>26</v>
      </c>
      <c r="C31" s="22" t="s">
        <v>34</v>
      </c>
      <c r="D31" s="22" t="s">
        <v>28</v>
      </c>
      <c r="E31" s="24">
        <v>469</v>
      </c>
      <c r="F31" s="22">
        <v>75</v>
      </c>
      <c r="G31" s="22"/>
      <c r="H31" s="22"/>
      <c r="I31" s="22"/>
      <c r="J31" s="22"/>
      <c r="K31" s="22"/>
      <c r="L31" s="22"/>
      <c r="M31" s="22"/>
      <c r="N31" s="22"/>
      <c r="O31" s="22"/>
      <c r="P31" t="s">
        <v>15</v>
      </c>
      <c r="Q31" s="21">
        <v>0.10058384450521025</v>
      </c>
      <c r="R31" s="21">
        <v>6.8222090962787946E-2</v>
      </c>
      <c r="T31" s="21">
        <f t="shared" si="0"/>
        <v>3.2361753542422309E-2</v>
      </c>
    </row>
    <row r="32" spans="1:20">
      <c r="A32" s="22"/>
      <c r="B32" s="22" t="s">
        <v>43</v>
      </c>
      <c r="C32" s="22" t="s">
        <v>14</v>
      </c>
      <c r="D32" s="22" t="s">
        <v>37</v>
      </c>
      <c r="E32" s="24">
        <v>490</v>
      </c>
      <c r="F32" s="22">
        <v>84</v>
      </c>
      <c r="G32" s="22"/>
      <c r="H32" s="22"/>
      <c r="I32" s="22"/>
      <c r="J32" s="22"/>
      <c r="K32" s="22"/>
      <c r="L32" s="22"/>
      <c r="M32" s="22"/>
      <c r="N32" s="22"/>
      <c r="O32" s="22"/>
      <c r="P32" t="s">
        <v>25</v>
      </c>
      <c r="Q32" s="21">
        <v>0.17186460719828542</v>
      </c>
      <c r="R32" s="21">
        <v>8.9781453041937395E-2</v>
      </c>
    </row>
    <row r="33" spans="1:18">
      <c r="A33" s="22"/>
      <c r="B33" s="22" t="s">
        <v>26</v>
      </c>
      <c r="C33" s="22" t="s">
        <v>22</v>
      </c>
      <c r="D33" s="22" t="s">
        <v>45</v>
      </c>
      <c r="E33" s="24">
        <v>497</v>
      </c>
      <c r="F33" s="22">
        <v>63</v>
      </c>
      <c r="G33" s="22"/>
      <c r="H33" s="22"/>
      <c r="I33" s="22"/>
      <c r="J33" s="22"/>
      <c r="K33" s="22"/>
      <c r="L33" s="22"/>
      <c r="M33" s="22"/>
      <c r="N33" s="22"/>
      <c r="O33" s="22"/>
      <c r="P33" t="s">
        <v>76</v>
      </c>
      <c r="Q33" s="21">
        <v>1</v>
      </c>
      <c r="R33" s="21">
        <v>1</v>
      </c>
    </row>
    <row r="34" spans="1:18">
      <c r="A34" s="22"/>
      <c r="B34" s="22" t="s">
        <v>43</v>
      </c>
      <c r="C34" s="22" t="s">
        <v>9</v>
      </c>
      <c r="D34" s="22" t="s">
        <v>37</v>
      </c>
      <c r="E34" s="24">
        <v>518</v>
      </c>
      <c r="F34" s="22">
        <v>75</v>
      </c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</row>
    <row r="35" spans="1:18">
      <c r="A35" s="22"/>
      <c r="B35" s="22" t="s">
        <v>26</v>
      </c>
      <c r="C35" s="22" t="s">
        <v>50</v>
      </c>
      <c r="D35" s="22" t="s">
        <v>19</v>
      </c>
      <c r="E35" s="24">
        <v>525</v>
      </c>
      <c r="F35" s="22">
        <v>48</v>
      </c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</row>
    <row r="36" spans="1:18">
      <c r="A36" s="22"/>
      <c r="B36" s="22" t="s">
        <v>46</v>
      </c>
      <c r="C36" s="22" t="s">
        <v>14</v>
      </c>
      <c r="D36" s="22" t="s">
        <v>39</v>
      </c>
      <c r="E36" s="24">
        <v>553</v>
      </c>
      <c r="F36" s="22">
        <v>15</v>
      </c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</row>
    <row r="37" spans="1:18">
      <c r="A37" s="22"/>
      <c r="B37" s="22" t="s">
        <v>26</v>
      </c>
      <c r="C37" s="22" t="s">
        <v>9</v>
      </c>
      <c r="D37" s="22" t="s">
        <v>10</v>
      </c>
      <c r="E37" s="24">
        <v>560</v>
      </c>
      <c r="F37" s="22">
        <v>81</v>
      </c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</row>
    <row r="38" spans="1:18">
      <c r="A38" s="22"/>
      <c r="B38" s="22" t="s">
        <v>55</v>
      </c>
      <c r="C38" s="22" t="s">
        <v>14</v>
      </c>
      <c r="D38" s="22" t="s">
        <v>45</v>
      </c>
      <c r="E38" s="24">
        <v>567</v>
      </c>
      <c r="F38" s="22">
        <v>228</v>
      </c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</row>
    <row r="39" spans="1:18">
      <c r="A39" s="22"/>
      <c r="B39" s="22" t="s">
        <v>8</v>
      </c>
      <c r="C39" s="22" t="s">
        <v>34</v>
      </c>
      <c r="D39" s="22" t="s">
        <v>51</v>
      </c>
      <c r="E39" s="24">
        <v>609</v>
      </c>
      <c r="F39" s="22">
        <v>87</v>
      </c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</row>
    <row r="40" spans="1:18">
      <c r="A40" s="22"/>
      <c r="B40" s="22" t="s">
        <v>21</v>
      </c>
      <c r="C40" s="22" t="s">
        <v>14</v>
      </c>
      <c r="D40" s="22" t="s">
        <v>39</v>
      </c>
      <c r="E40" s="24">
        <v>609</v>
      </c>
      <c r="F40" s="22">
        <v>99</v>
      </c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</row>
    <row r="41" spans="1:18">
      <c r="A41" s="22"/>
      <c r="B41" s="22" t="s">
        <v>8</v>
      </c>
      <c r="C41" s="22" t="s">
        <v>34</v>
      </c>
      <c r="D41" s="22" t="s">
        <v>49</v>
      </c>
      <c r="E41" s="24">
        <v>623</v>
      </c>
      <c r="F41" s="22">
        <v>51</v>
      </c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</row>
    <row r="42" spans="1:18">
      <c r="A42" s="22"/>
      <c r="B42" s="22" t="s">
        <v>46</v>
      </c>
      <c r="C42" s="22" t="s">
        <v>27</v>
      </c>
      <c r="D42" s="22" t="s">
        <v>48</v>
      </c>
      <c r="E42" s="24">
        <v>630</v>
      </c>
      <c r="F42" s="22">
        <v>36</v>
      </c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</row>
    <row r="43" spans="1:18">
      <c r="A43" s="22"/>
      <c r="B43" s="22" t="s">
        <v>55</v>
      </c>
      <c r="C43" s="22" t="s">
        <v>50</v>
      </c>
      <c r="D43" s="22" t="s">
        <v>33</v>
      </c>
      <c r="E43" s="24">
        <v>700</v>
      </c>
      <c r="F43" s="22">
        <v>87</v>
      </c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</row>
    <row r="44" spans="1:18">
      <c r="A44" s="22"/>
      <c r="B44" s="22" t="s">
        <v>18</v>
      </c>
      <c r="C44" s="22" t="s">
        <v>50</v>
      </c>
      <c r="D44" s="22" t="s">
        <v>33</v>
      </c>
      <c r="E44" s="24">
        <v>707</v>
      </c>
      <c r="F44" s="22">
        <v>174</v>
      </c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</row>
    <row r="45" spans="1:18">
      <c r="A45" s="22"/>
      <c r="B45" s="22" t="s">
        <v>21</v>
      </c>
      <c r="C45" s="22" t="s">
        <v>9</v>
      </c>
      <c r="D45" s="22" t="s">
        <v>25</v>
      </c>
      <c r="E45" s="24">
        <v>714</v>
      </c>
      <c r="F45" s="22">
        <v>231</v>
      </c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</row>
    <row r="46" spans="1:18">
      <c r="A46" s="22"/>
      <c r="B46" s="22" t="s">
        <v>46</v>
      </c>
      <c r="C46" s="22" t="s">
        <v>22</v>
      </c>
      <c r="D46" s="22" t="s">
        <v>53</v>
      </c>
      <c r="E46" s="24">
        <v>798</v>
      </c>
      <c r="F46" s="22">
        <v>519</v>
      </c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</row>
    <row r="47" spans="1:18">
      <c r="A47" s="22"/>
      <c r="B47" s="22" t="s">
        <v>47</v>
      </c>
      <c r="C47" s="22" t="s">
        <v>14</v>
      </c>
      <c r="D47" s="22" t="s">
        <v>31</v>
      </c>
      <c r="E47" s="24">
        <v>819</v>
      </c>
      <c r="F47" s="22">
        <v>306</v>
      </c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</row>
    <row r="48" spans="1:18">
      <c r="A48" s="22"/>
      <c r="B48" s="22" t="s">
        <v>13</v>
      </c>
      <c r="C48" s="22" t="s">
        <v>34</v>
      </c>
      <c r="D48" s="22" t="s">
        <v>12</v>
      </c>
      <c r="E48" s="24">
        <v>819</v>
      </c>
      <c r="F48" s="22">
        <v>510</v>
      </c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</row>
    <row r="49" spans="1:18">
      <c r="A49" s="22"/>
      <c r="B49" s="22" t="s">
        <v>21</v>
      </c>
      <c r="C49" s="22" t="s">
        <v>14</v>
      </c>
      <c r="D49" s="22" t="s">
        <v>53</v>
      </c>
      <c r="E49" s="24">
        <v>847</v>
      </c>
      <c r="F49" s="22">
        <v>129</v>
      </c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</row>
    <row r="50" spans="1:18">
      <c r="A50" s="22"/>
      <c r="B50" s="22" t="s">
        <v>21</v>
      </c>
      <c r="C50" s="22" t="s">
        <v>22</v>
      </c>
      <c r="D50" s="22" t="s">
        <v>54</v>
      </c>
      <c r="E50" s="24">
        <v>854</v>
      </c>
      <c r="F50" s="22">
        <v>309</v>
      </c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</row>
    <row r="51" spans="1:18">
      <c r="A51" s="22"/>
      <c r="B51" s="22" t="s">
        <v>43</v>
      </c>
      <c r="C51" s="22" t="s">
        <v>50</v>
      </c>
      <c r="D51" s="22" t="s">
        <v>39</v>
      </c>
      <c r="E51" s="24">
        <v>861</v>
      </c>
      <c r="F51" s="22">
        <v>195</v>
      </c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</row>
    <row r="52" spans="1:18">
      <c r="A52" s="22"/>
      <c r="B52" s="22" t="s">
        <v>26</v>
      </c>
      <c r="C52" s="22" t="s">
        <v>34</v>
      </c>
      <c r="D52" s="22" t="s">
        <v>30</v>
      </c>
      <c r="E52" s="24">
        <v>938</v>
      </c>
      <c r="F52" s="22">
        <v>6</v>
      </c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</row>
    <row r="53" spans="1:18">
      <c r="A53" s="22"/>
      <c r="B53" s="22" t="s">
        <v>18</v>
      </c>
      <c r="C53" s="22" t="s">
        <v>50</v>
      </c>
      <c r="D53" s="22" t="s">
        <v>30</v>
      </c>
      <c r="E53" s="24">
        <v>938</v>
      </c>
      <c r="F53" s="22">
        <v>189</v>
      </c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</row>
    <row r="54" spans="1:18">
      <c r="A54" s="22"/>
      <c r="B54" s="22" t="s">
        <v>47</v>
      </c>
      <c r="C54" s="22" t="s">
        <v>9</v>
      </c>
      <c r="D54" s="22" t="s">
        <v>19</v>
      </c>
      <c r="E54" s="24">
        <v>938</v>
      </c>
      <c r="F54" s="22">
        <v>366</v>
      </c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</row>
    <row r="55" spans="1:18">
      <c r="A55" s="22"/>
      <c r="B55" s="22" t="s">
        <v>55</v>
      </c>
      <c r="C55" s="22" t="s">
        <v>22</v>
      </c>
      <c r="D55" s="22" t="s">
        <v>12</v>
      </c>
      <c r="E55" s="24">
        <v>945</v>
      </c>
      <c r="F55" s="22">
        <v>75</v>
      </c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</row>
    <row r="56" spans="1:18">
      <c r="A56" s="22"/>
      <c r="B56" s="22" t="s">
        <v>26</v>
      </c>
      <c r="C56" s="22" t="s">
        <v>34</v>
      </c>
      <c r="D56" s="22" t="s">
        <v>31</v>
      </c>
      <c r="E56" s="24">
        <v>959</v>
      </c>
      <c r="F56" s="22">
        <v>135</v>
      </c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</row>
    <row r="57" spans="1:18">
      <c r="A57" s="22"/>
      <c r="B57" s="22" t="s">
        <v>18</v>
      </c>
      <c r="C57" s="22" t="s">
        <v>14</v>
      </c>
      <c r="D57" s="22" t="s">
        <v>19</v>
      </c>
      <c r="E57" s="24">
        <v>959</v>
      </c>
      <c r="F57" s="22">
        <v>147</v>
      </c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</row>
    <row r="58" spans="1:18">
      <c r="A58" s="22"/>
      <c r="B58" s="22" t="s">
        <v>40</v>
      </c>
      <c r="C58" s="22" t="s">
        <v>27</v>
      </c>
      <c r="D58" s="22" t="s">
        <v>53</v>
      </c>
      <c r="E58" s="24">
        <v>966</v>
      </c>
      <c r="F58" s="22">
        <v>198</v>
      </c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</row>
    <row r="59" spans="1:18">
      <c r="A59" s="22"/>
      <c r="B59" s="22" t="s">
        <v>47</v>
      </c>
      <c r="C59" s="22" t="s">
        <v>22</v>
      </c>
      <c r="D59" s="22" t="s">
        <v>54</v>
      </c>
      <c r="E59" s="24">
        <v>973</v>
      </c>
      <c r="F59" s="22">
        <v>162</v>
      </c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</row>
    <row r="60" spans="1:18">
      <c r="A60" s="22"/>
      <c r="B60" s="22" t="s">
        <v>46</v>
      </c>
      <c r="C60" s="22" t="s">
        <v>9</v>
      </c>
      <c r="D60" s="22" t="s">
        <v>17</v>
      </c>
      <c r="E60" s="24">
        <v>1057</v>
      </c>
      <c r="F60" s="22">
        <v>54</v>
      </c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</row>
    <row r="61" spans="1:18">
      <c r="A61" s="22"/>
      <c r="B61" s="22" t="s">
        <v>26</v>
      </c>
      <c r="C61" s="22" t="s">
        <v>14</v>
      </c>
      <c r="D61" s="22" t="s">
        <v>42</v>
      </c>
      <c r="E61" s="24">
        <v>1071</v>
      </c>
      <c r="F61" s="22">
        <v>270</v>
      </c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</row>
    <row r="62" spans="1:18">
      <c r="A62" s="22"/>
      <c r="B62" s="22" t="s">
        <v>18</v>
      </c>
      <c r="C62" s="22" t="s">
        <v>9</v>
      </c>
      <c r="D62" s="22" t="s">
        <v>52</v>
      </c>
      <c r="E62" s="24">
        <v>1085</v>
      </c>
      <c r="F62" s="22">
        <v>273</v>
      </c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</row>
    <row r="63" spans="1:18">
      <c r="A63" s="22"/>
      <c r="B63" s="22" t="s">
        <v>26</v>
      </c>
      <c r="C63" s="22" t="s">
        <v>34</v>
      </c>
      <c r="D63" s="22" t="s">
        <v>53</v>
      </c>
      <c r="E63" s="24">
        <v>1134</v>
      </c>
      <c r="F63" s="22">
        <v>282</v>
      </c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</row>
    <row r="64" spans="1:18">
      <c r="A64" s="22"/>
      <c r="B64" s="22" t="s">
        <v>21</v>
      </c>
      <c r="C64" s="22" t="s">
        <v>50</v>
      </c>
      <c r="D64" s="22" t="s">
        <v>30</v>
      </c>
      <c r="E64" s="24">
        <v>1274</v>
      </c>
      <c r="F64" s="22">
        <v>225</v>
      </c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</row>
    <row r="65" spans="1:18">
      <c r="A65" s="22"/>
      <c r="B65" s="22" t="s">
        <v>47</v>
      </c>
      <c r="C65" s="22" t="s">
        <v>22</v>
      </c>
      <c r="D65" s="22" t="s">
        <v>39</v>
      </c>
      <c r="E65" s="24">
        <v>1281</v>
      </c>
      <c r="F65" s="22">
        <v>18</v>
      </c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</row>
    <row r="66" spans="1:18">
      <c r="A66" s="22"/>
      <c r="B66" s="22" t="s">
        <v>40</v>
      </c>
      <c r="C66" s="22" t="s">
        <v>34</v>
      </c>
      <c r="D66" s="22" t="s">
        <v>17</v>
      </c>
      <c r="E66" s="24">
        <v>1281</v>
      </c>
      <c r="F66" s="22">
        <v>75</v>
      </c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</row>
    <row r="67" spans="1:18">
      <c r="A67" s="22"/>
      <c r="B67" s="22" t="s">
        <v>26</v>
      </c>
      <c r="C67" s="22" t="s">
        <v>14</v>
      </c>
      <c r="D67" s="22" t="s">
        <v>19</v>
      </c>
      <c r="E67" s="24">
        <v>1302</v>
      </c>
      <c r="F67" s="22">
        <v>402</v>
      </c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</row>
    <row r="68" spans="1:18">
      <c r="A68" s="22"/>
      <c r="B68" s="22" t="s">
        <v>26</v>
      </c>
      <c r="C68" s="22" t="s">
        <v>22</v>
      </c>
      <c r="D68" s="22" t="s">
        <v>52</v>
      </c>
      <c r="E68" s="24">
        <v>1400</v>
      </c>
      <c r="F68" s="22">
        <v>135</v>
      </c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</row>
    <row r="69" spans="1:18">
      <c r="A69" s="22"/>
      <c r="B69" s="22" t="s">
        <v>55</v>
      </c>
      <c r="C69" s="22" t="s">
        <v>22</v>
      </c>
      <c r="D69" s="22" t="s">
        <v>53</v>
      </c>
      <c r="E69" s="24">
        <v>1407</v>
      </c>
      <c r="F69" s="22">
        <v>72</v>
      </c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</row>
    <row r="70" spans="1:18">
      <c r="A70" s="22"/>
      <c r="B70" s="22" t="s">
        <v>55</v>
      </c>
      <c r="C70" s="22" t="s">
        <v>50</v>
      </c>
      <c r="D70" s="22" t="s">
        <v>28</v>
      </c>
      <c r="E70" s="24">
        <v>1428</v>
      </c>
      <c r="F70" s="22">
        <v>93</v>
      </c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</row>
    <row r="71" spans="1:18">
      <c r="A71" s="22"/>
      <c r="B71" s="22" t="s">
        <v>26</v>
      </c>
      <c r="C71" s="22" t="s">
        <v>50</v>
      </c>
      <c r="D71" s="22" t="s">
        <v>25</v>
      </c>
      <c r="E71" s="24">
        <v>1442</v>
      </c>
      <c r="F71" s="22">
        <v>15</v>
      </c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</row>
    <row r="72" spans="1:18">
      <c r="A72" s="22"/>
      <c r="B72" s="22" t="s">
        <v>21</v>
      </c>
      <c r="C72" s="22" t="s">
        <v>50</v>
      </c>
      <c r="D72" s="22" t="s">
        <v>33</v>
      </c>
      <c r="E72" s="24">
        <v>1463</v>
      </c>
      <c r="F72" s="22">
        <v>39</v>
      </c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</row>
    <row r="73" spans="1:18">
      <c r="A73" s="22"/>
      <c r="B73" s="22" t="s">
        <v>26</v>
      </c>
      <c r="C73" s="22" t="s">
        <v>9</v>
      </c>
      <c r="D73" s="22" t="s">
        <v>23</v>
      </c>
      <c r="E73" s="24">
        <v>1505</v>
      </c>
      <c r="F73" s="22">
        <v>102</v>
      </c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</row>
    <row r="74" spans="1:18">
      <c r="A74" s="22"/>
      <c r="B74" s="22" t="s">
        <v>43</v>
      </c>
      <c r="C74" s="22" t="s">
        <v>22</v>
      </c>
      <c r="D74" s="22" t="s">
        <v>10</v>
      </c>
      <c r="E74" s="24">
        <v>1526</v>
      </c>
      <c r="F74" s="22">
        <v>105</v>
      </c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</row>
    <row r="75" spans="1:18">
      <c r="A75" s="22"/>
      <c r="B75" s="22" t="s">
        <v>21</v>
      </c>
      <c r="C75" s="22" t="s">
        <v>9</v>
      </c>
      <c r="D75" s="22" t="s">
        <v>10</v>
      </c>
      <c r="E75" s="24">
        <v>1526</v>
      </c>
      <c r="F75" s="22">
        <v>240</v>
      </c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</row>
    <row r="76" spans="1:18">
      <c r="A76" s="22"/>
      <c r="B76" s="22" t="s">
        <v>13</v>
      </c>
      <c r="C76" s="22" t="s">
        <v>27</v>
      </c>
      <c r="D76" s="22" t="s">
        <v>51</v>
      </c>
      <c r="E76" s="24">
        <v>1561</v>
      </c>
      <c r="F76" s="22">
        <v>27</v>
      </c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</row>
    <row r="77" spans="1:18">
      <c r="A77" s="22"/>
      <c r="B77" s="22" t="s">
        <v>40</v>
      </c>
      <c r="C77" s="22" t="s">
        <v>50</v>
      </c>
      <c r="D77" s="22" t="s">
        <v>28</v>
      </c>
      <c r="E77" s="24">
        <v>1568</v>
      </c>
      <c r="F77" s="22">
        <v>96</v>
      </c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</row>
    <row r="78" spans="1:18">
      <c r="A78" s="22"/>
      <c r="B78" s="22" t="s">
        <v>46</v>
      </c>
      <c r="C78" s="22" t="s">
        <v>27</v>
      </c>
      <c r="D78" s="22" t="s">
        <v>37</v>
      </c>
      <c r="E78" s="24">
        <v>1568</v>
      </c>
      <c r="F78" s="22">
        <v>141</v>
      </c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</row>
    <row r="79" spans="1:18">
      <c r="A79" s="22"/>
      <c r="B79" s="22" t="s">
        <v>46</v>
      </c>
      <c r="C79" s="22" t="s">
        <v>14</v>
      </c>
      <c r="D79" s="22" t="s">
        <v>33</v>
      </c>
      <c r="E79" s="24">
        <v>1589</v>
      </c>
      <c r="F79" s="22">
        <v>303</v>
      </c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</row>
    <row r="80" spans="1:18">
      <c r="A80" s="22"/>
      <c r="B80" s="22" t="s">
        <v>8</v>
      </c>
      <c r="C80" s="22" t="s">
        <v>14</v>
      </c>
      <c r="D80" s="22" t="s">
        <v>52</v>
      </c>
      <c r="E80" s="24">
        <v>1617</v>
      </c>
      <c r="F80" s="22">
        <v>126</v>
      </c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</row>
    <row r="81" spans="1:18">
      <c r="A81" s="22"/>
      <c r="B81" s="22" t="s">
        <v>8</v>
      </c>
      <c r="C81" s="22" t="s">
        <v>9</v>
      </c>
      <c r="D81" s="22" t="s">
        <v>10</v>
      </c>
      <c r="E81" s="24">
        <v>1624</v>
      </c>
      <c r="F81" s="22">
        <v>114</v>
      </c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</row>
    <row r="82" spans="1:18">
      <c r="A82" s="22"/>
      <c r="B82" s="22" t="s">
        <v>8</v>
      </c>
      <c r="C82" s="22" t="s">
        <v>14</v>
      </c>
      <c r="D82" s="22" t="s">
        <v>49</v>
      </c>
      <c r="E82" s="24">
        <v>1638</v>
      </c>
      <c r="F82" s="22">
        <v>48</v>
      </c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</row>
    <row r="83" spans="1:18">
      <c r="A83" s="22"/>
      <c r="B83" s="22" t="s">
        <v>26</v>
      </c>
      <c r="C83" s="22" t="s">
        <v>27</v>
      </c>
      <c r="D83" s="22" t="s">
        <v>10</v>
      </c>
      <c r="E83" s="24">
        <v>1638</v>
      </c>
      <c r="F83" s="22">
        <v>63</v>
      </c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</row>
    <row r="84" spans="1:18">
      <c r="A84" s="22"/>
      <c r="B84" s="22" t="s">
        <v>43</v>
      </c>
      <c r="C84" s="22" t="s">
        <v>50</v>
      </c>
      <c r="D84" s="22" t="s">
        <v>31</v>
      </c>
      <c r="E84" s="24">
        <v>1652</v>
      </c>
      <c r="F84" s="22">
        <v>93</v>
      </c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</row>
    <row r="85" spans="1:18">
      <c r="A85" s="22"/>
      <c r="B85" s="22" t="s">
        <v>47</v>
      </c>
      <c r="C85" s="22" t="s">
        <v>27</v>
      </c>
      <c r="D85" s="22" t="s">
        <v>54</v>
      </c>
      <c r="E85" s="24">
        <v>1652</v>
      </c>
      <c r="F85" s="22">
        <v>102</v>
      </c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</row>
    <row r="86" spans="1:18">
      <c r="A86" s="22"/>
      <c r="B86" s="22" t="s">
        <v>13</v>
      </c>
      <c r="C86" s="22" t="s">
        <v>34</v>
      </c>
      <c r="D86" s="22" t="s">
        <v>48</v>
      </c>
      <c r="E86" s="24">
        <v>1701</v>
      </c>
      <c r="F86" s="22">
        <v>234</v>
      </c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</row>
    <row r="87" spans="1:18">
      <c r="A87" s="22"/>
      <c r="B87" s="22" t="s">
        <v>13</v>
      </c>
      <c r="C87" s="22" t="s">
        <v>9</v>
      </c>
      <c r="D87" s="22" t="s">
        <v>39</v>
      </c>
      <c r="E87" s="24">
        <v>1771</v>
      </c>
      <c r="F87" s="22">
        <v>204</v>
      </c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</row>
    <row r="88" spans="1:18">
      <c r="A88" s="22"/>
      <c r="B88" s="22" t="s">
        <v>40</v>
      </c>
      <c r="C88" s="22" t="s">
        <v>34</v>
      </c>
      <c r="D88" s="22" t="s">
        <v>23</v>
      </c>
      <c r="E88" s="24">
        <v>1778</v>
      </c>
      <c r="F88" s="22">
        <v>270</v>
      </c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</row>
    <row r="89" spans="1:18">
      <c r="A89" s="22"/>
      <c r="B89" s="22" t="s">
        <v>46</v>
      </c>
      <c r="C89" s="22" t="s">
        <v>27</v>
      </c>
      <c r="D89" s="22" t="s">
        <v>28</v>
      </c>
      <c r="E89" s="24">
        <v>1785</v>
      </c>
      <c r="F89" s="22">
        <v>462</v>
      </c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</row>
    <row r="90" spans="1:18">
      <c r="A90" s="22"/>
      <c r="B90" s="22" t="s">
        <v>13</v>
      </c>
      <c r="C90" s="22" t="s">
        <v>9</v>
      </c>
      <c r="D90" s="22" t="s">
        <v>37</v>
      </c>
      <c r="E90" s="24">
        <v>1890</v>
      </c>
      <c r="F90" s="22">
        <v>195</v>
      </c>
      <c r="G90" s="22"/>
      <c r="H90" s="30" t="s">
        <v>82</v>
      </c>
      <c r="I90" s="22"/>
      <c r="J90" s="22"/>
      <c r="K90" s="22"/>
      <c r="L90" s="22"/>
      <c r="M90" s="22"/>
      <c r="N90" s="22"/>
      <c r="O90" s="22"/>
      <c r="P90" s="22"/>
      <c r="Q90" s="22"/>
      <c r="R90" s="22"/>
    </row>
    <row r="91" spans="1:18">
      <c r="A91" s="22"/>
      <c r="B91" s="22" t="s">
        <v>26</v>
      </c>
      <c r="C91" s="22" t="s">
        <v>9</v>
      </c>
      <c r="D91" s="22" t="s">
        <v>30</v>
      </c>
      <c r="E91" s="24">
        <v>1904</v>
      </c>
      <c r="F91" s="22">
        <v>405</v>
      </c>
      <c r="G91" s="22"/>
      <c r="H91" s="22" t="s">
        <v>83</v>
      </c>
      <c r="I91" s="32" t="s">
        <v>84</v>
      </c>
      <c r="J91" s="22"/>
      <c r="K91" s="22"/>
      <c r="L91" s="22"/>
      <c r="M91" s="22"/>
      <c r="N91" s="22"/>
      <c r="O91" s="22"/>
      <c r="P91" s="22"/>
      <c r="Q91" s="22"/>
      <c r="R91" s="22"/>
    </row>
    <row r="92" spans="1:18">
      <c r="A92" s="22"/>
      <c r="B92" s="22" t="s">
        <v>21</v>
      </c>
      <c r="C92" s="22" t="s">
        <v>22</v>
      </c>
      <c r="D92" s="22" t="s">
        <v>39</v>
      </c>
      <c r="E92" s="24">
        <v>1925</v>
      </c>
      <c r="F92" s="22">
        <v>192</v>
      </c>
      <c r="G92" s="22"/>
      <c r="H92" s="22"/>
      <c r="I92" s="31" t="s">
        <v>85</v>
      </c>
      <c r="J92" s="22"/>
      <c r="K92" s="22"/>
      <c r="L92" s="22"/>
      <c r="M92" s="22"/>
      <c r="N92" s="22"/>
      <c r="O92" s="22"/>
      <c r="P92" s="22"/>
      <c r="Q92" s="22"/>
      <c r="R92" s="22"/>
    </row>
    <row r="93" spans="1:18">
      <c r="A93" s="22"/>
      <c r="B93" s="22" t="s">
        <v>40</v>
      </c>
      <c r="C93" s="22" t="s">
        <v>50</v>
      </c>
      <c r="D93" s="22" t="s">
        <v>17</v>
      </c>
      <c r="E93" s="24">
        <v>1932</v>
      </c>
      <c r="F93" s="22">
        <v>369</v>
      </c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</row>
    <row r="94" spans="1:18">
      <c r="A94" s="22"/>
      <c r="B94" s="22" t="s">
        <v>55</v>
      </c>
      <c r="C94" s="22" t="s">
        <v>14</v>
      </c>
      <c r="D94" s="22" t="s">
        <v>42</v>
      </c>
      <c r="E94" s="24">
        <v>1974</v>
      </c>
      <c r="F94" s="22">
        <v>195</v>
      </c>
      <c r="G94" s="22"/>
      <c r="H94" s="22" t="s">
        <v>86</v>
      </c>
      <c r="I94" s="32" t="s">
        <v>87</v>
      </c>
      <c r="J94" s="22"/>
      <c r="K94" s="22"/>
      <c r="L94" s="22"/>
      <c r="M94" s="22"/>
      <c r="N94" s="22"/>
      <c r="O94" s="22"/>
      <c r="P94" s="22"/>
      <c r="Q94" s="22"/>
      <c r="R94" s="22"/>
    </row>
    <row r="95" spans="1:18">
      <c r="A95" s="22"/>
      <c r="B95" s="22" t="s">
        <v>8</v>
      </c>
      <c r="C95" s="22" t="s">
        <v>34</v>
      </c>
      <c r="D95" s="22" t="s">
        <v>35</v>
      </c>
      <c r="E95" s="24">
        <v>1988</v>
      </c>
      <c r="F95" s="22">
        <v>39</v>
      </c>
      <c r="G95" s="22"/>
      <c r="H95" s="22"/>
      <c r="I95" s="31" t="s">
        <v>88</v>
      </c>
      <c r="J95" s="22"/>
      <c r="K95" s="22"/>
      <c r="L95" s="22"/>
      <c r="M95" s="22"/>
      <c r="N95" s="22"/>
      <c r="O95" s="22"/>
      <c r="P95" s="22"/>
      <c r="Q95" s="22"/>
      <c r="R95" s="22"/>
    </row>
    <row r="96" spans="1:18">
      <c r="A96" s="22"/>
      <c r="B96" s="22" t="s">
        <v>13</v>
      </c>
      <c r="C96" s="22" t="s">
        <v>50</v>
      </c>
      <c r="D96" s="22" t="s">
        <v>30</v>
      </c>
      <c r="E96" s="24">
        <v>2009</v>
      </c>
      <c r="F96" s="22">
        <v>219</v>
      </c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</row>
    <row r="97" spans="1:18">
      <c r="A97" s="22"/>
      <c r="B97" s="22" t="s">
        <v>46</v>
      </c>
      <c r="C97" s="22" t="s">
        <v>27</v>
      </c>
      <c r="D97" s="22" t="s">
        <v>30</v>
      </c>
      <c r="E97" s="24">
        <v>2016</v>
      </c>
      <c r="F97" s="22">
        <v>117</v>
      </c>
      <c r="G97" s="22"/>
      <c r="H97" s="22" t="s">
        <v>89</v>
      </c>
      <c r="I97" s="32" t="s">
        <v>90</v>
      </c>
      <c r="J97" s="22"/>
      <c r="K97" s="22"/>
      <c r="L97" s="22"/>
      <c r="M97" s="22"/>
      <c r="N97" s="22"/>
      <c r="O97" s="22"/>
      <c r="P97" s="22"/>
      <c r="Q97" s="22"/>
      <c r="R97" s="22"/>
    </row>
    <row r="98" spans="1:18">
      <c r="A98" s="22"/>
      <c r="B98" s="22" t="s">
        <v>47</v>
      </c>
      <c r="C98" s="22" t="s">
        <v>14</v>
      </c>
      <c r="D98" s="22" t="s">
        <v>48</v>
      </c>
      <c r="E98" s="24">
        <v>2023</v>
      </c>
      <c r="F98" s="22">
        <v>78</v>
      </c>
      <c r="G98" s="22"/>
      <c r="H98" s="22"/>
      <c r="I98" s="31" t="s">
        <v>91</v>
      </c>
      <c r="J98" s="22"/>
      <c r="K98" s="22"/>
      <c r="L98" s="22"/>
      <c r="M98" s="22"/>
      <c r="N98" s="22"/>
      <c r="O98" s="22"/>
      <c r="P98" s="22"/>
      <c r="Q98" s="22"/>
      <c r="R98" s="22"/>
    </row>
    <row r="99" spans="1:18">
      <c r="A99" s="22"/>
      <c r="B99" s="22" t="s">
        <v>13</v>
      </c>
      <c r="C99" s="22" t="s">
        <v>14</v>
      </c>
      <c r="D99" s="22" t="s">
        <v>52</v>
      </c>
      <c r="E99" s="24">
        <v>2023</v>
      </c>
      <c r="F99" s="22">
        <v>168</v>
      </c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</row>
    <row r="100" spans="1:18">
      <c r="A100" s="22"/>
      <c r="B100" s="22" t="s">
        <v>26</v>
      </c>
      <c r="C100" s="22" t="s">
        <v>27</v>
      </c>
      <c r="D100" s="22" t="s">
        <v>28</v>
      </c>
      <c r="E100" s="24">
        <v>2100</v>
      </c>
      <c r="F100" s="22">
        <v>414</v>
      </c>
      <c r="G100" s="22"/>
      <c r="H100" s="22" t="s">
        <v>92</v>
      </c>
      <c r="I100" s="32" t="s">
        <v>93</v>
      </c>
      <c r="J100" s="22"/>
      <c r="K100" s="22"/>
      <c r="L100" s="22"/>
      <c r="M100" s="22"/>
      <c r="N100" s="22"/>
      <c r="O100" s="22"/>
      <c r="P100" s="22"/>
      <c r="Q100" s="22"/>
      <c r="R100" s="22"/>
    </row>
    <row r="101" spans="1:18">
      <c r="A101" s="22"/>
      <c r="B101" s="22" t="s">
        <v>47</v>
      </c>
      <c r="C101" s="22" t="s">
        <v>14</v>
      </c>
      <c r="D101" s="22" t="s">
        <v>52</v>
      </c>
      <c r="E101" s="24">
        <v>2114</v>
      </c>
      <c r="F101" s="22">
        <v>66</v>
      </c>
      <c r="G101" s="22"/>
      <c r="H101" s="22"/>
      <c r="I101" s="31" t="s">
        <v>94</v>
      </c>
      <c r="J101" s="22"/>
      <c r="K101" s="22"/>
      <c r="L101" s="22"/>
      <c r="M101" s="22"/>
      <c r="N101" s="22"/>
      <c r="O101" s="22"/>
      <c r="P101" s="22"/>
      <c r="Q101" s="22"/>
      <c r="R101" s="22"/>
    </row>
    <row r="102" spans="1:18">
      <c r="A102" s="22"/>
      <c r="B102" s="22" t="s">
        <v>21</v>
      </c>
      <c r="C102" s="22" t="s">
        <v>14</v>
      </c>
      <c r="D102" s="22" t="s">
        <v>25</v>
      </c>
      <c r="E102" s="24">
        <v>2114</v>
      </c>
      <c r="F102" s="22">
        <v>186</v>
      </c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</row>
    <row r="103" spans="1:18">
      <c r="A103" s="22"/>
      <c r="B103" s="22" t="s">
        <v>40</v>
      </c>
      <c r="C103" s="22" t="s">
        <v>14</v>
      </c>
      <c r="D103" s="22" t="s">
        <v>30</v>
      </c>
      <c r="E103" s="24">
        <v>2135</v>
      </c>
      <c r="F103" s="22">
        <v>27</v>
      </c>
      <c r="G103" s="22"/>
      <c r="H103" s="22" t="s">
        <v>27</v>
      </c>
      <c r="I103" s="32" t="s">
        <v>95</v>
      </c>
      <c r="J103" s="22"/>
      <c r="K103" s="22"/>
      <c r="L103" s="22"/>
      <c r="M103" s="22"/>
      <c r="N103" s="22"/>
      <c r="O103" s="22"/>
      <c r="P103" s="22"/>
      <c r="Q103" s="22"/>
      <c r="R103" s="22"/>
    </row>
    <row r="104" spans="1:18">
      <c r="A104" s="22"/>
      <c r="B104" s="22" t="s">
        <v>18</v>
      </c>
      <c r="C104" s="22" t="s">
        <v>22</v>
      </c>
      <c r="D104" s="22" t="s">
        <v>28</v>
      </c>
      <c r="E104" s="24">
        <v>2142</v>
      </c>
      <c r="F104" s="22">
        <v>114</v>
      </c>
      <c r="G104" s="22"/>
      <c r="H104" s="22"/>
      <c r="I104" s="31" t="s">
        <v>96</v>
      </c>
      <c r="J104" s="22"/>
      <c r="K104" s="22"/>
      <c r="L104" s="22"/>
      <c r="M104" s="22"/>
      <c r="N104" s="22"/>
      <c r="O104" s="22"/>
      <c r="P104" s="22"/>
      <c r="Q104" s="22"/>
      <c r="R104" s="22"/>
    </row>
    <row r="105" spans="1:18">
      <c r="A105" s="22"/>
      <c r="B105" s="22" t="s">
        <v>40</v>
      </c>
      <c r="C105" s="22" t="s">
        <v>22</v>
      </c>
      <c r="D105" s="22" t="s">
        <v>35</v>
      </c>
      <c r="E105" s="24">
        <v>2149</v>
      </c>
      <c r="F105" s="22">
        <v>117</v>
      </c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</row>
    <row r="106" spans="1:18">
      <c r="A106" s="22"/>
      <c r="B106" s="22" t="s">
        <v>40</v>
      </c>
      <c r="C106" s="22" t="s">
        <v>50</v>
      </c>
      <c r="D106" s="22" t="s">
        <v>42</v>
      </c>
      <c r="E106" s="24">
        <v>2205</v>
      </c>
      <c r="F106" s="22">
        <v>138</v>
      </c>
      <c r="G106" s="22"/>
      <c r="H106" s="22" t="s">
        <v>14</v>
      </c>
      <c r="I106" s="32" t="s">
        <v>97</v>
      </c>
      <c r="J106" s="22"/>
      <c r="K106" s="22"/>
      <c r="L106" s="22"/>
      <c r="M106" s="22"/>
      <c r="N106" s="22"/>
      <c r="O106" s="22"/>
      <c r="P106" s="22"/>
      <c r="Q106" s="22"/>
      <c r="R106" s="22"/>
    </row>
    <row r="107" spans="1:18">
      <c r="A107" s="22"/>
      <c r="B107" s="22" t="s">
        <v>55</v>
      </c>
      <c r="C107" s="22" t="s">
        <v>34</v>
      </c>
      <c r="D107" s="22" t="s">
        <v>37</v>
      </c>
      <c r="E107" s="24">
        <v>2205</v>
      </c>
      <c r="F107" s="22">
        <v>141</v>
      </c>
      <c r="G107" s="22"/>
      <c r="H107" s="22"/>
      <c r="I107" s="31" t="s">
        <v>98</v>
      </c>
      <c r="J107" s="22"/>
      <c r="K107" s="22"/>
      <c r="L107" s="22"/>
      <c r="M107" s="22"/>
      <c r="N107" s="22"/>
      <c r="O107" s="22"/>
      <c r="P107" s="22"/>
      <c r="Q107" s="22"/>
      <c r="R107" s="22"/>
    </row>
    <row r="108" spans="1:18">
      <c r="A108" s="22"/>
      <c r="B108" s="22" t="s">
        <v>47</v>
      </c>
      <c r="C108" s="22" t="s">
        <v>50</v>
      </c>
      <c r="D108" s="22" t="s">
        <v>48</v>
      </c>
      <c r="E108" s="24">
        <v>2212</v>
      </c>
      <c r="F108" s="22">
        <v>117</v>
      </c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</row>
    <row r="109" spans="1:18">
      <c r="A109" s="22"/>
      <c r="B109" s="22" t="s">
        <v>26</v>
      </c>
      <c r="C109" s="22" t="s">
        <v>50</v>
      </c>
      <c r="D109" s="22" t="s">
        <v>30</v>
      </c>
      <c r="E109" s="24">
        <v>2219</v>
      </c>
      <c r="F109" s="22">
        <v>75</v>
      </c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</row>
    <row r="110" spans="1:18">
      <c r="A110" s="22"/>
      <c r="B110" s="22" t="s">
        <v>40</v>
      </c>
      <c r="C110" s="22" t="s">
        <v>50</v>
      </c>
      <c r="D110" s="22" t="s">
        <v>31</v>
      </c>
      <c r="E110" s="24">
        <v>2226</v>
      </c>
      <c r="F110" s="22">
        <v>48</v>
      </c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</row>
    <row r="111" spans="1:18">
      <c r="A111" s="22"/>
      <c r="B111" s="22" t="s">
        <v>13</v>
      </c>
      <c r="C111" s="22" t="s">
        <v>34</v>
      </c>
      <c r="D111" s="22" t="s">
        <v>53</v>
      </c>
      <c r="E111" s="24">
        <v>2268</v>
      </c>
      <c r="F111" s="22">
        <v>63</v>
      </c>
      <c r="G111" s="22"/>
      <c r="H111" s="22"/>
      <c r="I111" s="22"/>
      <c r="J111" s="22"/>
      <c r="K111" s="22"/>
      <c r="L111" s="22"/>
      <c r="M111" s="25"/>
      <c r="N111" s="22"/>
      <c r="O111" s="22"/>
      <c r="P111" s="22"/>
      <c r="Q111" s="22"/>
      <c r="R111" s="22"/>
    </row>
    <row r="112" spans="1:18">
      <c r="A112" s="22"/>
      <c r="B112" s="22" t="s">
        <v>8</v>
      </c>
      <c r="C112" s="22" t="s">
        <v>14</v>
      </c>
      <c r="D112" s="22" t="s">
        <v>10</v>
      </c>
      <c r="E112" s="24">
        <v>2275</v>
      </c>
      <c r="F112" s="22">
        <v>447</v>
      </c>
      <c r="G112" s="22"/>
      <c r="H112" s="22"/>
      <c r="I112" s="22"/>
      <c r="J112" s="22"/>
      <c r="K112" s="22"/>
      <c r="L112" s="22"/>
      <c r="M112" s="25"/>
      <c r="N112" s="22"/>
      <c r="O112" s="22"/>
      <c r="P112" s="22"/>
      <c r="Q112" s="22"/>
      <c r="R112" s="22"/>
    </row>
    <row r="113" spans="1:18">
      <c r="A113" s="22"/>
      <c r="B113" s="22" t="s">
        <v>8</v>
      </c>
      <c r="C113" s="22" t="s">
        <v>50</v>
      </c>
      <c r="D113" s="22" t="s">
        <v>53</v>
      </c>
      <c r="E113" s="24">
        <v>2289</v>
      </c>
      <c r="F113" s="22">
        <v>135</v>
      </c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</row>
    <row r="114" spans="1:18">
      <c r="A114" s="22"/>
      <c r="B114" s="22" t="s">
        <v>26</v>
      </c>
      <c r="C114" s="22" t="s">
        <v>34</v>
      </c>
      <c r="D114" s="22" t="s">
        <v>12</v>
      </c>
      <c r="E114" s="24">
        <v>2317</v>
      </c>
      <c r="F114" s="22">
        <v>123</v>
      </c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</row>
    <row r="115" spans="1:18">
      <c r="A115" s="22"/>
      <c r="B115" s="22" t="s">
        <v>55</v>
      </c>
      <c r="C115" s="22" t="s">
        <v>22</v>
      </c>
      <c r="D115" s="22" t="s">
        <v>48</v>
      </c>
      <c r="E115" s="24">
        <v>2317</v>
      </c>
      <c r="F115" s="22">
        <v>261</v>
      </c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</row>
    <row r="116" spans="1:18">
      <c r="A116" s="22"/>
      <c r="B116" s="22" t="s">
        <v>21</v>
      </c>
      <c r="C116" s="22" t="s">
        <v>9</v>
      </c>
      <c r="D116" s="22" t="s">
        <v>51</v>
      </c>
      <c r="E116" s="24">
        <v>2324</v>
      </c>
      <c r="F116" s="22">
        <v>177</v>
      </c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</row>
    <row r="117" spans="1:18">
      <c r="A117" s="22"/>
      <c r="B117" s="22" t="s">
        <v>18</v>
      </c>
      <c r="C117" s="22" t="s">
        <v>34</v>
      </c>
      <c r="D117" s="22" t="s">
        <v>33</v>
      </c>
      <c r="E117" s="24">
        <v>2408</v>
      </c>
      <c r="F117" s="22">
        <v>9</v>
      </c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</row>
    <row r="118" spans="1:18">
      <c r="A118" s="22"/>
      <c r="B118" s="22" t="s">
        <v>43</v>
      </c>
      <c r="C118" s="22" t="s">
        <v>14</v>
      </c>
      <c r="D118" s="22" t="s">
        <v>23</v>
      </c>
      <c r="E118" s="24">
        <v>2415</v>
      </c>
      <c r="F118" s="22">
        <v>15</v>
      </c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</row>
    <row r="119" spans="1:18">
      <c r="A119" s="22"/>
      <c r="B119" s="22" t="s">
        <v>47</v>
      </c>
      <c r="C119" s="22" t="s">
        <v>14</v>
      </c>
      <c r="D119" s="22" t="s">
        <v>17</v>
      </c>
      <c r="E119" s="24">
        <v>2415</v>
      </c>
      <c r="F119" s="22">
        <v>255</v>
      </c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</row>
    <row r="120" spans="1:18">
      <c r="A120" s="22"/>
      <c r="B120" s="22" t="s">
        <v>18</v>
      </c>
      <c r="C120" s="22" t="s">
        <v>14</v>
      </c>
      <c r="D120" s="22" t="s">
        <v>53</v>
      </c>
      <c r="E120" s="24">
        <v>2429</v>
      </c>
      <c r="F120" s="22">
        <v>144</v>
      </c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</row>
    <row r="121" spans="1:18">
      <c r="A121" s="22"/>
      <c r="B121" s="22" t="s">
        <v>18</v>
      </c>
      <c r="C121" s="22" t="s">
        <v>34</v>
      </c>
      <c r="D121" s="22" t="s">
        <v>51</v>
      </c>
      <c r="E121" s="24">
        <v>2436</v>
      </c>
      <c r="F121" s="22">
        <v>99</v>
      </c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</row>
    <row r="122" spans="1:18">
      <c r="A122" s="22"/>
      <c r="B122" s="22" t="s">
        <v>47</v>
      </c>
      <c r="C122" s="22" t="s">
        <v>14</v>
      </c>
      <c r="D122" s="22" t="s">
        <v>28</v>
      </c>
      <c r="E122" s="24">
        <v>2464</v>
      </c>
      <c r="F122" s="22">
        <v>234</v>
      </c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</row>
    <row r="123" spans="1:18">
      <c r="A123" s="22"/>
      <c r="B123" s="22" t="s">
        <v>55</v>
      </c>
      <c r="C123" s="22" t="s">
        <v>22</v>
      </c>
      <c r="D123" s="22" t="s">
        <v>52</v>
      </c>
      <c r="E123" s="24">
        <v>2471</v>
      </c>
      <c r="F123" s="22">
        <v>342</v>
      </c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</row>
    <row r="124" spans="1:18">
      <c r="A124" s="22"/>
      <c r="B124" s="22" t="s">
        <v>40</v>
      </c>
      <c r="C124" s="22" t="s">
        <v>14</v>
      </c>
      <c r="D124" s="22" t="s">
        <v>53</v>
      </c>
      <c r="E124" s="24">
        <v>2478</v>
      </c>
      <c r="F124" s="22">
        <v>21</v>
      </c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</row>
    <row r="125" spans="1:18">
      <c r="A125" s="22"/>
      <c r="B125" s="22" t="s">
        <v>8</v>
      </c>
      <c r="C125" s="22" t="s">
        <v>34</v>
      </c>
      <c r="D125" s="22" t="s">
        <v>52</v>
      </c>
      <c r="E125" s="24">
        <v>2541</v>
      </c>
      <c r="F125" s="22">
        <v>45</v>
      </c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</row>
    <row r="126" spans="1:18">
      <c r="A126" s="22"/>
      <c r="B126" s="22" t="s">
        <v>8</v>
      </c>
      <c r="C126" s="22" t="s">
        <v>34</v>
      </c>
      <c r="D126" s="22" t="s">
        <v>28</v>
      </c>
      <c r="E126" s="24">
        <v>2541</v>
      </c>
      <c r="F126" s="22">
        <v>90</v>
      </c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</row>
    <row r="127" spans="1:18">
      <c r="A127" s="22"/>
      <c r="B127" s="22" t="s">
        <v>55</v>
      </c>
      <c r="C127" s="22" t="s">
        <v>14</v>
      </c>
      <c r="D127" s="22" t="s">
        <v>25</v>
      </c>
      <c r="E127" s="24">
        <v>2562</v>
      </c>
      <c r="F127" s="22">
        <v>6</v>
      </c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</row>
    <row r="128" spans="1:18">
      <c r="A128" s="22"/>
      <c r="B128" s="22" t="s">
        <v>47</v>
      </c>
      <c r="C128" s="22" t="s">
        <v>50</v>
      </c>
      <c r="D128" s="22" t="s">
        <v>42</v>
      </c>
      <c r="E128" s="24">
        <v>2583</v>
      </c>
      <c r="F128" s="22">
        <v>18</v>
      </c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</row>
    <row r="129" spans="1:18">
      <c r="A129" s="22"/>
      <c r="B129" s="22" t="s">
        <v>18</v>
      </c>
      <c r="C129" s="22" t="s">
        <v>27</v>
      </c>
      <c r="D129" s="22" t="s">
        <v>23</v>
      </c>
      <c r="E129" s="24">
        <v>2639</v>
      </c>
      <c r="F129" s="22">
        <v>204</v>
      </c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</row>
    <row r="130" spans="1:18">
      <c r="A130" s="22"/>
      <c r="B130" s="22" t="s">
        <v>18</v>
      </c>
      <c r="C130" s="22" t="s">
        <v>34</v>
      </c>
      <c r="D130" s="22" t="s">
        <v>30</v>
      </c>
      <c r="E130" s="24">
        <v>2646</v>
      </c>
      <c r="F130" s="22">
        <v>120</v>
      </c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</row>
    <row r="131" spans="1:18">
      <c r="A131" s="22"/>
      <c r="B131" s="22" t="s">
        <v>40</v>
      </c>
      <c r="C131" s="22" t="s">
        <v>22</v>
      </c>
      <c r="D131" s="22" t="s">
        <v>23</v>
      </c>
      <c r="E131" s="24">
        <v>2646</v>
      </c>
      <c r="F131" s="22">
        <v>177</v>
      </c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</row>
    <row r="132" spans="1:18">
      <c r="A132" s="22"/>
      <c r="B132" s="22" t="s">
        <v>26</v>
      </c>
      <c r="C132" s="22" t="s">
        <v>34</v>
      </c>
      <c r="D132" s="22" t="s">
        <v>35</v>
      </c>
      <c r="E132" s="24">
        <v>2681</v>
      </c>
      <c r="F132" s="22">
        <v>54</v>
      </c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</row>
    <row r="133" spans="1:18">
      <c r="A133" s="22"/>
      <c r="B133" s="22" t="s">
        <v>13</v>
      </c>
      <c r="C133" s="22" t="s">
        <v>14</v>
      </c>
      <c r="D133" s="22" t="s">
        <v>42</v>
      </c>
      <c r="E133" s="24">
        <v>2702</v>
      </c>
      <c r="F133" s="22">
        <v>363</v>
      </c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</row>
    <row r="134" spans="1:18">
      <c r="A134" s="22"/>
      <c r="B134" s="22" t="s">
        <v>18</v>
      </c>
      <c r="C134" s="22" t="s">
        <v>9</v>
      </c>
      <c r="D134" s="22" t="s">
        <v>48</v>
      </c>
      <c r="E134" s="24">
        <v>2737</v>
      </c>
      <c r="F134" s="22">
        <v>93</v>
      </c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</row>
    <row r="135" spans="1:18">
      <c r="A135" s="22"/>
      <c r="B135" s="22" t="s">
        <v>43</v>
      </c>
      <c r="C135" s="22" t="s">
        <v>14</v>
      </c>
      <c r="D135" s="22" t="s">
        <v>19</v>
      </c>
      <c r="E135" s="24">
        <v>2744</v>
      </c>
      <c r="F135" s="22">
        <v>9</v>
      </c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</row>
    <row r="136" spans="1:18">
      <c r="A136" s="22"/>
      <c r="B136" s="22" t="s">
        <v>8</v>
      </c>
      <c r="C136" s="22" t="s">
        <v>50</v>
      </c>
      <c r="D136" s="22" t="s">
        <v>48</v>
      </c>
      <c r="E136" s="24">
        <v>2779</v>
      </c>
      <c r="F136" s="22">
        <v>75</v>
      </c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</row>
    <row r="137" spans="1:18">
      <c r="A137" s="22"/>
      <c r="B137" s="22" t="s">
        <v>40</v>
      </c>
      <c r="C137" s="22" t="s">
        <v>14</v>
      </c>
      <c r="D137" s="22" t="s">
        <v>49</v>
      </c>
      <c r="E137" s="24">
        <v>2793</v>
      </c>
      <c r="F137" s="22">
        <v>114</v>
      </c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</row>
    <row r="138" spans="1:18">
      <c r="A138" s="22"/>
      <c r="B138" s="22" t="s">
        <v>18</v>
      </c>
      <c r="C138" s="22" t="s">
        <v>9</v>
      </c>
      <c r="D138" s="22" t="s">
        <v>51</v>
      </c>
      <c r="E138" s="24">
        <v>2856</v>
      </c>
      <c r="F138" s="22">
        <v>246</v>
      </c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</row>
    <row r="139" spans="1:18">
      <c r="A139" s="22"/>
      <c r="B139" s="22" t="s">
        <v>46</v>
      </c>
      <c r="C139" s="22" t="s">
        <v>9</v>
      </c>
      <c r="D139" s="22" t="s">
        <v>25</v>
      </c>
      <c r="E139" s="24">
        <v>2863</v>
      </c>
      <c r="F139" s="22">
        <v>42</v>
      </c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</row>
    <row r="140" spans="1:18">
      <c r="A140" s="22"/>
      <c r="B140" s="22" t="s">
        <v>40</v>
      </c>
      <c r="C140" s="22" t="s">
        <v>22</v>
      </c>
      <c r="D140" s="22" t="s">
        <v>39</v>
      </c>
      <c r="E140" s="24">
        <v>2870</v>
      </c>
      <c r="F140" s="22">
        <v>300</v>
      </c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</row>
    <row r="141" spans="1:18">
      <c r="A141" s="22"/>
      <c r="B141" s="22" t="s">
        <v>43</v>
      </c>
      <c r="C141" s="22" t="s">
        <v>50</v>
      </c>
      <c r="D141" s="22" t="s">
        <v>52</v>
      </c>
      <c r="E141" s="24">
        <v>2891</v>
      </c>
      <c r="F141" s="22">
        <v>102</v>
      </c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</row>
    <row r="142" spans="1:18">
      <c r="A142" s="22"/>
      <c r="B142" s="22" t="s">
        <v>18</v>
      </c>
      <c r="C142" s="22" t="s">
        <v>9</v>
      </c>
      <c r="D142" s="22" t="s">
        <v>54</v>
      </c>
      <c r="E142" s="24">
        <v>2919</v>
      </c>
      <c r="F142" s="22">
        <v>45</v>
      </c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</row>
    <row r="143" spans="1:18">
      <c r="A143" s="22"/>
      <c r="B143" s="22" t="s">
        <v>47</v>
      </c>
      <c r="C143" s="22" t="s">
        <v>50</v>
      </c>
      <c r="D143" s="22" t="s">
        <v>33</v>
      </c>
      <c r="E143" s="24">
        <v>2919</v>
      </c>
      <c r="F143" s="22">
        <v>93</v>
      </c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</row>
    <row r="144" spans="1:18">
      <c r="A144" s="22"/>
      <c r="B144" s="22" t="s">
        <v>21</v>
      </c>
      <c r="C144" s="22" t="s">
        <v>9</v>
      </c>
      <c r="D144" s="22" t="s">
        <v>45</v>
      </c>
      <c r="E144" s="24">
        <v>2933</v>
      </c>
      <c r="F144" s="22">
        <v>9</v>
      </c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</row>
    <row r="145" spans="1:18">
      <c r="A145" s="22"/>
      <c r="B145" s="22" t="s">
        <v>18</v>
      </c>
      <c r="C145" s="22" t="s">
        <v>22</v>
      </c>
      <c r="D145" s="22" t="s">
        <v>15</v>
      </c>
      <c r="E145" s="24">
        <v>2954</v>
      </c>
      <c r="F145" s="22">
        <v>189</v>
      </c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</row>
    <row r="146" spans="1:18">
      <c r="A146" s="22"/>
      <c r="B146" s="22" t="s">
        <v>26</v>
      </c>
      <c r="C146" s="22" t="s">
        <v>27</v>
      </c>
      <c r="D146" s="22" t="s">
        <v>49</v>
      </c>
      <c r="E146" s="24">
        <v>2989</v>
      </c>
      <c r="F146" s="22">
        <v>3</v>
      </c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</row>
    <row r="147" spans="1:18">
      <c r="A147" s="22"/>
      <c r="B147" s="22" t="s">
        <v>26</v>
      </c>
      <c r="C147" s="22" t="s">
        <v>27</v>
      </c>
      <c r="D147" s="22" t="s">
        <v>52</v>
      </c>
      <c r="E147" s="24">
        <v>3052</v>
      </c>
      <c r="F147" s="22">
        <v>378</v>
      </c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</row>
    <row r="148" spans="1:18">
      <c r="A148" s="22"/>
      <c r="B148" s="22" t="s">
        <v>55</v>
      </c>
      <c r="C148" s="22" t="s">
        <v>9</v>
      </c>
      <c r="D148" s="22" t="s">
        <v>54</v>
      </c>
      <c r="E148" s="24">
        <v>3059</v>
      </c>
      <c r="F148" s="22">
        <v>27</v>
      </c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</row>
    <row r="149" spans="1:18">
      <c r="A149" s="22"/>
      <c r="B149" s="22" t="s">
        <v>46</v>
      </c>
      <c r="C149" s="22" t="s">
        <v>22</v>
      </c>
      <c r="D149" s="22" t="s">
        <v>35</v>
      </c>
      <c r="E149" s="24">
        <v>3094</v>
      </c>
      <c r="F149" s="22">
        <v>246</v>
      </c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</row>
    <row r="150" spans="1:18">
      <c r="A150" s="22"/>
      <c r="B150" s="22" t="s">
        <v>8</v>
      </c>
      <c r="C150" s="22" t="s">
        <v>27</v>
      </c>
      <c r="D150" s="22" t="s">
        <v>54</v>
      </c>
      <c r="E150" s="24">
        <v>3101</v>
      </c>
      <c r="F150" s="22">
        <v>225</v>
      </c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</row>
    <row r="151" spans="1:18">
      <c r="A151" s="22"/>
      <c r="B151" s="22" t="s">
        <v>47</v>
      </c>
      <c r="C151" s="22" t="s">
        <v>50</v>
      </c>
      <c r="D151" s="22" t="s">
        <v>51</v>
      </c>
      <c r="E151" s="24">
        <v>3108</v>
      </c>
      <c r="F151" s="22">
        <v>54</v>
      </c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</row>
    <row r="152" spans="1:18">
      <c r="A152" s="22"/>
      <c r="B152" s="22" t="s">
        <v>8</v>
      </c>
      <c r="C152" s="22" t="s">
        <v>22</v>
      </c>
      <c r="D152" s="22" t="s">
        <v>53</v>
      </c>
      <c r="E152" s="24">
        <v>3164</v>
      </c>
      <c r="F152" s="22">
        <v>306</v>
      </c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</row>
    <row r="153" spans="1:18">
      <c r="A153" s="22"/>
      <c r="B153" s="22" t="s">
        <v>18</v>
      </c>
      <c r="C153" s="22" t="s">
        <v>27</v>
      </c>
      <c r="D153" s="22" t="s">
        <v>28</v>
      </c>
      <c r="E153" s="24">
        <v>3192</v>
      </c>
      <c r="F153" s="22">
        <v>72</v>
      </c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</row>
    <row r="154" spans="1:18">
      <c r="A154" s="22"/>
      <c r="B154" s="22" t="s">
        <v>40</v>
      </c>
      <c r="C154" s="22" t="s">
        <v>50</v>
      </c>
      <c r="D154" s="22" t="s">
        <v>15</v>
      </c>
      <c r="E154" s="24">
        <v>3262</v>
      </c>
      <c r="F154" s="22">
        <v>75</v>
      </c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</row>
    <row r="155" spans="1:18">
      <c r="A155" s="22"/>
      <c r="B155" s="22" t="s">
        <v>47</v>
      </c>
      <c r="C155" s="22" t="s">
        <v>22</v>
      </c>
      <c r="D155" s="22" t="s">
        <v>28</v>
      </c>
      <c r="E155" s="24">
        <v>3339</v>
      </c>
      <c r="F155" s="22">
        <v>39</v>
      </c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</row>
    <row r="156" spans="1:18">
      <c r="A156" s="22"/>
      <c r="B156" s="22" t="s">
        <v>26</v>
      </c>
      <c r="C156" s="22" t="s">
        <v>50</v>
      </c>
      <c r="D156" s="22" t="s">
        <v>52</v>
      </c>
      <c r="E156" s="24">
        <v>3339</v>
      </c>
      <c r="F156" s="22">
        <v>75</v>
      </c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</row>
    <row r="157" spans="1:18">
      <c r="A157" s="22"/>
      <c r="B157" s="22" t="s">
        <v>43</v>
      </c>
      <c r="C157" s="22" t="s">
        <v>22</v>
      </c>
      <c r="D157" s="22" t="s">
        <v>33</v>
      </c>
      <c r="E157" s="24">
        <v>3339</v>
      </c>
      <c r="F157" s="22">
        <v>348</v>
      </c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</row>
    <row r="158" spans="1:18">
      <c r="A158" s="22"/>
      <c r="B158" s="22" t="s">
        <v>21</v>
      </c>
      <c r="C158" s="22" t="s">
        <v>9</v>
      </c>
      <c r="D158" s="22" t="s">
        <v>42</v>
      </c>
      <c r="E158" s="24">
        <v>3388</v>
      </c>
      <c r="F158" s="22">
        <v>123</v>
      </c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</row>
    <row r="159" spans="1:18">
      <c r="A159" s="22"/>
      <c r="B159" s="22" t="s">
        <v>26</v>
      </c>
      <c r="C159" s="22" t="s">
        <v>50</v>
      </c>
      <c r="D159" s="22" t="s">
        <v>10</v>
      </c>
      <c r="E159" s="24">
        <v>3402</v>
      </c>
      <c r="F159" s="22">
        <v>366</v>
      </c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</row>
    <row r="160" spans="1:18">
      <c r="A160" s="22"/>
      <c r="B160" s="22" t="s">
        <v>55</v>
      </c>
      <c r="C160" s="22" t="s">
        <v>14</v>
      </c>
      <c r="D160" s="22" t="s">
        <v>17</v>
      </c>
      <c r="E160" s="24">
        <v>3472</v>
      </c>
      <c r="F160" s="22">
        <v>96</v>
      </c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</row>
    <row r="161" spans="1:18">
      <c r="A161" s="22"/>
      <c r="B161" s="22" t="s">
        <v>13</v>
      </c>
      <c r="C161" s="22" t="s">
        <v>50</v>
      </c>
      <c r="D161" s="22" t="s">
        <v>35</v>
      </c>
      <c r="E161" s="24">
        <v>3507</v>
      </c>
      <c r="F161" s="22">
        <v>288</v>
      </c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</row>
    <row r="162" spans="1:18">
      <c r="A162" s="22"/>
      <c r="B162" s="22" t="s">
        <v>46</v>
      </c>
      <c r="C162" s="22" t="s">
        <v>34</v>
      </c>
      <c r="D162" s="22" t="s">
        <v>19</v>
      </c>
      <c r="E162" s="24">
        <v>3549</v>
      </c>
      <c r="F162" s="22">
        <v>3</v>
      </c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</row>
    <row r="163" spans="1:18">
      <c r="A163" s="22"/>
      <c r="B163" s="22" t="s">
        <v>26</v>
      </c>
      <c r="C163" s="22" t="s">
        <v>9</v>
      </c>
      <c r="D163" s="22" t="s">
        <v>54</v>
      </c>
      <c r="E163" s="24">
        <v>3556</v>
      </c>
      <c r="F163" s="22">
        <v>459</v>
      </c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</row>
    <row r="164" spans="1:18">
      <c r="A164" s="22"/>
      <c r="B164" s="22" t="s">
        <v>13</v>
      </c>
      <c r="C164" s="22" t="s">
        <v>14</v>
      </c>
      <c r="D164" s="22" t="s">
        <v>10</v>
      </c>
      <c r="E164" s="24">
        <v>3598</v>
      </c>
      <c r="F164" s="22">
        <v>81</v>
      </c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</row>
    <row r="165" spans="1:18">
      <c r="A165" s="22"/>
      <c r="B165" s="22" t="s">
        <v>47</v>
      </c>
      <c r="C165" s="22" t="s">
        <v>27</v>
      </c>
      <c r="D165" s="22" t="s">
        <v>52</v>
      </c>
      <c r="E165" s="24">
        <v>3640</v>
      </c>
      <c r="F165" s="22">
        <v>51</v>
      </c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</row>
    <row r="166" spans="1:18">
      <c r="A166" s="22"/>
      <c r="B166" s="22" t="s">
        <v>47</v>
      </c>
      <c r="C166" s="22" t="s">
        <v>50</v>
      </c>
      <c r="D166" s="22" t="s">
        <v>54</v>
      </c>
      <c r="E166" s="24">
        <v>3689</v>
      </c>
      <c r="F166" s="22">
        <v>312</v>
      </c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</row>
    <row r="167" spans="1:18">
      <c r="A167" s="22"/>
      <c r="B167" s="22" t="s">
        <v>13</v>
      </c>
      <c r="C167" s="22" t="s">
        <v>34</v>
      </c>
      <c r="D167" s="22" t="s">
        <v>15</v>
      </c>
      <c r="E167" s="24">
        <v>3752</v>
      </c>
      <c r="F167" s="22">
        <v>213</v>
      </c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</row>
    <row r="168" spans="1:18">
      <c r="A168" s="22"/>
      <c r="B168" s="22" t="s">
        <v>26</v>
      </c>
      <c r="C168" s="22" t="s">
        <v>50</v>
      </c>
      <c r="D168" s="22" t="s">
        <v>33</v>
      </c>
      <c r="E168" s="24">
        <v>3759</v>
      </c>
      <c r="F168" s="22">
        <v>150</v>
      </c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</row>
    <row r="169" spans="1:18">
      <c r="A169" s="22"/>
      <c r="B169" s="22" t="s">
        <v>47</v>
      </c>
      <c r="C169" s="22" t="s">
        <v>22</v>
      </c>
      <c r="D169" s="22" t="s">
        <v>48</v>
      </c>
      <c r="E169" s="24">
        <v>3773</v>
      </c>
      <c r="F169" s="22">
        <v>165</v>
      </c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</row>
    <row r="170" spans="1:18">
      <c r="A170" s="22"/>
      <c r="B170" s="22" t="s">
        <v>8</v>
      </c>
      <c r="C170" s="22" t="s">
        <v>50</v>
      </c>
      <c r="D170" s="22" t="s">
        <v>31</v>
      </c>
      <c r="E170" s="24">
        <v>3794</v>
      </c>
      <c r="F170" s="22">
        <v>159</v>
      </c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</row>
    <row r="171" spans="1:18">
      <c r="A171" s="22"/>
      <c r="B171" s="22" t="s">
        <v>55</v>
      </c>
      <c r="C171" s="22" t="s">
        <v>14</v>
      </c>
      <c r="D171" s="22" t="s">
        <v>23</v>
      </c>
      <c r="E171" s="24">
        <v>3808</v>
      </c>
      <c r="F171" s="22">
        <v>279</v>
      </c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</row>
    <row r="172" spans="1:18">
      <c r="A172" s="22"/>
      <c r="B172" s="22" t="s">
        <v>40</v>
      </c>
      <c r="C172" s="22" t="s">
        <v>50</v>
      </c>
      <c r="D172" s="22" t="s">
        <v>25</v>
      </c>
      <c r="E172" s="24">
        <v>3829</v>
      </c>
      <c r="F172" s="22">
        <v>24</v>
      </c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</row>
    <row r="173" spans="1:18">
      <c r="A173" s="22"/>
      <c r="B173" s="22" t="s">
        <v>18</v>
      </c>
      <c r="C173" s="22" t="s">
        <v>34</v>
      </c>
      <c r="D173" s="22" t="s">
        <v>28</v>
      </c>
      <c r="E173" s="24">
        <v>3850</v>
      </c>
      <c r="F173" s="22">
        <v>102</v>
      </c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</row>
    <row r="174" spans="1:18">
      <c r="A174" s="22"/>
      <c r="B174" s="22" t="s">
        <v>26</v>
      </c>
      <c r="C174" s="22" t="s">
        <v>14</v>
      </c>
      <c r="D174" s="22" t="s">
        <v>53</v>
      </c>
      <c r="E174" s="24">
        <v>3864</v>
      </c>
      <c r="F174" s="22">
        <v>177</v>
      </c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</row>
    <row r="175" spans="1:18">
      <c r="A175" s="22"/>
      <c r="B175" s="22" t="s">
        <v>18</v>
      </c>
      <c r="C175" s="22" t="s">
        <v>27</v>
      </c>
      <c r="D175" s="22" t="s">
        <v>49</v>
      </c>
      <c r="E175" s="24">
        <v>3920</v>
      </c>
      <c r="F175" s="22">
        <v>306</v>
      </c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</row>
    <row r="176" spans="1:18">
      <c r="A176" s="22"/>
      <c r="B176" s="22" t="s">
        <v>21</v>
      </c>
      <c r="C176" s="22" t="s">
        <v>27</v>
      </c>
      <c r="D176" s="22" t="s">
        <v>17</v>
      </c>
      <c r="E176" s="24">
        <v>3976</v>
      </c>
      <c r="F176" s="22">
        <v>72</v>
      </c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</row>
    <row r="177" spans="1:18">
      <c r="A177" s="22"/>
      <c r="B177" s="22" t="s">
        <v>47</v>
      </c>
      <c r="C177" s="22" t="s">
        <v>9</v>
      </c>
      <c r="D177" s="22" t="s">
        <v>33</v>
      </c>
      <c r="E177" s="24">
        <v>3983</v>
      </c>
      <c r="F177" s="22">
        <v>144</v>
      </c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</row>
    <row r="178" spans="1:18">
      <c r="A178" s="22"/>
      <c r="B178" s="22" t="s">
        <v>46</v>
      </c>
      <c r="C178" s="22" t="s">
        <v>27</v>
      </c>
      <c r="D178" s="22" t="s">
        <v>31</v>
      </c>
      <c r="E178" s="24">
        <v>4018</v>
      </c>
      <c r="F178" s="22">
        <v>126</v>
      </c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</row>
    <row r="179" spans="1:18">
      <c r="A179" s="22"/>
      <c r="B179" s="22" t="s">
        <v>8</v>
      </c>
      <c r="C179" s="22" t="s">
        <v>50</v>
      </c>
      <c r="D179" s="22" t="s">
        <v>39</v>
      </c>
      <c r="E179" s="24">
        <v>4018</v>
      </c>
      <c r="F179" s="22">
        <v>162</v>
      </c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</row>
    <row r="180" spans="1:18">
      <c r="A180" s="22"/>
      <c r="B180" s="22" t="s">
        <v>43</v>
      </c>
      <c r="C180" s="22" t="s">
        <v>27</v>
      </c>
      <c r="D180" s="22" t="s">
        <v>49</v>
      </c>
      <c r="E180" s="24">
        <v>4018</v>
      </c>
      <c r="F180" s="22">
        <v>171</v>
      </c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</row>
    <row r="181" spans="1:18">
      <c r="A181" s="22"/>
      <c r="B181" s="22" t="s">
        <v>55</v>
      </c>
      <c r="C181" s="22" t="s">
        <v>50</v>
      </c>
      <c r="D181" s="22" t="s">
        <v>37</v>
      </c>
      <c r="E181" s="24">
        <v>4053</v>
      </c>
      <c r="F181" s="22">
        <v>24</v>
      </c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</row>
    <row r="182" spans="1:18">
      <c r="A182" s="22"/>
      <c r="B182" s="22" t="s">
        <v>18</v>
      </c>
      <c r="C182" s="22" t="s">
        <v>34</v>
      </c>
      <c r="D182" s="22" t="s">
        <v>49</v>
      </c>
      <c r="E182" s="24">
        <v>4137</v>
      </c>
      <c r="F182" s="22">
        <v>60</v>
      </c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</row>
    <row r="183" spans="1:18">
      <c r="A183" s="22"/>
      <c r="B183" s="22" t="s">
        <v>26</v>
      </c>
      <c r="C183" s="22" t="s">
        <v>50</v>
      </c>
      <c r="D183" s="22" t="s">
        <v>53</v>
      </c>
      <c r="E183" s="24">
        <v>4242</v>
      </c>
      <c r="F183" s="22">
        <v>207</v>
      </c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</row>
    <row r="184" spans="1:18">
      <c r="A184" s="22"/>
      <c r="B184" s="22" t="s">
        <v>18</v>
      </c>
      <c r="C184" s="22" t="s">
        <v>9</v>
      </c>
      <c r="D184" s="22" t="s">
        <v>28</v>
      </c>
      <c r="E184" s="24">
        <v>4305</v>
      </c>
      <c r="F184" s="22">
        <v>156</v>
      </c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</row>
    <row r="185" spans="1:18">
      <c r="A185" s="22"/>
      <c r="B185" s="22" t="s">
        <v>26</v>
      </c>
      <c r="C185" s="22" t="s">
        <v>22</v>
      </c>
      <c r="D185" s="22" t="s">
        <v>12</v>
      </c>
      <c r="E185" s="24">
        <v>4319</v>
      </c>
      <c r="F185" s="22">
        <v>30</v>
      </c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</row>
    <row r="186" spans="1:18">
      <c r="A186" s="22"/>
      <c r="B186" s="22" t="s">
        <v>46</v>
      </c>
      <c r="C186" s="22" t="s">
        <v>34</v>
      </c>
      <c r="D186" s="22" t="s">
        <v>35</v>
      </c>
      <c r="E186" s="24">
        <v>4326</v>
      </c>
      <c r="F186" s="22">
        <v>348</v>
      </c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</row>
    <row r="187" spans="1:18">
      <c r="A187" s="22"/>
      <c r="B187" s="22" t="s">
        <v>46</v>
      </c>
      <c r="C187" s="22" t="s">
        <v>34</v>
      </c>
      <c r="D187" s="22" t="s">
        <v>48</v>
      </c>
      <c r="E187" s="24">
        <v>4417</v>
      </c>
      <c r="F187" s="22">
        <v>153</v>
      </c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</row>
    <row r="188" spans="1:18">
      <c r="A188" s="22"/>
      <c r="B188" s="22" t="s">
        <v>8</v>
      </c>
      <c r="C188" s="22" t="s">
        <v>22</v>
      </c>
      <c r="D188" s="22" t="s">
        <v>12</v>
      </c>
      <c r="E188" s="24">
        <v>4424</v>
      </c>
      <c r="F188" s="22">
        <v>201</v>
      </c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</row>
    <row r="189" spans="1:18">
      <c r="A189" s="22"/>
      <c r="B189" s="22" t="s">
        <v>40</v>
      </c>
      <c r="C189" s="22" t="s">
        <v>27</v>
      </c>
      <c r="D189" s="22" t="s">
        <v>33</v>
      </c>
      <c r="E189" s="24">
        <v>4438</v>
      </c>
      <c r="F189" s="22">
        <v>246</v>
      </c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</row>
    <row r="190" spans="1:18">
      <c r="A190" s="22"/>
      <c r="B190" s="22" t="s">
        <v>43</v>
      </c>
      <c r="C190" s="22" t="s">
        <v>14</v>
      </c>
      <c r="D190" s="22" t="s">
        <v>52</v>
      </c>
      <c r="E190" s="24">
        <v>4480</v>
      </c>
      <c r="F190" s="22">
        <v>357</v>
      </c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</row>
    <row r="191" spans="1:18">
      <c r="A191" s="22"/>
      <c r="B191" s="22" t="s">
        <v>40</v>
      </c>
      <c r="C191" s="22" t="s">
        <v>9</v>
      </c>
      <c r="D191" s="22" t="s">
        <v>33</v>
      </c>
      <c r="E191" s="24">
        <v>4487</v>
      </c>
      <c r="F191" s="22">
        <v>111</v>
      </c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</row>
    <row r="192" spans="1:18">
      <c r="A192" s="22"/>
      <c r="B192" s="22" t="s">
        <v>40</v>
      </c>
      <c r="C192" s="22" t="s">
        <v>9</v>
      </c>
      <c r="D192" s="22" t="s">
        <v>30</v>
      </c>
      <c r="E192" s="24">
        <v>4487</v>
      </c>
      <c r="F192" s="22">
        <v>333</v>
      </c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</row>
    <row r="193" spans="1:18">
      <c r="A193" s="22"/>
      <c r="B193" s="22" t="s">
        <v>40</v>
      </c>
      <c r="C193" s="22" t="s">
        <v>14</v>
      </c>
      <c r="D193" s="22" t="s">
        <v>39</v>
      </c>
      <c r="E193" s="24">
        <v>4585</v>
      </c>
      <c r="F193" s="22">
        <v>240</v>
      </c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</row>
    <row r="194" spans="1:18">
      <c r="A194" s="22"/>
      <c r="B194" s="22" t="s">
        <v>47</v>
      </c>
      <c r="C194" s="22" t="s">
        <v>9</v>
      </c>
      <c r="D194" s="22" t="s">
        <v>52</v>
      </c>
      <c r="E194" s="24">
        <v>4592</v>
      </c>
      <c r="F194" s="22">
        <v>324</v>
      </c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</row>
    <row r="195" spans="1:18">
      <c r="A195" s="22"/>
      <c r="B195" s="22" t="s">
        <v>40</v>
      </c>
      <c r="C195" s="22" t="s">
        <v>14</v>
      </c>
      <c r="D195" s="22" t="s">
        <v>17</v>
      </c>
      <c r="E195" s="24">
        <v>4606</v>
      </c>
      <c r="F195" s="22">
        <v>63</v>
      </c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</row>
    <row r="196" spans="1:18">
      <c r="A196" s="22"/>
      <c r="B196" s="22" t="s">
        <v>55</v>
      </c>
      <c r="C196" s="22" t="s">
        <v>9</v>
      </c>
      <c r="D196" s="22" t="s">
        <v>48</v>
      </c>
      <c r="E196" s="24">
        <v>4683</v>
      </c>
      <c r="F196" s="22">
        <v>30</v>
      </c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</row>
    <row r="197" spans="1:18">
      <c r="A197" s="22"/>
      <c r="B197" s="22" t="s">
        <v>8</v>
      </c>
      <c r="C197" s="22" t="s">
        <v>14</v>
      </c>
      <c r="D197" s="22" t="s">
        <v>30</v>
      </c>
      <c r="E197" s="24">
        <v>4725</v>
      </c>
      <c r="F197" s="22">
        <v>174</v>
      </c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</row>
    <row r="198" spans="1:18">
      <c r="A198" s="22"/>
      <c r="B198" s="22" t="s">
        <v>43</v>
      </c>
      <c r="C198" s="22" t="s">
        <v>14</v>
      </c>
      <c r="D198" s="22" t="s">
        <v>35</v>
      </c>
      <c r="E198" s="24">
        <v>4753</v>
      </c>
      <c r="F198" s="22">
        <v>246</v>
      </c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</row>
    <row r="199" spans="1:18">
      <c r="A199" s="22"/>
      <c r="B199" s="22" t="s">
        <v>13</v>
      </c>
      <c r="C199" s="22" t="s">
        <v>14</v>
      </c>
      <c r="D199" s="22" t="s">
        <v>53</v>
      </c>
      <c r="E199" s="24">
        <v>4753</v>
      </c>
      <c r="F199" s="22">
        <v>300</v>
      </c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</row>
    <row r="200" spans="1:18">
      <c r="A200" s="22"/>
      <c r="B200" s="22" t="s">
        <v>21</v>
      </c>
      <c r="C200" s="22" t="s">
        <v>14</v>
      </c>
      <c r="D200" s="22" t="s">
        <v>12</v>
      </c>
      <c r="E200" s="24">
        <v>4760</v>
      </c>
      <c r="F200" s="22">
        <v>69</v>
      </c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</row>
    <row r="201" spans="1:18">
      <c r="A201" s="22"/>
      <c r="B201" s="22" t="s">
        <v>26</v>
      </c>
      <c r="C201" s="22" t="s">
        <v>14</v>
      </c>
      <c r="D201" s="22" t="s">
        <v>10</v>
      </c>
      <c r="E201" s="24">
        <v>4781</v>
      </c>
      <c r="F201" s="22">
        <v>123</v>
      </c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</row>
    <row r="202" spans="1:18">
      <c r="A202" s="22"/>
      <c r="B202" s="22" t="s">
        <v>46</v>
      </c>
      <c r="C202" s="22" t="s">
        <v>27</v>
      </c>
      <c r="D202" s="22" t="s">
        <v>25</v>
      </c>
      <c r="E202" s="24">
        <v>4802</v>
      </c>
      <c r="F202" s="22">
        <v>36</v>
      </c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</row>
    <row r="203" spans="1:18">
      <c r="A203" s="22"/>
      <c r="B203" s="22" t="s">
        <v>55</v>
      </c>
      <c r="C203" s="22" t="s">
        <v>27</v>
      </c>
      <c r="D203" s="22" t="s">
        <v>45</v>
      </c>
      <c r="E203" s="24">
        <v>4858</v>
      </c>
      <c r="F203" s="22">
        <v>279</v>
      </c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</row>
    <row r="204" spans="1:18">
      <c r="A204" s="22"/>
      <c r="B204" s="22" t="s">
        <v>21</v>
      </c>
      <c r="C204" s="22" t="s">
        <v>50</v>
      </c>
      <c r="D204" s="22" t="s">
        <v>48</v>
      </c>
      <c r="E204" s="24">
        <v>4935</v>
      </c>
      <c r="F204" s="22">
        <v>126</v>
      </c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</row>
    <row r="205" spans="1:18">
      <c r="A205" s="22"/>
      <c r="B205" s="22" t="s">
        <v>26</v>
      </c>
      <c r="C205" s="22" t="s">
        <v>9</v>
      </c>
      <c r="D205" s="22" t="s">
        <v>48</v>
      </c>
      <c r="E205" s="24">
        <v>4949</v>
      </c>
      <c r="F205" s="22">
        <v>189</v>
      </c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</row>
    <row r="206" spans="1:18">
      <c r="A206" s="22"/>
      <c r="B206" s="22" t="s">
        <v>47</v>
      </c>
      <c r="C206" s="22" t="s">
        <v>27</v>
      </c>
      <c r="D206" s="22" t="s">
        <v>51</v>
      </c>
      <c r="E206" s="24">
        <v>4956</v>
      </c>
      <c r="F206" s="22">
        <v>171</v>
      </c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</row>
    <row r="207" spans="1:18">
      <c r="A207" s="22"/>
      <c r="B207" s="22" t="s">
        <v>26</v>
      </c>
      <c r="C207" s="22" t="s">
        <v>22</v>
      </c>
      <c r="D207" s="22" t="s">
        <v>33</v>
      </c>
      <c r="E207" s="24">
        <v>4970</v>
      </c>
      <c r="F207" s="22">
        <v>156</v>
      </c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</row>
    <row r="208" spans="1:18">
      <c r="A208" s="22"/>
      <c r="B208" s="22" t="s">
        <v>55</v>
      </c>
      <c r="C208" s="22" t="s">
        <v>50</v>
      </c>
      <c r="D208" s="22" t="s">
        <v>51</v>
      </c>
      <c r="E208" s="24">
        <v>4991</v>
      </c>
      <c r="F208" s="22">
        <v>9</v>
      </c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</row>
    <row r="209" spans="1:18">
      <c r="A209" s="22"/>
      <c r="B209" s="22" t="s">
        <v>43</v>
      </c>
      <c r="C209" s="22" t="s">
        <v>9</v>
      </c>
      <c r="D209" s="22" t="s">
        <v>17</v>
      </c>
      <c r="E209" s="24">
        <v>4991</v>
      </c>
      <c r="F209" s="22">
        <v>12</v>
      </c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</row>
    <row r="210" spans="1:18">
      <c r="A210" s="22"/>
      <c r="B210" s="22" t="s">
        <v>13</v>
      </c>
      <c r="C210" s="22" t="s">
        <v>14</v>
      </c>
      <c r="D210" s="22" t="s">
        <v>37</v>
      </c>
      <c r="E210" s="24">
        <v>5012</v>
      </c>
      <c r="F210" s="22">
        <v>210</v>
      </c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</row>
    <row r="211" spans="1:18">
      <c r="A211" s="22"/>
      <c r="B211" s="22" t="s">
        <v>13</v>
      </c>
      <c r="C211" s="22" t="s">
        <v>22</v>
      </c>
      <c r="D211" s="22" t="s">
        <v>48</v>
      </c>
      <c r="E211" s="24">
        <v>5019</v>
      </c>
      <c r="F211" s="22">
        <v>150</v>
      </c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</row>
    <row r="212" spans="1:18">
      <c r="A212" s="22"/>
      <c r="B212" s="22" t="s">
        <v>8</v>
      </c>
      <c r="C212" s="22" t="s">
        <v>50</v>
      </c>
      <c r="D212" s="22" t="s">
        <v>33</v>
      </c>
      <c r="E212" s="24">
        <v>5019</v>
      </c>
      <c r="F212" s="22">
        <v>156</v>
      </c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</row>
    <row r="213" spans="1:18">
      <c r="A213" s="22"/>
      <c r="B213" s="22" t="s">
        <v>43</v>
      </c>
      <c r="C213" s="22" t="s">
        <v>34</v>
      </c>
      <c r="D213" s="22" t="s">
        <v>15</v>
      </c>
      <c r="E213" s="24">
        <v>5075</v>
      </c>
      <c r="F213" s="22">
        <v>21</v>
      </c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</row>
    <row r="214" spans="1:18">
      <c r="A214" s="22"/>
      <c r="B214" s="22" t="s">
        <v>40</v>
      </c>
      <c r="C214" s="22" t="s">
        <v>14</v>
      </c>
      <c r="D214" s="22" t="s">
        <v>54</v>
      </c>
      <c r="E214" s="24">
        <v>5194</v>
      </c>
      <c r="F214" s="22">
        <v>288</v>
      </c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</row>
    <row r="215" spans="1:18">
      <c r="A215" s="22"/>
      <c r="B215" s="22" t="s">
        <v>43</v>
      </c>
      <c r="C215" s="22" t="s">
        <v>27</v>
      </c>
      <c r="D215" s="22" t="s">
        <v>51</v>
      </c>
      <c r="E215" s="24">
        <v>5236</v>
      </c>
      <c r="F215" s="22">
        <v>51</v>
      </c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</row>
    <row r="216" spans="1:18">
      <c r="A216" s="22"/>
      <c r="B216" s="22" t="s">
        <v>40</v>
      </c>
      <c r="C216" s="22" t="s">
        <v>9</v>
      </c>
      <c r="D216" s="22" t="s">
        <v>51</v>
      </c>
      <c r="E216" s="24">
        <v>5306</v>
      </c>
      <c r="F216" s="22">
        <v>0</v>
      </c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</row>
    <row r="217" spans="1:18">
      <c r="A217" s="22"/>
      <c r="B217" s="22" t="s">
        <v>55</v>
      </c>
      <c r="C217" s="22" t="s">
        <v>50</v>
      </c>
      <c r="D217" s="22" t="s">
        <v>39</v>
      </c>
      <c r="E217" s="24">
        <v>5355</v>
      </c>
      <c r="F217" s="22">
        <v>204</v>
      </c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</row>
    <row r="218" spans="1:18">
      <c r="A218" s="22"/>
      <c r="B218" s="22" t="s">
        <v>8</v>
      </c>
      <c r="C218" s="22" t="s">
        <v>22</v>
      </c>
      <c r="D218" s="22" t="s">
        <v>28</v>
      </c>
      <c r="E218" s="24">
        <v>5439</v>
      </c>
      <c r="F218" s="22">
        <v>30</v>
      </c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</row>
    <row r="219" spans="1:18">
      <c r="A219" s="22"/>
      <c r="B219" s="22" t="s">
        <v>43</v>
      </c>
      <c r="C219" s="22" t="s">
        <v>34</v>
      </c>
      <c r="D219" s="22" t="s">
        <v>39</v>
      </c>
      <c r="E219" s="24">
        <v>5474</v>
      </c>
      <c r="F219" s="22">
        <v>168</v>
      </c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</row>
    <row r="220" spans="1:18">
      <c r="A220" s="22"/>
      <c r="B220" s="22" t="s">
        <v>40</v>
      </c>
      <c r="C220" s="22" t="s">
        <v>22</v>
      </c>
      <c r="D220" s="22" t="s">
        <v>52</v>
      </c>
      <c r="E220" s="24">
        <v>5551</v>
      </c>
      <c r="F220" s="22">
        <v>252</v>
      </c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</row>
    <row r="221" spans="1:18">
      <c r="A221" s="22"/>
      <c r="B221" s="22" t="s">
        <v>55</v>
      </c>
      <c r="C221" s="22" t="s">
        <v>34</v>
      </c>
      <c r="D221" s="22" t="s">
        <v>17</v>
      </c>
      <c r="E221" s="24">
        <v>5586</v>
      </c>
      <c r="F221" s="22">
        <v>525</v>
      </c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</row>
    <row r="222" spans="1:18">
      <c r="A222" s="22"/>
      <c r="B222" s="22" t="s">
        <v>8</v>
      </c>
      <c r="C222" s="22" t="s">
        <v>34</v>
      </c>
      <c r="D222" s="22" t="s">
        <v>12</v>
      </c>
      <c r="E222" s="24">
        <v>5670</v>
      </c>
      <c r="F222" s="22">
        <v>297</v>
      </c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</row>
    <row r="223" spans="1:18">
      <c r="A223" s="22"/>
      <c r="B223" s="22" t="s">
        <v>40</v>
      </c>
      <c r="C223" s="22" t="s">
        <v>34</v>
      </c>
      <c r="D223" s="22" t="s">
        <v>54</v>
      </c>
      <c r="E223" s="24">
        <v>5677</v>
      </c>
      <c r="F223" s="22">
        <v>258</v>
      </c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</row>
    <row r="224" spans="1:18">
      <c r="A224" s="22"/>
      <c r="B224" s="22" t="s">
        <v>8</v>
      </c>
      <c r="C224" s="22" t="s">
        <v>27</v>
      </c>
      <c r="D224" s="22" t="s">
        <v>25</v>
      </c>
      <c r="E224" s="24">
        <v>5775</v>
      </c>
      <c r="F224" s="22">
        <v>42</v>
      </c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</row>
    <row r="225" spans="1:18">
      <c r="A225" s="22"/>
      <c r="B225" s="22" t="s">
        <v>8</v>
      </c>
      <c r="C225" s="22" t="s">
        <v>27</v>
      </c>
      <c r="D225" s="22" t="s">
        <v>37</v>
      </c>
      <c r="E225" s="24">
        <v>5817</v>
      </c>
      <c r="F225" s="22">
        <v>12</v>
      </c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</row>
    <row r="226" spans="1:18">
      <c r="A226" s="22"/>
      <c r="B226" s="22" t="s">
        <v>21</v>
      </c>
      <c r="C226" s="22" t="s">
        <v>34</v>
      </c>
      <c r="D226" s="22" t="s">
        <v>37</v>
      </c>
      <c r="E226" s="24">
        <v>5915</v>
      </c>
      <c r="F226" s="22">
        <v>3</v>
      </c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</row>
    <row r="227" spans="1:18">
      <c r="A227" s="22"/>
      <c r="B227" s="22" t="s">
        <v>46</v>
      </c>
      <c r="C227" s="22" t="s">
        <v>27</v>
      </c>
      <c r="D227" s="22" t="s">
        <v>54</v>
      </c>
      <c r="E227" s="24">
        <v>6027</v>
      </c>
      <c r="F227" s="22">
        <v>144</v>
      </c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</row>
    <row r="228" spans="1:18">
      <c r="A228" s="22"/>
      <c r="B228" s="22" t="s">
        <v>26</v>
      </c>
      <c r="C228" s="22" t="s">
        <v>27</v>
      </c>
      <c r="D228" s="22" t="s">
        <v>33</v>
      </c>
      <c r="E228" s="24">
        <v>6048</v>
      </c>
      <c r="F228" s="22">
        <v>27</v>
      </c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</row>
    <row r="229" spans="1:18">
      <c r="A229" s="22"/>
      <c r="B229" s="22" t="s">
        <v>43</v>
      </c>
      <c r="C229" s="22" t="s">
        <v>22</v>
      </c>
      <c r="D229" s="22" t="s">
        <v>23</v>
      </c>
      <c r="E229" s="24">
        <v>6111</v>
      </c>
      <c r="F229" s="22">
        <v>3</v>
      </c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</row>
    <row r="230" spans="1:18">
      <c r="A230" s="22"/>
      <c r="B230" s="22" t="s">
        <v>26</v>
      </c>
      <c r="C230" s="22" t="s">
        <v>22</v>
      </c>
      <c r="D230" s="22" t="s">
        <v>15</v>
      </c>
      <c r="E230" s="24">
        <v>6118</v>
      </c>
      <c r="F230" s="22">
        <v>9</v>
      </c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</row>
    <row r="231" spans="1:18">
      <c r="A231" s="22"/>
      <c r="B231" s="22" t="s">
        <v>21</v>
      </c>
      <c r="C231" s="22" t="s">
        <v>22</v>
      </c>
      <c r="D231" s="22" t="s">
        <v>10</v>
      </c>
      <c r="E231" s="24">
        <v>6118</v>
      </c>
      <c r="F231" s="22">
        <v>174</v>
      </c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</row>
    <row r="232" spans="1:18">
      <c r="A232" s="22"/>
      <c r="B232" s="22" t="s">
        <v>8</v>
      </c>
      <c r="C232" s="22" t="s">
        <v>34</v>
      </c>
      <c r="D232" s="22" t="s">
        <v>19</v>
      </c>
      <c r="E232" s="24">
        <v>6125</v>
      </c>
      <c r="F232" s="22">
        <v>102</v>
      </c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</row>
    <row r="233" spans="1:18">
      <c r="A233" s="22"/>
      <c r="B233" s="22" t="s">
        <v>8</v>
      </c>
      <c r="C233" s="22" t="s">
        <v>9</v>
      </c>
      <c r="D233" s="22" t="s">
        <v>53</v>
      </c>
      <c r="E233" s="24">
        <v>6132</v>
      </c>
      <c r="F233" s="22">
        <v>93</v>
      </c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</row>
    <row r="234" spans="1:18">
      <c r="A234" s="22"/>
      <c r="B234" s="22" t="s">
        <v>43</v>
      </c>
      <c r="C234" s="22" t="s">
        <v>22</v>
      </c>
      <c r="D234" s="22" t="s">
        <v>12</v>
      </c>
      <c r="E234" s="24">
        <v>6146</v>
      </c>
      <c r="F234" s="22">
        <v>63</v>
      </c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</row>
    <row r="235" spans="1:18">
      <c r="A235" s="22"/>
      <c r="B235" s="22" t="s">
        <v>13</v>
      </c>
      <c r="C235" s="22" t="s">
        <v>9</v>
      </c>
      <c r="D235" s="22" t="s">
        <v>51</v>
      </c>
      <c r="E235" s="24">
        <v>6279</v>
      </c>
      <c r="F235" s="22">
        <v>45</v>
      </c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</row>
    <row r="236" spans="1:18">
      <c r="A236" s="22"/>
      <c r="B236" s="22" t="s">
        <v>43</v>
      </c>
      <c r="C236" s="22" t="s">
        <v>50</v>
      </c>
      <c r="D236" s="22" t="s">
        <v>37</v>
      </c>
      <c r="E236" s="24">
        <v>6279</v>
      </c>
      <c r="F236" s="22">
        <v>237</v>
      </c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</row>
    <row r="237" spans="1:18">
      <c r="A237" s="22"/>
      <c r="B237" s="22" t="s">
        <v>47</v>
      </c>
      <c r="C237" s="22" t="s">
        <v>50</v>
      </c>
      <c r="D237" s="22" t="s">
        <v>28</v>
      </c>
      <c r="E237" s="24">
        <v>6300</v>
      </c>
      <c r="F237" s="22">
        <v>42</v>
      </c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</row>
    <row r="238" spans="1:18">
      <c r="A238" s="22"/>
      <c r="B238" s="22" t="s">
        <v>43</v>
      </c>
      <c r="C238" s="22" t="s">
        <v>22</v>
      </c>
      <c r="D238" s="22" t="s">
        <v>48</v>
      </c>
      <c r="E238" s="24">
        <v>6314</v>
      </c>
      <c r="F238" s="22">
        <v>15</v>
      </c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</row>
    <row r="239" spans="1:18">
      <c r="A239" s="22"/>
      <c r="B239" s="22" t="s">
        <v>8</v>
      </c>
      <c r="C239" s="22" t="s">
        <v>27</v>
      </c>
      <c r="D239" s="22" t="s">
        <v>53</v>
      </c>
      <c r="E239" s="24">
        <v>6370</v>
      </c>
      <c r="F239" s="22">
        <v>30</v>
      </c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</row>
    <row r="240" spans="1:18">
      <c r="A240" s="22"/>
      <c r="B240" s="22" t="s">
        <v>40</v>
      </c>
      <c r="C240" s="22" t="s">
        <v>9</v>
      </c>
      <c r="D240" s="22" t="s">
        <v>31</v>
      </c>
      <c r="E240" s="24">
        <v>6391</v>
      </c>
      <c r="F240" s="22">
        <v>48</v>
      </c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</row>
    <row r="241" spans="1:18">
      <c r="A241" s="22"/>
      <c r="B241" s="22" t="s">
        <v>21</v>
      </c>
      <c r="C241" s="22" t="s">
        <v>9</v>
      </c>
      <c r="D241" s="22" t="s">
        <v>49</v>
      </c>
      <c r="E241" s="24">
        <v>6398</v>
      </c>
      <c r="F241" s="22">
        <v>102</v>
      </c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</row>
    <row r="242" spans="1:18">
      <c r="A242" s="22"/>
      <c r="B242" s="22" t="s">
        <v>13</v>
      </c>
      <c r="C242" s="22" t="s">
        <v>34</v>
      </c>
      <c r="D242" s="22" t="s">
        <v>45</v>
      </c>
      <c r="E242" s="24">
        <v>6433</v>
      </c>
      <c r="F242" s="22">
        <v>78</v>
      </c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</row>
    <row r="243" spans="1:18">
      <c r="A243" s="22"/>
      <c r="B243" s="22" t="s">
        <v>40</v>
      </c>
      <c r="C243" s="22" t="s">
        <v>9</v>
      </c>
      <c r="D243" s="22" t="s">
        <v>10</v>
      </c>
      <c r="E243" s="24">
        <v>6454</v>
      </c>
      <c r="F243" s="22">
        <v>54</v>
      </c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</row>
    <row r="244" spans="1:18">
      <c r="A244" s="22"/>
      <c r="B244" s="22" t="s">
        <v>46</v>
      </c>
      <c r="C244" s="22" t="s">
        <v>34</v>
      </c>
      <c r="D244" s="22" t="s">
        <v>54</v>
      </c>
      <c r="E244" s="24">
        <v>6580</v>
      </c>
      <c r="F244" s="22">
        <v>183</v>
      </c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</row>
    <row r="245" spans="1:18">
      <c r="A245" s="22"/>
      <c r="B245" s="22" t="s">
        <v>40</v>
      </c>
      <c r="C245" s="22" t="s">
        <v>9</v>
      </c>
      <c r="D245" s="22" t="s">
        <v>17</v>
      </c>
      <c r="E245" s="24">
        <v>6608</v>
      </c>
      <c r="F245" s="22">
        <v>225</v>
      </c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</row>
    <row r="246" spans="1:18">
      <c r="A246" s="22"/>
      <c r="B246" s="22" t="s">
        <v>47</v>
      </c>
      <c r="C246" s="22" t="s">
        <v>14</v>
      </c>
      <c r="D246" s="22" t="s">
        <v>25</v>
      </c>
      <c r="E246" s="24">
        <v>6657</v>
      </c>
      <c r="F246" s="22">
        <v>276</v>
      </c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</row>
    <row r="247" spans="1:18">
      <c r="A247" s="22"/>
      <c r="B247" s="22" t="s">
        <v>55</v>
      </c>
      <c r="C247" s="22" t="s">
        <v>22</v>
      </c>
      <c r="D247" s="22" t="s">
        <v>15</v>
      </c>
      <c r="E247" s="24">
        <v>6657</v>
      </c>
      <c r="F247" s="22">
        <v>303</v>
      </c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</row>
    <row r="248" spans="1:18">
      <c r="A248" s="22"/>
      <c r="B248" s="22" t="s">
        <v>13</v>
      </c>
      <c r="C248" s="22" t="s">
        <v>14</v>
      </c>
      <c r="D248" s="22" t="s">
        <v>15</v>
      </c>
      <c r="E248" s="24">
        <v>6706</v>
      </c>
      <c r="F248" s="22">
        <v>459</v>
      </c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</row>
    <row r="249" spans="1:18">
      <c r="A249" s="22"/>
      <c r="B249" s="22" t="s">
        <v>26</v>
      </c>
      <c r="C249" s="22" t="s">
        <v>50</v>
      </c>
      <c r="D249" s="22" t="s">
        <v>15</v>
      </c>
      <c r="E249" s="24">
        <v>6734</v>
      </c>
      <c r="F249" s="22">
        <v>123</v>
      </c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</row>
    <row r="250" spans="1:18">
      <c r="A250" s="22"/>
      <c r="B250" s="22" t="s">
        <v>8</v>
      </c>
      <c r="C250" s="22" t="s">
        <v>50</v>
      </c>
      <c r="D250" s="22" t="s">
        <v>51</v>
      </c>
      <c r="E250" s="24">
        <v>6748</v>
      </c>
      <c r="F250" s="22">
        <v>48</v>
      </c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</row>
    <row r="251" spans="1:18">
      <c r="A251" s="22"/>
      <c r="B251" s="22" t="s">
        <v>40</v>
      </c>
      <c r="C251" s="22" t="s">
        <v>14</v>
      </c>
      <c r="D251" s="22" t="s">
        <v>10</v>
      </c>
      <c r="E251" s="24">
        <v>6755</v>
      </c>
      <c r="F251" s="22">
        <v>252</v>
      </c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</row>
    <row r="252" spans="1:18">
      <c r="A252" s="22"/>
      <c r="B252" s="22" t="s">
        <v>26</v>
      </c>
      <c r="C252" s="22" t="s">
        <v>9</v>
      </c>
      <c r="D252" s="22" t="s">
        <v>51</v>
      </c>
      <c r="E252" s="24">
        <v>6818</v>
      </c>
      <c r="F252" s="22">
        <v>6</v>
      </c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</row>
    <row r="253" spans="1:18">
      <c r="A253" s="22"/>
      <c r="B253" s="22" t="s">
        <v>18</v>
      </c>
      <c r="C253" s="22" t="s">
        <v>50</v>
      </c>
      <c r="D253" s="22" t="s">
        <v>45</v>
      </c>
      <c r="E253" s="24">
        <v>6832</v>
      </c>
      <c r="F253" s="22">
        <v>27</v>
      </c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</row>
    <row r="254" spans="1:18">
      <c r="A254" s="22"/>
      <c r="B254" s="22" t="s">
        <v>8</v>
      </c>
      <c r="C254" s="22" t="s">
        <v>14</v>
      </c>
      <c r="D254" s="22" t="s">
        <v>37</v>
      </c>
      <c r="E254" s="24">
        <v>6853</v>
      </c>
      <c r="F254" s="22">
        <v>372</v>
      </c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</row>
    <row r="255" spans="1:18">
      <c r="A255" s="22"/>
      <c r="B255" s="22" t="s">
        <v>55</v>
      </c>
      <c r="C255" s="22" t="s">
        <v>34</v>
      </c>
      <c r="D255" s="22" t="s">
        <v>19</v>
      </c>
      <c r="E255" s="24">
        <v>6860</v>
      </c>
      <c r="F255" s="22">
        <v>126</v>
      </c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</row>
    <row r="256" spans="1:18">
      <c r="A256" s="22"/>
      <c r="B256" s="22" t="s">
        <v>43</v>
      </c>
      <c r="C256" s="22" t="s">
        <v>27</v>
      </c>
      <c r="D256" s="22" t="s">
        <v>37</v>
      </c>
      <c r="E256" s="24">
        <v>6909</v>
      </c>
      <c r="F256" s="22">
        <v>81</v>
      </c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</row>
    <row r="257" spans="1:18">
      <c r="A257" s="22"/>
      <c r="B257" s="22" t="s">
        <v>43</v>
      </c>
      <c r="C257" s="22" t="s">
        <v>50</v>
      </c>
      <c r="D257" s="22" t="s">
        <v>53</v>
      </c>
      <c r="E257" s="24">
        <v>6986</v>
      </c>
      <c r="F257" s="22">
        <v>21</v>
      </c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</row>
    <row r="258" spans="1:18">
      <c r="A258" s="22"/>
      <c r="B258" s="22" t="s">
        <v>13</v>
      </c>
      <c r="C258" s="22" t="s">
        <v>27</v>
      </c>
      <c r="D258" s="22" t="s">
        <v>10</v>
      </c>
      <c r="E258" s="24">
        <v>7021</v>
      </c>
      <c r="F258" s="22">
        <v>183</v>
      </c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</row>
    <row r="259" spans="1:18">
      <c r="A259" s="22"/>
      <c r="B259" s="22" t="s">
        <v>43</v>
      </c>
      <c r="C259" s="22" t="s">
        <v>34</v>
      </c>
      <c r="D259" s="22" t="s">
        <v>12</v>
      </c>
      <c r="E259" s="24">
        <v>7189</v>
      </c>
      <c r="F259" s="22">
        <v>54</v>
      </c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</row>
    <row r="260" spans="1:18">
      <c r="A260" s="22"/>
      <c r="B260" s="22" t="s">
        <v>47</v>
      </c>
      <c r="C260" s="22" t="s">
        <v>50</v>
      </c>
      <c r="D260" s="22" t="s">
        <v>17</v>
      </c>
      <c r="E260" s="24">
        <v>7259</v>
      </c>
      <c r="F260" s="22">
        <v>276</v>
      </c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</row>
    <row r="261" spans="1:18">
      <c r="A261" s="22"/>
      <c r="B261" s="22" t="s">
        <v>18</v>
      </c>
      <c r="C261" s="22" t="s">
        <v>9</v>
      </c>
      <c r="D261" s="22" t="s">
        <v>42</v>
      </c>
      <c r="E261" s="24">
        <v>7273</v>
      </c>
      <c r="F261" s="22">
        <v>96</v>
      </c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</row>
    <row r="262" spans="1:18">
      <c r="A262" s="22"/>
      <c r="B262" s="22" t="s">
        <v>43</v>
      </c>
      <c r="C262" s="22" t="s">
        <v>50</v>
      </c>
      <c r="D262" s="22" t="s">
        <v>25</v>
      </c>
      <c r="E262" s="24">
        <v>7280</v>
      </c>
      <c r="F262" s="22">
        <v>201</v>
      </c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</row>
    <row r="263" spans="1:18">
      <c r="A263" s="22"/>
      <c r="B263" s="22" t="s">
        <v>47</v>
      </c>
      <c r="C263" s="22" t="s">
        <v>9</v>
      </c>
      <c r="D263" s="22" t="s">
        <v>54</v>
      </c>
      <c r="E263" s="24">
        <v>7308</v>
      </c>
      <c r="F263" s="22">
        <v>327</v>
      </c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</row>
    <row r="264" spans="1:18">
      <c r="A264" s="22"/>
      <c r="B264" s="22" t="s">
        <v>26</v>
      </c>
      <c r="C264" s="22" t="s">
        <v>34</v>
      </c>
      <c r="D264" s="22" t="s">
        <v>45</v>
      </c>
      <c r="E264" s="24">
        <v>7322</v>
      </c>
      <c r="F264" s="22">
        <v>36</v>
      </c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</row>
    <row r="265" spans="1:18">
      <c r="A265" s="22"/>
      <c r="B265" s="22" t="s">
        <v>21</v>
      </c>
      <c r="C265" s="22" t="s">
        <v>14</v>
      </c>
      <c r="D265" s="22" t="s">
        <v>54</v>
      </c>
      <c r="E265" s="24">
        <v>7455</v>
      </c>
      <c r="F265" s="22">
        <v>216</v>
      </c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</row>
    <row r="266" spans="1:18">
      <c r="A266" s="22"/>
      <c r="B266" s="22" t="s">
        <v>43</v>
      </c>
      <c r="C266" s="22" t="s">
        <v>34</v>
      </c>
      <c r="D266" s="22" t="s">
        <v>28</v>
      </c>
      <c r="E266" s="24">
        <v>7483</v>
      </c>
      <c r="F266" s="22">
        <v>45</v>
      </c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</row>
    <row r="267" spans="1:18">
      <c r="A267" s="22"/>
      <c r="B267" s="22" t="s">
        <v>46</v>
      </c>
      <c r="C267" s="22" t="s">
        <v>50</v>
      </c>
      <c r="D267" s="22" t="s">
        <v>39</v>
      </c>
      <c r="E267" s="24">
        <v>7511</v>
      </c>
      <c r="F267" s="22">
        <v>120</v>
      </c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</row>
    <row r="268" spans="1:18">
      <c r="A268" s="22"/>
      <c r="B268" s="22" t="s">
        <v>46</v>
      </c>
      <c r="C268" s="22" t="s">
        <v>27</v>
      </c>
      <c r="D268" s="22" t="s">
        <v>45</v>
      </c>
      <c r="E268" s="24">
        <v>7651</v>
      </c>
      <c r="F268" s="22">
        <v>213</v>
      </c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</row>
    <row r="269" spans="1:18">
      <c r="A269" s="22"/>
      <c r="B269" s="22" t="s">
        <v>8</v>
      </c>
      <c r="C269" s="22" t="s">
        <v>9</v>
      </c>
      <c r="D269" s="22" t="s">
        <v>39</v>
      </c>
      <c r="E269" s="24">
        <v>7693</v>
      </c>
      <c r="F269" s="22">
        <v>21</v>
      </c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</row>
    <row r="270" spans="1:18">
      <c r="A270" s="22"/>
      <c r="B270" s="22" t="s">
        <v>26</v>
      </c>
      <c r="C270" s="22" t="s">
        <v>9</v>
      </c>
      <c r="D270" s="22" t="s">
        <v>35</v>
      </c>
      <c r="E270" s="24">
        <v>7693</v>
      </c>
      <c r="F270" s="22">
        <v>87</v>
      </c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</row>
    <row r="271" spans="1:18">
      <c r="A271" s="22"/>
      <c r="B271" s="22" t="s">
        <v>40</v>
      </c>
      <c r="C271" s="22" t="s">
        <v>50</v>
      </c>
      <c r="D271" s="22" t="s">
        <v>33</v>
      </c>
      <c r="E271" s="24">
        <v>7777</v>
      </c>
      <c r="F271" s="22">
        <v>39</v>
      </c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</row>
    <row r="272" spans="1:18">
      <c r="A272" s="22"/>
      <c r="B272" s="22" t="s">
        <v>47</v>
      </c>
      <c r="C272" s="22" t="s">
        <v>50</v>
      </c>
      <c r="D272" s="22" t="s">
        <v>15</v>
      </c>
      <c r="E272" s="24">
        <v>7777</v>
      </c>
      <c r="F272" s="22">
        <v>504</v>
      </c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</row>
    <row r="273" spans="1:18">
      <c r="A273" s="22"/>
      <c r="B273" s="22" t="s">
        <v>46</v>
      </c>
      <c r="C273" s="22" t="s">
        <v>27</v>
      </c>
      <c r="D273" s="22" t="s">
        <v>53</v>
      </c>
      <c r="E273" s="24">
        <v>7812</v>
      </c>
      <c r="F273" s="22">
        <v>81</v>
      </c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</row>
    <row r="274" spans="1:18">
      <c r="A274" s="22"/>
      <c r="B274" s="22" t="s">
        <v>18</v>
      </c>
      <c r="C274" s="22" t="s">
        <v>14</v>
      </c>
      <c r="D274" s="22" t="s">
        <v>25</v>
      </c>
      <c r="E274" s="24">
        <v>7833</v>
      </c>
      <c r="F274" s="22">
        <v>243</v>
      </c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</row>
    <row r="275" spans="1:18">
      <c r="A275" s="22"/>
      <c r="B275" s="22" t="s">
        <v>21</v>
      </c>
      <c r="C275" s="22" t="s">
        <v>50</v>
      </c>
      <c r="D275" s="22" t="s">
        <v>31</v>
      </c>
      <c r="E275" s="24">
        <v>7847</v>
      </c>
      <c r="F275" s="22">
        <v>174</v>
      </c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</row>
    <row r="276" spans="1:18">
      <c r="A276" s="22"/>
      <c r="B276" s="22" t="s">
        <v>26</v>
      </c>
      <c r="C276" s="22" t="s">
        <v>50</v>
      </c>
      <c r="D276" s="22" t="s">
        <v>51</v>
      </c>
      <c r="E276" s="24">
        <v>8008</v>
      </c>
      <c r="F276" s="22">
        <v>456</v>
      </c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</row>
    <row r="277" spans="1:18">
      <c r="A277" s="22"/>
      <c r="B277" s="22" t="s">
        <v>18</v>
      </c>
      <c r="C277" s="22" t="s">
        <v>50</v>
      </c>
      <c r="D277" s="22" t="s">
        <v>48</v>
      </c>
      <c r="E277" s="24">
        <v>8155</v>
      </c>
      <c r="F277" s="22">
        <v>90</v>
      </c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</row>
    <row r="278" spans="1:18">
      <c r="A278" s="22"/>
      <c r="B278" s="22" t="s">
        <v>46</v>
      </c>
      <c r="C278" s="22" t="s">
        <v>22</v>
      </c>
      <c r="D278" s="22" t="s">
        <v>52</v>
      </c>
      <c r="E278" s="24">
        <v>8211</v>
      </c>
      <c r="F278" s="22">
        <v>75</v>
      </c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</row>
    <row r="279" spans="1:18">
      <c r="A279" s="22"/>
      <c r="B279" s="22" t="s">
        <v>40</v>
      </c>
      <c r="C279" s="22" t="s">
        <v>22</v>
      </c>
      <c r="D279" s="22" t="s">
        <v>37</v>
      </c>
      <c r="E279" s="24">
        <v>8435</v>
      </c>
      <c r="F279" s="22">
        <v>42</v>
      </c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</row>
    <row r="280" spans="1:18">
      <c r="A280" s="22"/>
      <c r="B280" s="22" t="s">
        <v>18</v>
      </c>
      <c r="C280" s="22" t="s">
        <v>50</v>
      </c>
      <c r="D280" s="22" t="s">
        <v>42</v>
      </c>
      <c r="E280" s="24">
        <v>8463</v>
      </c>
      <c r="F280" s="22">
        <v>492</v>
      </c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</row>
    <row r="281" spans="1:18">
      <c r="A281" s="22"/>
      <c r="B281" s="22" t="s">
        <v>43</v>
      </c>
      <c r="C281" s="22" t="s">
        <v>9</v>
      </c>
      <c r="D281" s="22" t="s">
        <v>28</v>
      </c>
      <c r="E281" s="24">
        <v>8813</v>
      </c>
      <c r="F281" s="22">
        <v>21</v>
      </c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</row>
    <row r="282" spans="1:18">
      <c r="A282" s="22"/>
      <c r="B282" s="22" t="s">
        <v>47</v>
      </c>
      <c r="C282" s="22" t="s">
        <v>34</v>
      </c>
      <c r="D282" s="22" t="s">
        <v>51</v>
      </c>
      <c r="E282" s="24">
        <v>8841</v>
      </c>
      <c r="F282" s="22">
        <v>303</v>
      </c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</row>
    <row r="283" spans="1:18">
      <c r="A283" s="22"/>
      <c r="B283" s="22" t="s">
        <v>40</v>
      </c>
      <c r="C283" s="22" t="s">
        <v>50</v>
      </c>
      <c r="D283" s="22" t="s">
        <v>49</v>
      </c>
      <c r="E283" s="24">
        <v>8862</v>
      </c>
      <c r="F283" s="22">
        <v>189</v>
      </c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</row>
    <row r="284" spans="1:18">
      <c r="A284" s="22"/>
      <c r="B284" s="22" t="s">
        <v>8</v>
      </c>
      <c r="C284" s="22" t="s">
        <v>14</v>
      </c>
      <c r="D284" s="22" t="s">
        <v>31</v>
      </c>
      <c r="E284" s="24">
        <v>8869</v>
      </c>
      <c r="F284" s="22">
        <v>432</v>
      </c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</row>
    <row r="285" spans="1:18">
      <c r="A285" s="22"/>
      <c r="B285" s="22" t="s">
        <v>13</v>
      </c>
      <c r="C285" s="22" t="s">
        <v>27</v>
      </c>
      <c r="D285" s="22" t="s">
        <v>35</v>
      </c>
      <c r="E285" s="24">
        <v>8890</v>
      </c>
      <c r="F285" s="22">
        <v>210</v>
      </c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</row>
    <row r="286" spans="1:18">
      <c r="A286" s="22"/>
      <c r="B286" s="22" t="s">
        <v>8</v>
      </c>
      <c r="C286" s="22" t="s">
        <v>9</v>
      </c>
      <c r="D286" s="22" t="s">
        <v>52</v>
      </c>
      <c r="E286" s="24">
        <v>9002</v>
      </c>
      <c r="F286" s="22">
        <v>72</v>
      </c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</row>
    <row r="287" spans="1:18">
      <c r="A287" s="22"/>
      <c r="B287" s="22" t="s">
        <v>18</v>
      </c>
      <c r="C287" s="22" t="s">
        <v>22</v>
      </c>
      <c r="D287" s="22" t="s">
        <v>10</v>
      </c>
      <c r="E287" s="24">
        <v>9051</v>
      </c>
      <c r="F287" s="22">
        <v>57</v>
      </c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</row>
    <row r="288" spans="1:18">
      <c r="A288" s="22"/>
      <c r="B288" s="22" t="s">
        <v>47</v>
      </c>
      <c r="C288" s="22" t="s">
        <v>22</v>
      </c>
      <c r="D288" s="22" t="s">
        <v>30</v>
      </c>
      <c r="E288" s="24">
        <v>9198</v>
      </c>
      <c r="F288" s="22">
        <v>36</v>
      </c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</row>
    <row r="289" spans="1:18">
      <c r="A289" s="22"/>
      <c r="B289" s="22" t="s">
        <v>46</v>
      </c>
      <c r="C289" s="22" t="s">
        <v>27</v>
      </c>
      <c r="D289" s="22" t="s">
        <v>42</v>
      </c>
      <c r="E289" s="24">
        <v>9443</v>
      </c>
      <c r="F289" s="22">
        <v>162</v>
      </c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</row>
    <row r="290" spans="1:18">
      <c r="A290" s="22"/>
      <c r="B290" s="22" t="s">
        <v>18</v>
      </c>
      <c r="C290" s="22" t="s">
        <v>34</v>
      </c>
      <c r="D290" s="22" t="s">
        <v>31</v>
      </c>
      <c r="E290" s="24">
        <v>9506</v>
      </c>
      <c r="F290" s="22">
        <v>87</v>
      </c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</row>
    <row r="291" spans="1:18">
      <c r="A291" s="22"/>
      <c r="B291" s="22" t="s">
        <v>21</v>
      </c>
      <c r="C291" s="22" t="s">
        <v>22</v>
      </c>
      <c r="D291" s="22" t="s">
        <v>23</v>
      </c>
      <c r="E291" s="24">
        <v>9632</v>
      </c>
      <c r="F291" s="22">
        <v>288</v>
      </c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</row>
    <row r="292" spans="1:18">
      <c r="A292" s="22"/>
      <c r="B292" s="22" t="s">
        <v>13</v>
      </c>
      <c r="C292" s="22" t="s">
        <v>27</v>
      </c>
      <c r="D292" s="22" t="s">
        <v>23</v>
      </c>
      <c r="E292" s="24">
        <v>9660</v>
      </c>
      <c r="F292" s="22">
        <v>27</v>
      </c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</row>
    <row r="293" spans="1:18">
      <c r="A293" s="22"/>
      <c r="B293" s="22" t="s">
        <v>13</v>
      </c>
      <c r="C293" s="22" t="s">
        <v>9</v>
      </c>
      <c r="D293" s="22" t="s">
        <v>25</v>
      </c>
      <c r="E293" s="24">
        <v>9709</v>
      </c>
      <c r="F293" s="22">
        <v>30</v>
      </c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</row>
    <row r="294" spans="1:18">
      <c r="A294" s="22"/>
      <c r="B294" s="22" t="s">
        <v>8</v>
      </c>
      <c r="C294" s="22" t="s">
        <v>22</v>
      </c>
      <c r="D294" s="22" t="s">
        <v>31</v>
      </c>
      <c r="E294" s="24">
        <v>9772</v>
      </c>
      <c r="F294" s="22">
        <v>90</v>
      </c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</row>
    <row r="295" spans="1:18">
      <c r="A295" s="22"/>
      <c r="B295" s="22" t="s">
        <v>40</v>
      </c>
      <c r="C295" s="22" t="s">
        <v>9</v>
      </c>
      <c r="D295" s="22" t="s">
        <v>37</v>
      </c>
      <c r="E295" s="24">
        <v>9835</v>
      </c>
      <c r="F295" s="22">
        <v>207</v>
      </c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</row>
    <row r="296" spans="1:18">
      <c r="A296" s="22"/>
      <c r="B296" s="22" t="s">
        <v>46</v>
      </c>
      <c r="C296" s="22" t="s">
        <v>9</v>
      </c>
      <c r="D296" s="22" t="s">
        <v>33</v>
      </c>
      <c r="E296" s="24">
        <v>9926</v>
      </c>
      <c r="F296" s="22">
        <v>201</v>
      </c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</row>
    <row r="297" spans="1:18">
      <c r="A297" s="22"/>
      <c r="B297" s="22" t="s">
        <v>26</v>
      </c>
      <c r="C297" s="22" t="s">
        <v>22</v>
      </c>
      <c r="D297" s="22" t="s">
        <v>19</v>
      </c>
      <c r="E297" s="24">
        <v>10073</v>
      </c>
      <c r="F297" s="22">
        <v>120</v>
      </c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</row>
    <row r="298" spans="1:18">
      <c r="A298" s="22"/>
      <c r="B298" s="22" t="s">
        <v>40</v>
      </c>
      <c r="C298" s="22" t="s">
        <v>34</v>
      </c>
      <c r="D298" s="22" t="s">
        <v>10</v>
      </c>
      <c r="E298" s="24">
        <v>10129</v>
      </c>
      <c r="F298" s="22">
        <v>312</v>
      </c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</row>
    <row r="299" spans="1:18">
      <c r="A299" s="22"/>
      <c r="B299" s="22" t="s">
        <v>21</v>
      </c>
      <c r="C299" s="22" t="s">
        <v>22</v>
      </c>
      <c r="D299" s="22" t="s">
        <v>15</v>
      </c>
      <c r="E299" s="24">
        <v>10304</v>
      </c>
      <c r="F299" s="22">
        <v>84</v>
      </c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</row>
    <row r="300" spans="1:18">
      <c r="A300" s="22"/>
      <c r="B300" s="22" t="s">
        <v>21</v>
      </c>
      <c r="C300" s="22" t="s">
        <v>22</v>
      </c>
      <c r="D300" s="22" t="s">
        <v>12</v>
      </c>
      <c r="E300" s="24">
        <v>10311</v>
      </c>
      <c r="F300" s="22">
        <v>231</v>
      </c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</row>
    <row r="301" spans="1:18">
      <c r="A301" s="22"/>
      <c r="B301" s="22" t="s">
        <v>46</v>
      </c>
      <c r="C301" s="22" t="s">
        <v>22</v>
      </c>
      <c r="D301" s="22" t="s">
        <v>30</v>
      </c>
      <c r="E301" s="24">
        <v>11417</v>
      </c>
      <c r="F301" s="22">
        <v>21</v>
      </c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</row>
    <row r="302" spans="1:18">
      <c r="A302" s="22"/>
      <c r="B302" s="22" t="s">
        <v>18</v>
      </c>
      <c r="C302" s="22" t="s">
        <v>22</v>
      </c>
      <c r="D302" s="22" t="s">
        <v>53</v>
      </c>
      <c r="E302" s="24">
        <v>11522</v>
      </c>
      <c r="F302" s="22">
        <v>204</v>
      </c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</row>
    <row r="303" spans="1:18">
      <c r="A303" s="22"/>
      <c r="B303" s="22" t="s">
        <v>46</v>
      </c>
      <c r="C303" s="22" t="s">
        <v>9</v>
      </c>
      <c r="D303" s="22" t="s">
        <v>23</v>
      </c>
      <c r="E303" s="24">
        <v>11571</v>
      </c>
      <c r="F303" s="22">
        <v>138</v>
      </c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</row>
    <row r="304" spans="1:18">
      <c r="A304" s="22"/>
      <c r="B304" s="22" t="s">
        <v>8</v>
      </c>
      <c r="C304" s="22" t="s">
        <v>14</v>
      </c>
      <c r="D304" s="22" t="s">
        <v>15</v>
      </c>
      <c r="E304" s="24">
        <v>12348</v>
      </c>
      <c r="F304" s="22">
        <v>234</v>
      </c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</row>
    <row r="305" spans="1:18">
      <c r="A305" s="22"/>
      <c r="B305" s="22" t="s">
        <v>55</v>
      </c>
      <c r="C305" s="22" t="s">
        <v>27</v>
      </c>
      <c r="D305" s="22" t="s">
        <v>31</v>
      </c>
      <c r="E305" s="24">
        <v>12950</v>
      </c>
      <c r="F305" s="22">
        <v>30</v>
      </c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</row>
    <row r="306" spans="1:18">
      <c r="A306" s="22"/>
      <c r="B306" s="22" t="s">
        <v>43</v>
      </c>
      <c r="C306" s="22" t="s">
        <v>14</v>
      </c>
      <c r="D306" s="22" t="s">
        <v>25</v>
      </c>
      <c r="E306" s="24">
        <v>13391</v>
      </c>
      <c r="F306" s="22">
        <v>201</v>
      </c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</row>
    <row r="307" spans="1:18">
      <c r="A307" s="22"/>
      <c r="B307" s="22" t="s">
        <v>18</v>
      </c>
      <c r="C307" s="22" t="s">
        <v>50</v>
      </c>
      <c r="D307" s="22" t="s">
        <v>54</v>
      </c>
      <c r="E307" s="24">
        <v>14329</v>
      </c>
      <c r="F307" s="22">
        <v>150</v>
      </c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</row>
    <row r="308" spans="1:18">
      <c r="A308" s="22"/>
      <c r="B308" s="22" t="s">
        <v>43</v>
      </c>
      <c r="C308" s="22" t="s">
        <v>50</v>
      </c>
      <c r="D308" s="22" t="s">
        <v>42</v>
      </c>
      <c r="E308" s="24">
        <v>15610</v>
      </c>
      <c r="F308" s="22">
        <v>339</v>
      </c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</row>
    <row r="309" spans="1:18">
      <c r="A309" s="22"/>
      <c r="B309" s="22" t="s">
        <v>43</v>
      </c>
      <c r="C309" s="22" t="s">
        <v>22</v>
      </c>
      <c r="D309" s="22" t="s">
        <v>30</v>
      </c>
      <c r="E309" s="24">
        <v>16184</v>
      </c>
      <c r="F309" s="22">
        <v>39</v>
      </c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</row>
  </sheetData>
  <pageMargins left="0.7" right="0.7" top="0.75" bottom="0.75" header="0.3" footer="0.3"/>
  <drawing r:id="rId4"/>
  <extLst>
    <ext xmlns:x14="http://schemas.microsoft.com/office/spreadsheetml/2009/9/main" uri="{A8765BA9-456A-4dab-B4F3-ACF838C121DE}">
      <x14:slicerList>
        <x14:slicer r:id="rId5"/>
      </x14:slicerList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E72"/>
  <sheetViews>
    <sheetView workbookViewId="0">
      <selection activeCell="A3" sqref="A3"/>
    </sheetView>
  </sheetViews>
  <sheetFormatPr defaultColWidth="11.42578125" defaultRowHeight="15"/>
  <cols>
    <col min="4" max="4" width="17.42578125" customWidth="1"/>
    <col min="5" max="5" width="13" style="16" customWidth="1"/>
  </cols>
  <sheetData>
    <row r="2" spans="2:5">
      <c r="B2" s="7">
        <v>7</v>
      </c>
      <c r="C2" s="8" t="s">
        <v>36</v>
      </c>
    </row>
    <row r="5" spans="2:5">
      <c r="D5" s="13" t="s">
        <v>77</v>
      </c>
      <c r="E5" s="16" t="s">
        <v>75</v>
      </c>
    </row>
    <row r="6" spans="2:5">
      <c r="D6" s="14" t="s">
        <v>34</v>
      </c>
      <c r="E6" s="16">
        <v>168679</v>
      </c>
    </row>
    <row r="7" spans="2:5">
      <c r="D7" s="27" t="s">
        <v>43</v>
      </c>
      <c r="E7" s="16">
        <v>25221</v>
      </c>
    </row>
    <row r="8" spans="2:5">
      <c r="D8" s="18" t="s">
        <v>18</v>
      </c>
      <c r="E8" s="16">
        <v>24983</v>
      </c>
    </row>
    <row r="9" spans="2:5">
      <c r="D9" s="18" t="s">
        <v>8</v>
      </c>
      <c r="E9" s="16">
        <v>20097</v>
      </c>
    </row>
    <row r="10" spans="2:5">
      <c r="D10" s="18" t="s">
        <v>46</v>
      </c>
      <c r="E10" s="16">
        <v>18928</v>
      </c>
    </row>
    <row r="11" spans="2:5">
      <c r="D11" s="18" t="s">
        <v>40</v>
      </c>
      <c r="E11" s="16">
        <v>18865</v>
      </c>
    </row>
    <row r="12" spans="2:5">
      <c r="D12" s="18" t="s">
        <v>26</v>
      </c>
      <c r="E12" s="16">
        <v>15820</v>
      </c>
    </row>
    <row r="13" spans="2:5">
      <c r="D13" s="18" t="s">
        <v>13</v>
      </c>
      <c r="E13" s="16">
        <v>15141</v>
      </c>
    </row>
    <row r="14" spans="2:5">
      <c r="D14" s="18" t="s">
        <v>55</v>
      </c>
      <c r="E14" s="16">
        <v>14714</v>
      </c>
    </row>
    <row r="15" spans="2:5">
      <c r="D15" s="18" t="s">
        <v>47</v>
      </c>
      <c r="E15" s="16">
        <v>8841</v>
      </c>
    </row>
    <row r="16" spans="2:5">
      <c r="D16" s="18" t="s">
        <v>21</v>
      </c>
      <c r="E16" s="16">
        <v>6069</v>
      </c>
    </row>
    <row r="17" spans="4:5">
      <c r="D17" s="14" t="s">
        <v>22</v>
      </c>
      <c r="E17" s="16">
        <v>237944</v>
      </c>
    </row>
    <row r="18" spans="4:5">
      <c r="D18" s="27" t="s">
        <v>43</v>
      </c>
      <c r="E18" s="16">
        <v>39620</v>
      </c>
    </row>
    <row r="19" spans="4:5">
      <c r="D19" s="18" t="s">
        <v>21</v>
      </c>
      <c r="E19" s="16">
        <v>39242</v>
      </c>
    </row>
    <row r="20" spans="4:5">
      <c r="D20" s="18" t="s">
        <v>26</v>
      </c>
      <c r="E20" s="16">
        <v>27377</v>
      </c>
    </row>
    <row r="21" spans="4:5">
      <c r="D21" s="18" t="s">
        <v>18</v>
      </c>
      <c r="E21" s="16">
        <v>25669</v>
      </c>
    </row>
    <row r="22" spans="4:5">
      <c r="D22" s="18" t="s">
        <v>46</v>
      </c>
      <c r="E22" s="16">
        <v>23709</v>
      </c>
    </row>
    <row r="23" spans="4:5">
      <c r="D23" s="18" t="s">
        <v>8</v>
      </c>
      <c r="E23" s="16">
        <v>23016</v>
      </c>
    </row>
    <row r="24" spans="4:5">
      <c r="D24" s="18" t="s">
        <v>40</v>
      </c>
      <c r="E24" s="16">
        <v>21931</v>
      </c>
    </row>
    <row r="25" spans="4:5">
      <c r="D25" s="18" t="s">
        <v>47</v>
      </c>
      <c r="E25" s="16">
        <v>18564</v>
      </c>
    </row>
    <row r="26" spans="4:5">
      <c r="D26" s="18" t="s">
        <v>55</v>
      </c>
      <c r="E26" s="16">
        <v>13797</v>
      </c>
    </row>
    <row r="27" spans="4:5">
      <c r="D27" s="18" t="s">
        <v>13</v>
      </c>
      <c r="E27" s="16">
        <v>5019</v>
      </c>
    </row>
    <row r="28" spans="4:5">
      <c r="D28" s="14" t="s">
        <v>50</v>
      </c>
      <c r="E28" s="16">
        <v>252469</v>
      </c>
    </row>
    <row r="29" spans="4:5">
      <c r="D29" s="27" t="s">
        <v>43</v>
      </c>
      <c r="E29" s="16">
        <v>41559</v>
      </c>
    </row>
    <row r="30" spans="4:5">
      <c r="D30" s="18" t="s">
        <v>18</v>
      </c>
      <c r="E30" s="16">
        <v>39424</v>
      </c>
    </row>
    <row r="31" spans="4:5">
      <c r="D31" s="18" t="s">
        <v>47</v>
      </c>
      <c r="E31" s="16">
        <v>35847</v>
      </c>
    </row>
    <row r="32" spans="4:5">
      <c r="D32" s="18" t="s">
        <v>26</v>
      </c>
      <c r="E32" s="16">
        <v>33670</v>
      </c>
    </row>
    <row r="33" spans="4:5">
      <c r="D33" s="18" t="s">
        <v>40</v>
      </c>
      <c r="E33" s="16">
        <v>31661</v>
      </c>
    </row>
    <row r="34" spans="4:5">
      <c r="D34" s="18" t="s">
        <v>8</v>
      </c>
      <c r="E34" s="16">
        <v>24647</v>
      </c>
    </row>
    <row r="35" spans="4:5">
      <c r="D35" s="18" t="s">
        <v>55</v>
      </c>
      <c r="E35" s="16">
        <v>16527</v>
      </c>
    </row>
    <row r="36" spans="4:5">
      <c r="D36" s="18" t="s">
        <v>21</v>
      </c>
      <c r="E36" s="16">
        <v>15855</v>
      </c>
    </row>
    <row r="37" spans="4:5">
      <c r="D37" s="18" t="s">
        <v>46</v>
      </c>
      <c r="E37" s="16">
        <v>7763</v>
      </c>
    </row>
    <row r="38" spans="4:5">
      <c r="D38" s="18" t="s">
        <v>13</v>
      </c>
      <c r="E38" s="16">
        <v>5516</v>
      </c>
    </row>
    <row r="39" spans="4:5">
      <c r="D39" s="14" t="s">
        <v>9</v>
      </c>
      <c r="E39" s="16">
        <v>218813</v>
      </c>
    </row>
    <row r="40" spans="4:5">
      <c r="D40" s="27" t="s">
        <v>40</v>
      </c>
      <c r="E40" s="16">
        <v>43568</v>
      </c>
    </row>
    <row r="41" spans="4:5">
      <c r="D41" s="18" t="s">
        <v>26</v>
      </c>
      <c r="E41" s="16">
        <v>26985</v>
      </c>
    </row>
    <row r="42" spans="4:5">
      <c r="D42" s="18" t="s">
        <v>46</v>
      </c>
      <c r="E42" s="16">
        <v>25655</v>
      </c>
    </row>
    <row r="43" spans="4:5">
      <c r="D43" s="18" t="s">
        <v>8</v>
      </c>
      <c r="E43" s="16">
        <v>24451</v>
      </c>
    </row>
    <row r="44" spans="4:5">
      <c r="D44" s="18" t="s">
        <v>18</v>
      </c>
      <c r="E44" s="16">
        <v>21434</v>
      </c>
    </row>
    <row r="45" spans="4:5">
      <c r="D45" s="18" t="s">
        <v>13</v>
      </c>
      <c r="E45" s="16">
        <v>20125</v>
      </c>
    </row>
    <row r="46" spans="4:5">
      <c r="D46" s="18" t="s">
        <v>21</v>
      </c>
      <c r="E46" s="16">
        <v>17283</v>
      </c>
    </row>
    <row r="47" spans="4:5">
      <c r="D47" s="18" t="s">
        <v>47</v>
      </c>
      <c r="E47" s="16">
        <v>16821</v>
      </c>
    </row>
    <row r="48" spans="4:5">
      <c r="D48" s="18" t="s">
        <v>43</v>
      </c>
      <c r="E48" s="16">
        <v>14504</v>
      </c>
    </row>
    <row r="49" spans="4:5">
      <c r="D49" s="18" t="s">
        <v>55</v>
      </c>
      <c r="E49" s="16">
        <v>7987</v>
      </c>
    </row>
    <row r="50" spans="4:5">
      <c r="D50" s="14" t="s">
        <v>27</v>
      </c>
      <c r="E50" s="16">
        <v>173530</v>
      </c>
    </row>
    <row r="51" spans="4:5">
      <c r="D51" s="27" t="s">
        <v>46</v>
      </c>
      <c r="E51" s="16">
        <v>45752</v>
      </c>
    </row>
    <row r="52" spans="4:5">
      <c r="D52" s="18" t="s">
        <v>13</v>
      </c>
      <c r="E52" s="16">
        <v>27132</v>
      </c>
    </row>
    <row r="53" spans="4:5">
      <c r="D53" s="18" t="s">
        <v>8</v>
      </c>
      <c r="E53" s="16">
        <v>21063</v>
      </c>
    </row>
    <row r="54" spans="4:5">
      <c r="D54" s="18" t="s">
        <v>55</v>
      </c>
      <c r="E54" s="16">
        <v>17808</v>
      </c>
    </row>
    <row r="55" spans="4:5">
      <c r="D55" s="18" t="s">
        <v>43</v>
      </c>
      <c r="E55" s="16">
        <v>16548</v>
      </c>
    </row>
    <row r="56" spans="4:5">
      <c r="D56" s="18" t="s">
        <v>26</v>
      </c>
      <c r="E56" s="16">
        <v>15827</v>
      </c>
    </row>
    <row r="57" spans="4:5">
      <c r="D57" s="18" t="s">
        <v>47</v>
      </c>
      <c r="E57" s="16">
        <v>10269</v>
      </c>
    </row>
    <row r="58" spans="4:5">
      <c r="D58" s="18" t="s">
        <v>18</v>
      </c>
      <c r="E58" s="16">
        <v>9751</v>
      </c>
    </row>
    <row r="59" spans="4:5">
      <c r="D59" s="18" t="s">
        <v>40</v>
      </c>
      <c r="E59" s="16">
        <v>5404</v>
      </c>
    </row>
    <row r="60" spans="4:5">
      <c r="D60" s="18" t="s">
        <v>21</v>
      </c>
      <c r="E60" s="16">
        <v>3976</v>
      </c>
    </row>
    <row r="61" spans="4:5">
      <c r="D61" s="14" t="s">
        <v>14</v>
      </c>
      <c r="E61" s="16">
        <v>189434</v>
      </c>
    </row>
    <row r="62" spans="4:5">
      <c r="D62" s="27" t="s">
        <v>8</v>
      </c>
      <c r="E62" s="16">
        <v>38325</v>
      </c>
    </row>
    <row r="63" spans="4:5">
      <c r="D63" s="18" t="s">
        <v>40</v>
      </c>
      <c r="E63" s="16">
        <v>28546</v>
      </c>
    </row>
    <row r="64" spans="4:5">
      <c r="D64" s="18" t="s">
        <v>43</v>
      </c>
      <c r="E64" s="16">
        <v>28273</v>
      </c>
    </row>
    <row r="65" spans="4:5">
      <c r="D65" s="18" t="s">
        <v>13</v>
      </c>
      <c r="E65" s="16">
        <v>25151</v>
      </c>
    </row>
    <row r="66" spans="4:5">
      <c r="D66" s="18" t="s">
        <v>47</v>
      </c>
      <c r="E66" s="16">
        <v>16492</v>
      </c>
    </row>
    <row r="67" spans="4:5">
      <c r="D67" s="18" t="s">
        <v>21</v>
      </c>
      <c r="E67" s="16">
        <v>15785</v>
      </c>
    </row>
    <row r="68" spans="4:5">
      <c r="D68" s="18" t="s">
        <v>55</v>
      </c>
      <c r="E68" s="16">
        <v>12383</v>
      </c>
    </row>
    <row r="69" spans="4:5">
      <c r="D69" s="18" t="s">
        <v>18</v>
      </c>
      <c r="E69" s="16">
        <v>11319</v>
      </c>
    </row>
    <row r="70" spans="4:5">
      <c r="D70" s="18" t="s">
        <v>26</v>
      </c>
      <c r="E70" s="16">
        <v>11018</v>
      </c>
    </row>
    <row r="71" spans="4:5">
      <c r="D71" s="18" t="s">
        <v>46</v>
      </c>
      <c r="E71" s="16">
        <v>2142</v>
      </c>
    </row>
    <row r="72" spans="4:5">
      <c r="D72" s="14" t="s">
        <v>76</v>
      </c>
      <c r="E72" s="16">
        <v>1240869</v>
      </c>
    </row>
  </sheetData>
  <conditionalFormatting pivot="1">
    <cfRule type="colorScale" priority="8">
      <colorScale>
        <cfvo type="min"/>
        <cfvo type="max"/>
        <color theme="0"/>
        <color rgb="FFFF0000"/>
      </colorScale>
    </cfRule>
  </conditionalFormatting>
  <conditionalFormatting pivot="1" sqref="E18:E27">
    <cfRule type="colorScale" priority="6">
      <colorScale>
        <cfvo type="min"/>
        <cfvo type="max"/>
        <color theme="0"/>
        <color rgb="FFFF0000"/>
      </colorScale>
    </cfRule>
  </conditionalFormatting>
  <conditionalFormatting pivot="1" sqref="E29:E38">
    <cfRule type="colorScale" priority="5">
      <colorScale>
        <cfvo type="min"/>
        <cfvo type="max"/>
        <color theme="0"/>
        <color rgb="FFFF0000"/>
      </colorScale>
    </cfRule>
  </conditionalFormatting>
  <conditionalFormatting pivot="1" sqref="E40:E49">
    <cfRule type="colorScale" priority="4">
      <colorScale>
        <cfvo type="min"/>
        <cfvo type="max"/>
        <color theme="0"/>
        <color rgb="FFFF0000"/>
      </colorScale>
    </cfRule>
  </conditionalFormatting>
  <conditionalFormatting pivot="1" sqref="E51:E60">
    <cfRule type="colorScale" priority="3">
      <colorScale>
        <cfvo type="min"/>
        <cfvo type="max"/>
        <color theme="0"/>
        <color rgb="FFFF0000"/>
      </colorScale>
    </cfRule>
  </conditionalFormatting>
  <conditionalFormatting pivot="1" sqref="E62:E71">
    <cfRule type="colorScale" priority="2">
      <colorScale>
        <cfvo type="min"/>
        <cfvo type="max"/>
        <color theme="0"/>
        <color rgb="FFFF0000"/>
      </colorScale>
    </cfRule>
  </conditionalFormatting>
  <conditionalFormatting pivot="1" sqref="E7:E16">
    <cfRule type="colorScale" priority="1">
      <colorScale>
        <cfvo type="min"/>
        <cfvo type="max"/>
        <color theme="0"/>
        <color rgb="FFFF0000"/>
      </colorScale>
    </cfRule>
  </conditionalFormatting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L27"/>
  <sheetViews>
    <sheetView topLeftCell="A2" workbookViewId="0">
      <selection activeCell="G10" sqref="G10"/>
    </sheetView>
  </sheetViews>
  <sheetFormatPr defaultColWidth="11.42578125" defaultRowHeight="15"/>
  <cols>
    <col min="2" max="2" width="21.85546875" bestFit="1" customWidth="1"/>
    <col min="3" max="3" width="15.28515625" bestFit="1" customWidth="1"/>
    <col min="4" max="4" width="12.5703125" bestFit="1" customWidth="1"/>
    <col min="5" max="6" width="12.5703125" customWidth="1"/>
    <col min="7" max="7" width="18.140625" customWidth="1"/>
    <col min="8" max="8" width="15.5703125" customWidth="1"/>
    <col min="9" max="10" width="13.42578125" customWidth="1"/>
    <col min="11" max="11" width="14.5703125" customWidth="1"/>
  </cols>
  <sheetData>
    <row r="2" spans="2:12">
      <c r="B2" s="7">
        <v>8</v>
      </c>
      <c r="C2" s="8" t="s">
        <v>38</v>
      </c>
    </row>
    <row r="3" spans="2:12">
      <c r="G3" s="38"/>
      <c r="H3" s="43" t="s">
        <v>99</v>
      </c>
      <c r="I3" s="43" t="s">
        <v>100</v>
      </c>
      <c r="J3" s="43" t="s">
        <v>101</v>
      </c>
      <c r="K3" s="43" t="s">
        <v>102</v>
      </c>
      <c r="L3" s="43" t="s">
        <v>103</v>
      </c>
    </row>
    <row r="4" spans="2:12">
      <c r="B4" s="13" t="s">
        <v>3</v>
      </c>
      <c r="C4" t="s">
        <v>75</v>
      </c>
      <c r="D4" t="s">
        <v>78</v>
      </c>
      <c r="G4" s="34" t="s">
        <v>3</v>
      </c>
      <c r="H4" s="37" t="s">
        <v>7</v>
      </c>
      <c r="I4" s="37" t="s">
        <v>104</v>
      </c>
      <c r="J4" s="37" t="s">
        <v>105</v>
      </c>
      <c r="K4" s="37" t="s">
        <v>106</v>
      </c>
      <c r="L4" s="37" t="s">
        <v>107</v>
      </c>
    </row>
    <row r="5" spans="2:12">
      <c r="B5" t="s">
        <v>17</v>
      </c>
      <c r="C5" s="17">
        <v>43183</v>
      </c>
      <c r="D5" s="17">
        <v>2022</v>
      </c>
      <c r="E5" s="17"/>
      <c r="F5" s="17"/>
      <c r="G5" s="34" t="s">
        <v>17</v>
      </c>
      <c r="H5" s="35">
        <v>11.7</v>
      </c>
      <c r="I5" s="36">
        <v>2022</v>
      </c>
      <c r="J5" s="35">
        <f>products4[[#This Row],[Cost per unit]]*products4[[#This Row],[Total Unit]]</f>
        <v>23657.399999999998</v>
      </c>
      <c r="K5" s="35">
        <v>43183</v>
      </c>
      <c r="L5" s="35">
        <f>products4[[#This Row],[Total Sales]]-products4[[#This Row],[Total Cost]]</f>
        <v>19525.600000000002</v>
      </c>
    </row>
    <row r="6" spans="2:12">
      <c r="B6" t="s">
        <v>10</v>
      </c>
      <c r="C6" s="17">
        <v>66500</v>
      </c>
      <c r="D6" s="17">
        <v>2802</v>
      </c>
      <c r="E6" s="17"/>
      <c r="F6" s="17"/>
      <c r="G6" s="34" t="s">
        <v>10</v>
      </c>
      <c r="H6" s="35">
        <v>14.49</v>
      </c>
      <c r="I6" s="36">
        <v>2802</v>
      </c>
      <c r="J6" s="35">
        <f>products4[[#This Row],[Cost per unit]]*products4[[#This Row],[Total Unit]]</f>
        <v>40600.980000000003</v>
      </c>
      <c r="K6" s="35">
        <v>66500</v>
      </c>
      <c r="L6" s="35">
        <f>products4[[#This Row],[Total Sales]]-products4[[#This Row],[Total Cost]]</f>
        <v>25899.019999999997</v>
      </c>
    </row>
    <row r="7" spans="2:12">
      <c r="B7" t="s">
        <v>49</v>
      </c>
      <c r="C7" s="17">
        <v>35378</v>
      </c>
      <c r="D7" s="17">
        <v>1044</v>
      </c>
      <c r="E7" s="17"/>
      <c r="F7" s="17"/>
      <c r="G7" s="34" t="s">
        <v>49</v>
      </c>
      <c r="H7" s="35">
        <v>4.97</v>
      </c>
      <c r="I7" s="36">
        <v>1044</v>
      </c>
      <c r="J7" s="35">
        <f>products4[[#This Row],[Cost per unit]]*products4[[#This Row],[Total Unit]]</f>
        <v>5188.6799999999994</v>
      </c>
      <c r="K7" s="35">
        <v>35378</v>
      </c>
      <c r="L7" s="35">
        <f>products4[[#This Row],[Total Sales]]-products4[[#This Row],[Total Cost]]</f>
        <v>30189.32</v>
      </c>
    </row>
    <row r="8" spans="2:12">
      <c r="B8" t="s">
        <v>39</v>
      </c>
      <c r="C8" s="17">
        <v>44744</v>
      </c>
      <c r="D8" s="17">
        <v>1956</v>
      </c>
      <c r="E8" s="17"/>
      <c r="F8" s="17"/>
      <c r="G8" s="34" t="s">
        <v>39</v>
      </c>
      <c r="H8" s="35">
        <v>7.64</v>
      </c>
      <c r="I8" s="36">
        <v>1956</v>
      </c>
      <c r="J8" s="35">
        <f>products4[[#This Row],[Cost per unit]]*products4[[#This Row],[Total Unit]]</f>
        <v>14943.84</v>
      </c>
      <c r="K8" s="35">
        <v>44744</v>
      </c>
      <c r="L8" s="35">
        <f>products4[[#This Row],[Total Sales]]-products4[[#This Row],[Total Cost]]</f>
        <v>29800.16</v>
      </c>
    </row>
    <row r="9" spans="2:12">
      <c r="B9" t="s">
        <v>37</v>
      </c>
      <c r="C9" s="17">
        <v>66283</v>
      </c>
      <c r="D9" s="17">
        <v>2052</v>
      </c>
      <c r="E9" s="17"/>
      <c r="F9" s="17"/>
      <c r="G9" s="34" t="s">
        <v>37</v>
      </c>
      <c r="H9" s="35">
        <v>9.77</v>
      </c>
      <c r="I9" s="36">
        <v>2052</v>
      </c>
      <c r="J9" s="35">
        <f>products4[[#This Row],[Cost per unit]]*products4[[#This Row],[Total Unit]]</f>
        <v>20048.04</v>
      </c>
      <c r="K9" s="35">
        <v>66283</v>
      </c>
      <c r="L9" s="35">
        <f>products4[[#This Row],[Total Sales]]-products4[[#This Row],[Total Cost]]</f>
        <v>46234.96</v>
      </c>
    </row>
    <row r="10" spans="2:12">
      <c r="B10" t="s">
        <v>19</v>
      </c>
      <c r="C10" s="17">
        <v>33551</v>
      </c>
      <c r="D10" s="17">
        <v>1566</v>
      </c>
      <c r="E10" s="17"/>
      <c r="F10" s="17"/>
      <c r="G10" s="47" t="s">
        <v>19</v>
      </c>
      <c r="H10" s="35">
        <v>11.88</v>
      </c>
      <c r="I10" s="36">
        <v>1566</v>
      </c>
      <c r="J10" s="35">
        <f>products4[[#This Row],[Cost per unit]]*products4[[#This Row],[Total Unit]]</f>
        <v>18604.080000000002</v>
      </c>
      <c r="K10" s="35">
        <v>33551</v>
      </c>
      <c r="L10" s="35">
        <f>products4[[#This Row],[Total Sales]]-products4[[#This Row],[Total Cost]]</f>
        <v>14946.919999999998</v>
      </c>
    </row>
    <row r="11" spans="2:12">
      <c r="B11" t="s">
        <v>51</v>
      </c>
      <c r="C11" s="17">
        <v>70273</v>
      </c>
      <c r="D11" s="17">
        <v>2142</v>
      </c>
      <c r="E11" s="17"/>
      <c r="F11" s="17"/>
      <c r="G11" s="34" t="s">
        <v>51</v>
      </c>
      <c r="H11" s="35">
        <v>5.6</v>
      </c>
      <c r="I11" s="36">
        <v>2142</v>
      </c>
      <c r="J11" s="35">
        <f>products4[[#This Row],[Cost per unit]]*products4[[#This Row],[Total Unit]]</f>
        <v>11995.199999999999</v>
      </c>
      <c r="K11" s="35">
        <v>70273</v>
      </c>
      <c r="L11" s="35">
        <f>products4[[#This Row],[Total Sales]]-products4[[#This Row],[Total Cost]]</f>
        <v>58277.8</v>
      </c>
    </row>
    <row r="12" spans="2:12">
      <c r="B12" t="s">
        <v>54</v>
      </c>
      <c r="C12" s="17">
        <v>72373</v>
      </c>
      <c r="D12" s="17">
        <v>3207</v>
      </c>
      <c r="E12" s="17"/>
      <c r="F12" s="17"/>
      <c r="G12" s="34" t="s">
        <v>54</v>
      </c>
      <c r="H12" s="35">
        <v>10.38</v>
      </c>
      <c r="I12" s="36">
        <v>3207</v>
      </c>
      <c r="J12" s="35">
        <f>products4[[#This Row],[Cost per unit]]*products4[[#This Row],[Total Unit]]</f>
        <v>33288.660000000003</v>
      </c>
      <c r="K12" s="35">
        <v>72373</v>
      </c>
      <c r="L12" s="35">
        <f>products4[[#This Row],[Total Sales]]-products4[[#This Row],[Total Cost]]</f>
        <v>39084.339999999997</v>
      </c>
    </row>
    <row r="13" spans="2:12">
      <c r="B13" t="s">
        <v>15</v>
      </c>
      <c r="C13" s="17">
        <v>71967</v>
      </c>
      <c r="D13" s="17">
        <v>2301</v>
      </c>
      <c r="E13" s="17"/>
      <c r="F13" s="17"/>
      <c r="G13" s="34" t="s">
        <v>15</v>
      </c>
      <c r="H13" s="35">
        <v>8.65</v>
      </c>
      <c r="I13" s="36">
        <v>2301</v>
      </c>
      <c r="J13" s="35">
        <f>products4[[#This Row],[Cost per unit]]*products4[[#This Row],[Total Unit]]</f>
        <v>19903.650000000001</v>
      </c>
      <c r="K13" s="35">
        <v>71967</v>
      </c>
      <c r="L13" s="35">
        <f>products4[[#This Row],[Total Sales]]-products4[[#This Row],[Total Cost]]</f>
        <v>52063.35</v>
      </c>
    </row>
    <row r="14" spans="2:12">
      <c r="B14" t="s">
        <v>23</v>
      </c>
      <c r="C14" s="17">
        <v>52150</v>
      </c>
      <c r="D14" s="17">
        <v>1752</v>
      </c>
      <c r="E14" s="17"/>
      <c r="F14" s="17"/>
      <c r="G14" s="34" t="s">
        <v>23</v>
      </c>
      <c r="H14" s="35">
        <v>6.47</v>
      </c>
      <c r="I14" s="36">
        <v>1752</v>
      </c>
      <c r="J14" s="35">
        <f>products4[[#This Row],[Cost per unit]]*products4[[#This Row],[Total Unit]]</f>
        <v>11335.439999999999</v>
      </c>
      <c r="K14" s="35">
        <v>52150</v>
      </c>
      <c r="L14" s="35">
        <f>products4[[#This Row],[Total Sales]]-products4[[#This Row],[Total Cost]]</f>
        <v>40814.559999999998</v>
      </c>
    </row>
    <row r="15" spans="2:12">
      <c r="B15" t="s">
        <v>33</v>
      </c>
      <c r="C15" s="17">
        <v>63721</v>
      </c>
      <c r="D15" s="17">
        <v>2331</v>
      </c>
      <c r="E15" s="17"/>
      <c r="F15" s="17"/>
      <c r="G15" s="34" t="s">
        <v>33</v>
      </c>
      <c r="H15" s="35">
        <v>3.11</v>
      </c>
      <c r="I15" s="36">
        <v>2331</v>
      </c>
      <c r="J15" s="35">
        <f>products4[[#This Row],[Cost per unit]]*products4[[#This Row],[Total Unit]]</f>
        <v>7249.41</v>
      </c>
      <c r="K15" s="35">
        <v>63721</v>
      </c>
      <c r="L15" s="35">
        <f>products4[[#This Row],[Total Sales]]-products4[[#This Row],[Total Cost]]</f>
        <v>56471.59</v>
      </c>
    </row>
    <row r="16" spans="2:12">
      <c r="B16" t="s">
        <v>48</v>
      </c>
      <c r="C16" s="17">
        <v>56644</v>
      </c>
      <c r="D16" s="17">
        <v>1812</v>
      </c>
      <c r="E16" s="17"/>
      <c r="F16" s="17"/>
      <c r="G16" s="34" t="s">
        <v>48</v>
      </c>
      <c r="H16" s="35">
        <v>6.49</v>
      </c>
      <c r="I16" s="36">
        <v>1812</v>
      </c>
      <c r="J16" s="35">
        <f>products4[[#This Row],[Cost per unit]]*products4[[#This Row],[Total Unit]]</f>
        <v>11759.880000000001</v>
      </c>
      <c r="K16" s="35">
        <v>56644</v>
      </c>
      <c r="L16" s="35">
        <f>products4[[#This Row],[Total Sales]]-products4[[#This Row],[Total Cost]]</f>
        <v>44884.119999999995</v>
      </c>
    </row>
    <row r="17" spans="2:12">
      <c r="B17" t="s">
        <v>52</v>
      </c>
      <c r="C17" s="17">
        <v>58009</v>
      </c>
      <c r="D17" s="17">
        <v>2976</v>
      </c>
      <c r="E17" s="17"/>
      <c r="F17" s="17"/>
      <c r="G17" s="34" t="s">
        <v>52</v>
      </c>
      <c r="H17" s="35">
        <v>7.16</v>
      </c>
      <c r="I17" s="36">
        <v>2976</v>
      </c>
      <c r="J17" s="35">
        <f>products4[[#This Row],[Cost per unit]]*products4[[#This Row],[Total Unit]]</f>
        <v>21308.16</v>
      </c>
      <c r="K17" s="35">
        <v>58009</v>
      </c>
      <c r="L17" s="35">
        <f>products4[[#This Row],[Total Sales]]-products4[[#This Row],[Total Cost]]</f>
        <v>36700.839999999997</v>
      </c>
    </row>
    <row r="18" spans="2:12">
      <c r="B18" t="s">
        <v>12</v>
      </c>
      <c r="C18" s="17">
        <v>47271</v>
      </c>
      <c r="D18" s="17">
        <v>1881</v>
      </c>
      <c r="E18" s="17"/>
      <c r="F18" s="17"/>
      <c r="G18" s="34" t="s">
        <v>12</v>
      </c>
      <c r="H18" s="35">
        <v>9.33</v>
      </c>
      <c r="I18" s="36">
        <v>1881</v>
      </c>
      <c r="J18" s="35">
        <f>products4[[#This Row],[Cost per unit]]*products4[[#This Row],[Total Unit]]</f>
        <v>17549.73</v>
      </c>
      <c r="K18" s="35">
        <v>47271</v>
      </c>
      <c r="L18" s="35">
        <f>products4[[#This Row],[Total Sales]]-products4[[#This Row],[Total Cost]]</f>
        <v>29721.27</v>
      </c>
    </row>
    <row r="19" spans="2:12">
      <c r="B19" t="s">
        <v>30</v>
      </c>
      <c r="C19" s="17">
        <v>62111</v>
      </c>
      <c r="D19" s="17">
        <v>2154</v>
      </c>
      <c r="E19" s="17"/>
      <c r="F19" s="17"/>
      <c r="G19" s="34" t="s">
        <v>30</v>
      </c>
      <c r="H19" s="35">
        <v>8.7899999999999991</v>
      </c>
      <c r="I19" s="36">
        <v>2154</v>
      </c>
      <c r="J19" s="35">
        <f>products4[[#This Row],[Cost per unit]]*products4[[#This Row],[Total Unit]]</f>
        <v>18933.66</v>
      </c>
      <c r="K19" s="35">
        <v>62111</v>
      </c>
      <c r="L19" s="35">
        <f>products4[[#This Row],[Total Sales]]-products4[[#This Row],[Total Cost]]</f>
        <v>43177.34</v>
      </c>
    </row>
    <row r="20" spans="2:12">
      <c r="B20" t="s">
        <v>42</v>
      </c>
      <c r="C20" s="17">
        <v>54712</v>
      </c>
      <c r="D20" s="17">
        <v>2196</v>
      </c>
      <c r="E20" s="17"/>
      <c r="F20" s="17"/>
      <c r="G20" s="34" t="s">
        <v>42</v>
      </c>
      <c r="H20" s="35">
        <v>10.62</v>
      </c>
      <c r="I20" s="36">
        <v>2196</v>
      </c>
      <c r="J20" s="35">
        <f>products4[[#This Row],[Cost per unit]]*products4[[#This Row],[Total Unit]]</f>
        <v>23321.519999999997</v>
      </c>
      <c r="K20" s="35">
        <v>54712</v>
      </c>
      <c r="L20" s="35">
        <f>products4[[#This Row],[Total Sales]]-products4[[#This Row],[Total Cost]]</f>
        <v>31390.480000000003</v>
      </c>
    </row>
    <row r="21" spans="2:12">
      <c r="B21" t="s">
        <v>53</v>
      </c>
      <c r="C21" s="17">
        <v>69461</v>
      </c>
      <c r="D21" s="17">
        <v>2982</v>
      </c>
      <c r="E21" s="17"/>
      <c r="F21" s="17"/>
      <c r="G21" s="34" t="s">
        <v>53</v>
      </c>
      <c r="H21" s="35">
        <v>16.73</v>
      </c>
      <c r="I21" s="36">
        <v>2982</v>
      </c>
      <c r="J21" s="35">
        <f>products4[[#This Row],[Cost per unit]]*products4[[#This Row],[Total Unit]]</f>
        <v>49888.86</v>
      </c>
      <c r="K21" s="35">
        <v>69461</v>
      </c>
      <c r="L21" s="35">
        <f>products4[[#This Row],[Total Sales]]-products4[[#This Row],[Total Cost]]</f>
        <v>19572.14</v>
      </c>
    </row>
    <row r="22" spans="2:12">
      <c r="B22" t="s">
        <v>31</v>
      </c>
      <c r="C22" s="17">
        <v>69160</v>
      </c>
      <c r="D22" s="17">
        <v>1854</v>
      </c>
      <c r="E22" s="17"/>
      <c r="F22" s="17"/>
      <c r="G22" s="34" t="s">
        <v>31</v>
      </c>
      <c r="H22" s="35">
        <v>12.37</v>
      </c>
      <c r="I22" s="36">
        <v>1854</v>
      </c>
      <c r="J22" s="35">
        <f>products4[[#This Row],[Cost per unit]]*products4[[#This Row],[Total Unit]]</f>
        <v>22933.98</v>
      </c>
      <c r="K22" s="35">
        <v>69160</v>
      </c>
      <c r="L22" s="35">
        <f>products4[[#This Row],[Total Sales]]-products4[[#This Row],[Total Cost]]</f>
        <v>46226.020000000004</v>
      </c>
    </row>
    <row r="23" spans="2:12">
      <c r="B23" t="s">
        <v>25</v>
      </c>
      <c r="C23" s="17">
        <v>68971</v>
      </c>
      <c r="D23" s="17">
        <v>1533</v>
      </c>
      <c r="E23" s="17"/>
      <c r="F23" s="17"/>
      <c r="G23" s="34" t="s">
        <v>25</v>
      </c>
      <c r="H23" s="35">
        <v>11.73</v>
      </c>
      <c r="I23" s="36">
        <v>1533</v>
      </c>
      <c r="J23" s="35">
        <f>products4[[#This Row],[Cost per unit]]*products4[[#This Row],[Total Unit]]</f>
        <v>17982.09</v>
      </c>
      <c r="K23" s="35">
        <v>68971</v>
      </c>
      <c r="L23" s="35">
        <f>products4[[#This Row],[Total Sales]]-products4[[#This Row],[Total Cost]]</f>
        <v>50988.91</v>
      </c>
    </row>
    <row r="24" spans="2:12">
      <c r="B24" t="s">
        <v>35</v>
      </c>
      <c r="C24" s="17">
        <v>39263</v>
      </c>
      <c r="D24" s="17">
        <v>1683</v>
      </c>
      <c r="E24" s="17"/>
      <c r="F24" s="17"/>
      <c r="G24" s="34" t="s">
        <v>35</v>
      </c>
      <c r="H24" s="35">
        <v>5.79</v>
      </c>
      <c r="I24" s="36">
        <v>1683</v>
      </c>
      <c r="J24" s="35">
        <f>products4[[#This Row],[Cost per unit]]*products4[[#This Row],[Total Unit]]</f>
        <v>9744.57</v>
      </c>
      <c r="K24" s="35">
        <v>39263</v>
      </c>
      <c r="L24" s="35">
        <f>products4[[#This Row],[Total Sales]]-products4[[#This Row],[Total Cost]]</f>
        <v>29518.43</v>
      </c>
    </row>
    <row r="25" spans="2:12">
      <c r="B25" t="s">
        <v>45</v>
      </c>
      <c r="C25" s="17">
        <v>37772</v>
      </c>
      <c r="D25" s="17">
        <v>1308</v>
      </c>
      <c r="E25" s="17"/>
      <c r="F25" s="17"/>
      <c r="G25" s="34" t="s">
        <v>45</v>
      </c>
      <c r="H25" s="35">
        <v>9</v>
      </c>
      <c r="I25" s="36">
        <v>1308</v>
      </c>
      <c r="J25" s="35">
        <f>products4[[#This Row],[Cost per unit]]*products4[[#This Row],[Total Unit]]</f>
        <v>11772</v>
      </c>
      <c r="K25" s="35">
        <v>37772</v>
      </c>
      <c r="L25" s="35">
        <f>products4[[#This Row],[Total Sales]]-products4[[#This Row],[Total Cost]]</f>
        <v>26000</v>
      </c>
    </row>
    <row r="26" spans="2:12">
      <c r="B26" t="s">
        <v>28</v>
      </c>
      <c r="C26" s="17">
        <v>57372</v>
      </c>
      <c r="D26" s="17">
        <v>2106</v>
      </c>
      <c r="E26" s="17"/>
      <c r="F26" s="17"/>
      <c r="G26" s="34" t="s">
        <v>28</v>
      </c>
      <c r="H26" s="35">
        <v>13.15</v>
      </c>
      <c r="I26" s="36">
        <v>2106</v>
      </c>
      <c r="J26" s="35">
        <f>products4[[#This Row],[Cost per unit]]*products4[[#This Row],[Total Unit]]</f>
        <v>27693.9</v>
      </c>
      <c r="K26" s="35">
        <v>57372</v>
      </c>
      <c r="L26" s="35">
        <f>products4[[#This Row],[Total Sales]]-products4[[#This Row],[Total Cost]]</f>
        <v>29678.1</v>
      </c>
    </row>
    <row r="27" spans="2:12">
      <c r="B27" t="s">
        <v>76</v>
      </c>
      <c r="C27" s="17">
        <v>1240869</v>
      </c>
      <c r="D27" s="17">
        <v>45660</v>
      </c>
      <c r="E27" s="17"/>
      <c r="F27" s="17"/>
    </row>
  </sheetData>
  <conditionalFormatting sqref="L5:L26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{DBFA8BFE-E361-4A65-994D-D684ED82292B}</x14:id>
        </ext>
      </extLst>
    </cfRule>
  </conditionalFormatting>
  <pageMargins left="0.7" right="0.7" top="0.75" bottom="0.75" header="0.3" footer="0.3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BFA8BFE-E361-4A65-994D-D684ED82292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L5:L26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Derry Hill</dc:creator>
  <cp:keywords/>
  <dc:description/>
  <cp:lastModifiedBy/>
  <cp:revision/>
  <dcterms:created xsi:type="dcterms:W3CDTF">2021-03-14T20:21:32Z</dcterms:created>
  <dcterms:modified xsi:type="dcterms:W3CDTF">2023-10-22T19:15:23Z</dcterms:modified>
  <cp:category/>
  <cp:contentStatus/>
</cp:coreProperties>
</file>