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iomint-my.sharepoint.com/personal/izong-naba_iom_int/Documents/Data/DJIBOUTI/FMR JAN FEB MAY/"/>
    </mc:Choice>
  </mc:AlternateContent>
  <xr:revisionPtr revIDLastSave="0" documentId="8_{02ABA0C8-299D-4658-898A-AAB456D6D61D}" xr6:coauthVersionLast="31" xr6:coauthVersionMax="31" xr10:uidLastSave="{00000000-0000-0000-0000-000000000000}"/>
  <bookViews>
    <workbookView xWindow="0" yWindow="465" windowWidth="28800" windowHeight="16455" xr2:uid="{00000000-000D-0000-FFFF-FFFF00000000}"/>
  </bookViews>
  <sheets>
    <sheet name="Annexe_C_FMR_Djibouti_v2" sheetId="1" r:id="rId1"/>
    <sheet name="TdB" sheetId="3" r:id="rId2"/>
    <sheet name="Sheet1" sheetId="11" r:id="rId3"/>
  </sheets>
  <definedNames>
    <definedName name="_xlnm._FilterDatabase" localSheetId="0" hidden="1">Annexe_C_FMR_Djibouti_v2!$A$1:$AO$108</definedName>
  </definedNames>
  <calcPr calcId="179017"/>
  <pivotCaches>
    <pivotCache cacheId="0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" i="3" l="1"/>
  <c r="K8" i="3"/>
  <c r="H8" i="3"/>
  <c r="F8" i="3"/>
  <c r="D8" i="3"/>
  <c r="G73" i="3"/>
  <c r="H32" i="3"/>
  <c r="G52" i="3"/>
  <c r="B95" i="3"/>
  <c r="F73" i="3"/>
  <c r="H17" i="3"/>
  <c r="J32" i="3"/>
  <c r="F52" i="3"/>
  <c r="G6" i="3"/>
  <c r="I52" i="3"/>
  <c r="F32" i="3"/>
  <c r="K32" i="3"/>
  <c r="H52" i="3"/>
  <c r="I6" i="3"/>
  <c r="G17" i="3"/>
  <c r="I32" i="3"/>
  <c r="B96" i="3"/>
  <c r="E52" i="3"/>
  <c r="F6" i="3"/>
  <c r="H6" i="3"/>
  <c r="J52" i="3"/>
  <c r="D52" i="3"/>
  <c r="F2" i="3"/>
  <c r="H73" i="3"/>
  <c r="G32" i="3"/>
  <c r="L32" i="3"/>
  <c r="D32" i="3"/>
  <c r="C95" i="3"/>
  <c r="I73" i="3"/>
  <c r="C96" i="3"/>
  <c r="E32" i="3"/>
  <c r="E73" i="3"/>
  <c r="D73" i="3"/>
  <c r="F17" i="3"/>
</calcChain>
</file>

<file path=xl/sharedStrings.xml><?xml version="1.0" encoding="utf-8"?>
<sst xmlns="http://schemas.openxmlformats.org/spreadsheetml/2006/main" count="4991" uniqueCount="169">
  <si>
    <t>Info/_1_COUNTRY_Admin_0</t>
  </si>
  <si>
    <t>Info/_2_ADMIN_1</t>
  </si>
  <si>
    <t>Info/_3_ADMIN_2</t>
  </si>
  <si>
    <t>Info/_4_FMP_code</t>
  </si>
  <si>
    <t>Info/_5_FMP_name</t>
  </si>
  <si>
    <t>Info/_7_Enumerator_Sex</t>
  </si>
  <si>
    <t>Info/_8_DATE</t>
  </si>
  <si>
    <t>note1</t>
  </si>
  <si>
    <t>_10_MEAN_OF_TRANSPORT</t>
  </si>
  <si>
    <t>transport_means_other</t>
  </si>
  <si>
    <t>_11_DEPARTED_FROM/_11_1_COUNTRY</t>
  </si>
  <si>
    <t>_11_DEPARTED_FROM/_11_1_1COUNTRY</t>
  </si>
  <si>
    <t>_11_DEPARTED_FROM/_11_2_ADMIN_1</t>
  </si>
  <si>
    <t>_11_DEPARTED_FROM/_11_2_1ADMIN_1</t>
  </si>
  <si>
    <t>_11_DEPARTED_FROM/_11_3_CITY</t>
  </si>
  <si>
    <t>_11_DEPARTED_FROM/_11_3_1_CITY</t>
  </si>
  <si>
    <t>_12_DESTINATION/_12_1_COUNTRY</t>
  </si>
  <si>
    <t>_12_DESTINATION/_12_1_1COUNTRY</t>
  </si>
  <si>
    <t>_12_DESTINATION/_12_2_ADMIN_1</t>
  </si>
  <si>
    <t>_12_DESTINATION/_12_2_1_ADMIN_1</t>
  </si>
  <si>
    <t>_12_DESTINATION/_12_3_CITY</t>
  </si>
  <si>
    <t>_12_DESTINATION/_12_3_1_CITY</t>
  </si>
  <si>
    <t>_13_TYPE_OF_FLOW_max_3_choice</t>
  </si>
  <si>
    <t>_13_TYPE_OF_FLOW_max_3_choice/a_Seasonal_</t>
  </si>
  <si>
    <t>_13_TYPE_OF_FLOW_max_3_choice/b_Forced_movement_due_to_N_D</t>
  </si>
  <si>
    <t>_13_TYPE_OF_FLOW_max_3_choice/c_Forced_movement_due_to_Conf</t>
  </si>
  <si>
    <t>_13_TYPE_OF_FLOW_max_3_choice/d_Economic_migration_6_months</t>
  </si>
  <si>
    <t>_13_TYPE_OF_FLOW_max_3_choice/e_Short_term_local_movement-6_months</t>
  </si>
  <si>
    <t>_13_TYPE_OF_FLOW_max_3_choice/f_Tourism</t>
  </si>
  <si>
    <t>_13_TYPE_OF_FLOW_max_3_choice/g_Dont_know</t>
  </si>
  <si>
    <t>_14_1_NATIONALITY/_14_a_NATIONALITY</t>
  </si>
  <si>
    <t>_14_1_NATIONALITY/_14_a1_NATIONALITY</t>
  </si>
  <si>
    <t>_14_1_NATIONALITY/_15a_No_PER_NATIONALITY</t>
  </si>
  <si>
    <t>_14_2_NATIONALITY/_14_b_NATIONALITY</t>
  </si>
  <si>
    <t>_14_2_NATIONALITY/_14_b1_NATIONALITY</t>
  </si>
  <si>
    <t>_14_2_NATIONALITY/_15b_No_PER_NATIONALITY</t>
  </si>
  <si>
    <t>_14_3_NATIONALITY/_14_c_NATIONALITY</t>
  </si>
  <si>
    <t>_14_3_NATIONALITY/_14_c1_NATIONALITY</t>
  </si>
  <si>
    <t>_14_3_NATIONALITY/_15c_No_PER_NATIONALITY</t>
  </si>
  <si>
    <t>total_number_nationality</t>
  </si>
  <si>
    <t>_index</t>
  </si>
  <si>
    <t>DJI</t>
  </si>
  <si>
    <t>male</t>
  </si>
  <si>
    <t>a_Foot</t>
  </si>
  <si>
    <t>ETH</t>
  </si>
  <si>
    <t>SOM</t>
  </si>
  <si>
    <t>YEM</t>
  </si>
  <si>
    <t>ooo</t>
  </si>
  <si>
    <t>d_Economic_migration_6_months</t>
  </si>
  <si>
    <t>ERI</t>
  </si>
  <si>
    <t>DJ02</t>
  </si>
  <si>
    <t>DJ02004</t>
  </si>
  <si>
    <t>DJI_024</t>
  </si>
  <si>
    <t>SAU</t>
  </si>
  <si>
    <t>EGY</t>
  </si>
  <si>
    <t>LBY</t>
  </si>
  <si>
    <t>DEU</t>
  </si>
  <si>
    <t>ITA</t>
  </si>
  <si>
    <t>(All)</t>
  </si>
  <si>
    <t>Row Labels</t>
  </si>
  <si>
    <t>Grand Total</t>
  </si>
  <si>
    <t>Sum of _16_DISAG_BY_SEX_and_AGE/total_number_persons</t>
  </si>
  <si>
    <t>PERSONNES OBSERVÉES</t>
  </si>
  <si>
    <t>Mode de Transport</t>
  </si>
  <si>
    <t>Pied</t>
  </si>
  <si>
    <t>Voiture</t>
  </si>
  <si>
    <t>Bus</t>
  </si>
  <si>
    <t>Camion</t>
  </si>
  <si>
    <t>Train</t>
  </si>
  <si>
    <t>Pays de Depart</t>
  </si>
  <si>
    <t>Point de Depart</t>
  </si>
  <si>
    <t>Destination</t>
  </si>
  <si>
    <t>Personnes/Transport</t>
  </si>
  <si>
    <t xml:space="preserve">Type de Flux </t>
  </si>
  <si>
    <t>Make sure to change 'TRUE/FALSE' to '0/1'</t>
  </si>
  <si>
    <t>* Make sure you 'SUM' column 16 to get all totals</t>
  </si>
  <si>
    <t>Saisonal</t>
  </si>
  <si>
    <t>Casastrophe Nat.</t>
  </si>
  <si>
    <t>Econ (+6 mois)</t>
  </si>
  <si>
    <t>Econ (-6 mois)</t>
  </si>
  <si>
    <t>Mixed</t>
  </si>
  <si>
    <t>Conflit</t>
  </si>
  <si>
    <t>Nationalité</t>
  </si>
  <si>
    <t>Démographie</t>
  </si>
  <si>
    <t>Replace all 'blanks' with '0'</t>
  </si>
  <si>
    <t>Sum of _16_DISAG_BY_SEX_and_AGE/_16_1_FEMALE/_16_1a_Children_below_18_</t>
  </si>
  <si>
    <t>Sum of _16_DISAG_BY_SEX_and_AGE/_16_1_FEMALE/_16_1b_Adults_18_and_above_</t>
  </si>
  <si>
    <t>Sum of _16_DISAG_BY_SEX_and_AGE/_16_2_MALE/_16_2a_Children_below_18_</t>
  </si>
  <si>
    <t>Sum of _16_DISAG_BY_SEX_and_AGE/_16_2_MALE/_16_2b_Adults_18_and_above_</t>
  </si>
  <si>
    <t>Hommes</t>
  </si>
  <si>
    <t>DJI_016</t>
  </si>
  <si>
    <t>b_Forced_movement_due_to_N_D</t>
  </si>
  <si>
    <t>c_Forced_movement_due_to_Conf</t>
  </si>
  <si>
    <t>DJ01</t>
  </si>
  <si>
    <t>DJI01001</t>
  </si>
  <si>
    <t>DJI_025</t>
  </si>
  <si>
    <t>D_Economic_migration_6_months</t>
  </si>
  <si>
    <t>e_Short_term_local_movement-6_months</t>
  </si>
  <si>
    <t>E_Short_term_local_movement-6_months</t>
  </si>
  <si>
    <t>c_Taxi_or_Car</t>
  </si>
  <si>
    <t>f_Tourism</t>
  </si>
  <si>
    <t>FRA</t>
  </si>
  <si>
    <t>A_Foot</t>
  </si>
  <si>
    <t>DJI_010</t>
  </si>
  <si>
    <t>b_Forced_movement_due_to_N_D d_Economic_migration_6_months</t>
  </si>
  <si>
    <t>DJ01001</t>
  </si>
  <si>
    <t>DJI_008</t>
  </si>
  <si>
    <t>DJ05</t>
  </si>
  <si>
    <t>DJ05011</t>
  </si>
  <si>
    <t>DJI_001</t>
  </si>
  <si>
    <t>ETH15</t>
  </si>
  <si>
    <t>Jima</t>
  </si>
  <si>
    <t>DJ04</t>
  </si>
  <si>
    <t>DJ04007</t>
  </si>
  <si>
    <t>DJI_002</t>
  </si>
  <si>
    <t>female</t>
  </si>
  <si>
    <t>DJI_006</t>
  </si>
  <si>
    <t>DJ03</t>
  </si>
  <si>
    <t>DJ03005</t>
  </si>
  <si>
    <t>DJI_018</t>
  </si>
  <si>
    <t>Boorama</t>
  </si>
  <si>
    <t>Djibouti</t>
  </si>
  <si>
    <t>Hargeysa</t>
  </si>
  <si>
    <t>DJI_004</t>
  </si>
  <si>
    <t>j_Train</t>
  </si>
  <si>
    <t>Dire Dawa</t>
  </si>
  <si>
    <t>Ali Sabih</t>
  </si>
  <si>
    <t>DJI_009</t>
  </si>
  <si>
    <t>Harar</t>
  </si>
  <si>
    <t>DJI_021</t>
  </si>
  <si>
    <t>ETH03</t>
  </si>
  <si>
    <t>ETH04</t>
  </si>
  <si>
    <t>Na</t>
  </si>
  <si>
    <t>d_Bus</t>
  </si>
  <si>
    <t>Jijiga</t>
  </si>
  <si>
    <t>b_Forced_movement_due_to_N_D d_Economic_migration_6_months e_Short_term_local_movement-6_months</t>
  </si>
  <si>
    <t>Hagere Hiywet</t>
  </si>
  <si>
    <t>Gonder</t>
  </si>
  <si>
    <t>Mekele</t>
  </si>
  <si>
    <t>Nazret</t>
  </si>
  <si>
    <t>22</t>
  </si>
  <si>
    <t xml:space="preserve">Algeria </t>
  </si>
  <si>
    <t>Awasa</t>
  </si>
  <si>
    <t>ETH01</t>
  </si>
  <si>
    <t>Algerie</t>
  </si>
  <si>
    <t>a_Seasonal_</t>
  </si>
  <si>
    <t>Ar Oussa</t>
  </si>
  <si>
    <t>NaN</t>
  </si>
  <si>
    <t>Dese</t>
  </si>
  <si>
    <t>Addis Ababa</t>
  </si>
  <si>
    <t>b_Forced_movement_due_to_N_D c_Forced_movement_due_to_Conf</t>
  </si>
  <si>
    <t>117</t>
  </si>
  <si>
    <t>Gore</t>
  </si>
  <si>
    <t>e_Truck</t>
  </si>
  <si>
    <t>DJI_015</t>
  </si>
  <si>
    <t>DJI_014</t>
  </si>
  <si>
    <t>Sum of _17_VULNERABILITIES/_17_1_PREGNANT_AND_LACTATING</t>
  </si>
  <si>
    <t>Sum of _17_VULNERABILITIES/_17_2_OF_CHILDREN_UNDER_5</t>
  </si>
  <si>
    <t>Sum of _17_VULNERABILITIES/_17_3_UNACCOMP_CHILD</t>
  </si>
  <si>
    <t>Sum of _17_VULNERABILITIES/_17_4_PHYSICAL_DISABILITY</t>
  </si>
  <si>
    <t>Sum of _17_VULNERABILITIES/_17_5_ELDERLY_60</t>
  </si>
  <si>
    <t>Vulnerabilities</t>
  </si>
  <si>
    <t>EU</t>
  </si>
  <si>
    <t>Other</t>
  </si>
  <si>
    <t>Tourisme</t>
  </si>
  <si>
    <t>Femmes</t>
  </si>
  <si>
    <t>Age</t>
  </si>
  <si>
    <t>Mineurs (&lt;18 ans)</t>
  </si>
  <si>
    <t>Adultes (&gt;18 ans)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</si>
</sst>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48"/>
      <color rgb="FF0070C0"/>
      <name val="Calibri"/>
      <family val="2"/>
      <scheme val="minor"/>
    </font>
    <font>
      <sz val="36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0" fillId="0" borderId="1" xfId="0" applyBorder="1"/>
    <xf numFmtId="0" fontId="0" fillId="0" borderId="2" xfId="0" applyBorder="1"/>
    <xf numFmtId="9" fontId="0" fillId="0" borderId="3" xfId="1" applyNumberFormat="1" applyFont="1" applyBorder="1"/>
    <xf numFmtId="9" fontId="0" fillId="0" borderId="4" xfId="1" applyNumberFormat="1" applyFont="1" applyBorder="1"/>
    <xf numFmtId="10" fontId="0" fillId="0" borderId="0" xfId="1" applyNumberFormat="1" applyFont="1" applyBorder="1"/>
    <xf numFmtId="0" fontId="0" fillId="0" borderId="5" xfId="0" applyBorder="1"/>
    <xf numFmtId="10" fontId="0" fillId="0" borderId="5" xfId="1" applyNumberFormat="1" applyFont="1" applyBorder="1"/>
    <xf numFmtId="0" fontId="0" fillId="0" borderId="0" xfId="0" applyBorder="1"/>
    <xf numFmtId="0" fontId="0" fillId="0" borderId="0" xfId="0" applyAlignment="1">
      <alignment horizontal="left" vertical="center" wrapText="1"/>
    </xf>
    <xf numFmtId="0" fontId="0" fillId="3" borderId="0" xfId="0" applyFill="1"/>
    <xf numFmtId="0" fontId="0" fillId="0" borderId="6" xfId="0" applyBorder="1"/>
    <xf numFmtId="9" fontId="0" fillId="0" borderId="7" xfId="1" applyNumberFormat="1" applyFont="1" applyBorder="1"/>
    <xf numFmtId="0" fontId="0" fillId="3" borderId="0" xfId="0" applyFill="1" applyBorder="1"/>
    <xf numFmtId="0" fontId="0" fillId="0" borderId="0" xfId="0" applyFill="1" applyBorder="1"/>
    <xf numFmtId="9" fontId="5" fillId="0" borderId="0" xfId="0" applyNumberFormat="1" applyFont="1" applyFill="1" applyBorder="1" applyAlignment="1">
      <alignment horizontal="left" vertical="center"/>
    </xf>
    <xf numFmtId="9" fontId="0" fillId="3" borderId="0" xfId="0" applyNumberFormat="1" applyFill="1"/>
    <xf numFmtId="0" fontId="5" fillId="3" borderId="0" xfId="0" applyFont="1" applyFill="1" applyBorder="1" applyAlignment="1">
      <alignment horizontal="left" vertical="center"/>
    </xf>
    <xf numFmtId="9" fontId="6" fillId="3" borderId="0" xfId="0" applyNumberFormat="1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9" fontId="6" fillId="3" borderId="0" xfId="0" applyNumberFormat="1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2">
    <dxf>
      <alignment horizontal="left" vertical="center" textRotation="0" wrapText="1" indent="0" justifyLastLine="0" shrinkToFit="0" readingOrder="0"/>
    </dxf>
    <dxf>
      <numFmt numFmtId="164" formatCode="yyyy\-mm\-dd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10-4D43-AC01-908B5D23D2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10-4D43-AC01-908B5D23D2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910-4D43-AC01-908B5D23D28D}"/>
              </c:ext>
            </c:extLst>
          </c:dPt>
          <c:dLbls>
            <c:dLbl>
              <c:idx val="0"/>
              <c:layout>
                <c:manualLayout>
                  <c:x val="0.31601423487544483"/>
                  <c:y val="1.103448275862068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10-4D43-AC01-908B5D23D28D}"/>
                </c:ext>
              </c:extLst>
            </c:dLbl>
            <c:dLbl>
              <c:idx val="1"/>
              <c:layout>
                <c:manualLayout>
                  <c:x val="-0.35017793594306057"/>
                  <c:y val="3.31034482758620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10-4D43-AC01-908B5D23D28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TdB!$G$16:$I$16</c:f>
              <c:strCache>
                <c:ptCount val="2"/>
                <c:pt idx="0">
                  <c:v>ETH</c:v>
                </c:pt>
                <c:pt idx="1">
                  <c:v>SOM</c:v>
                </c:pt>
              </c:strCache>
            </c:strRef>
          </c:cat>
          <c:val>
            <c:numRef>
              <c:f>TdB!$G$17:$I$17</c:f>
              <c:numCache>
                <c:formatCode>General</c:formatCode>
                <c:ptCount val="3"/>
                <c:pt idx="0">
                  <c:v>16189</c:v>
                </c:pt>
                <c:pt idx="1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10-4D43-AC01-908B5D23D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62-45DA-97F5-173F01470A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62-45DA-97F5-173F01470A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B62-45DA-97F5-173F01470A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B62-45DA-97F5-173F01470A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B62-45DA-97F5-173F01470A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B62-45DA-97F5-173F01470AA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B62-45DA-97F5-173F01470AA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B62-45DA-97F5-173F01470AA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B62-45DA-97F5-173F01470AA1}"/>
              </c:ext>
            </c:extLst>
          </c:dPt>
          <c:dLbls>
            <c:dLbl>
              <c:idx val="0"/>
              <c:layout>
                <c:manualLayout>
                  <c:x val="7.858942065491184E-2"/>
                  <c:y val="-0.1183431952662721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B62-45DA-97F5-173F01470AA1}"/>
                </c:ext>
              </c:extLst>
            </c:dLbl>
            <c:dLbl>
              <c:idx val="1"/>
              <c:layout>
                <c:manualLayout>
                  <c:x val="0.17531486146095718"/>
                  <c:y val="-7.495069033530574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B62-45DA-97F5-173F01470AA1}"/>
                </c:ext>
              </c:extLst>
            </c:dLbl>
            <c:dLbl>
              <c:idx val="2"/>
              <c:layout>
                <c:manualLayout>
                  <c:x val="-0.14508816120906801"/>
                  <c:y val="5.12820512820512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B62-45DA-97F5-173F01470AA1}"/>
                </c:ext>
              </c:extLst>
            </c:dLbl>
            <c:dLbl>
              <c:idx val="3"/>
              <c:layout>
                <c:manualLayout>
                  <c:x val="-0.25390428211586907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B62-45DA-97F5-173F01470AA1}"/>
                </c:ext>
              </c:extLst>
            </c:dLbl>
            <c:dLbl>
              <c:idx val="4"/>
              <c:layout>
                <c:manualLayout>
                  <c:x val="0.37884130982367759"/>
                  <c:y val="0.3076923076923077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B62-45DA-97F5-173F01470AA1}"/>
                </c:ext>
              </c:extLst>
            </c:dLbl>
            <c:dLbl>
              <c:idx val="5"/>
              <c:layout>
                <c:manualLayout>
                  <c:x val="-3.0226700251889168E-2"/>
                  <c:y val="-0.1025641025641025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B62-45DA-97F5-173F01470AA1}"/>
                </c:ext>
              </c:extLst>
            </c:dLbl>
            <c:dLbl>
              <c:idx val="6"/>
              <c:layout>
                <c:manualLayout>
                  <c:x val="-0.10680100755667506"/>
                  <c:y val="-0.1025641025641025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B62-45DA-97F5-173F01470AA1}"/>
                </c:ext>
              </c:extLst>
            </c:dLbl>
            <c:dLbl>
              <c:idx val="7"/>
              <c:layout>
                <c:manualLayout>
                  <c:x val="-0.22569269521410584"/>
                  <c:y val="-0.1025641025641025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B62-45DA-97F5-173F01470AA1}"/>
                </c:ext>
              </c:extLst>
            </c:dLbl>
            <c:dLbl>
              <c:idx val="8"/>
              <c:layout>
                <c:manualLayout>
                  <c:x val="3.2241813602015112E-2"/>
                  <c:y val="-9.467455621301774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B62-45DA-97F5-173F01470AA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TdB!$D$31:$L$31</c:f>
              <c:strCache>
                <c:ptCount val="9"/>
                <c:pt idx="0">
                  <c:v>DJI</c:v>
                </c:pt>
                <c:pt idx="1">
                  <c:v>ETH</c:v>
                </c:pt>
                <c:pt idx="2">
                  <c:v>SAU</c:v>
                </c:pt>
                <c:pt idx="3">
                  <c:v>SOM</c:v>
                </c:pt>
                <c:pt idx="4">
                  <c:v>YEM</c:v>
                </c:pt>
                <c:pt idx="5">
                  <c:v>EGY</c:v>
                </c:pt>
                <c:pt idx="6">
                  <c:v>LBY</c:v>
                </c:pt>
                <c:pt idx="7">
                  <c:v>EU</c:v>
                </c:pt>
                <c:pt idx="8">
                  <c:v>Other</c:v>
                </c:pt>
              </c:strCache>
            </c:strRef>
          </c:cat>
          <c:val>
            <c:numRef>
              <c:f>TdB!$D$32:$L$32</c:f>
              <c:numCache>
                <c:formatCode>General</c:formatCode>
                <c:ptCount val="9"/>
                <c:pt idx="0">
                  <c:v>1975</c:v>
                </c:pt>
                <c:pt idx="1">
                  <c:v>507</c:v>
                </c:pt>
                <c:pt idx="2">
                  <c:v>13531</c:v>
                </c:pt>
                <c:pt idx="3">
                  <c:v>141</c:v>
                </c:pt>
                <c:pt idx="4">
                  <c:v>432</c:v>
                </c:pt>
                <c:pt idx="5">
                  <c:v>12</c:v>
                </c:pt>
                <c:pt idx="6">
                  <c:v>43</c:v>
                </c:pt>
                <c:pt idx="7">
                  <c:v>10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62-45DA-97F5-173F01470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D7-4170-B0E3-F019CE883A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D7-4170-B0E3-F019CE883A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4D7-4170-B0E3-F019CE883A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4D7-4170-B0E3-F019CE883A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4D7-4170-B0E3-F019CE883A0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4D7-4170-B0E3-F019CE883A0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4D7-4170-B0E3-F019CE883A07}"/>
              </c:ext>
            </c:extLst>
          </c:dPt>
          <c:dLbls>
            <c:dLbl>
              <c:idx val="0"/>
              <c:layout>
                <c:manualLayout>
                  <c:x val="0.28990364474235431"/>
                  <c:y val="0.3592400690846287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D7-4170-B0E3-F019CE883A07}"/>
                </c:ext>
              </c:extLst>
            </c:dLbl>
            <c:dLbl>
              <c:idx val="1"/>
              <c:layout>
                <c:manualLayout>
                  <c:x val="0.12065354000837872"/>
                  <c:y val="-0.1105354058721934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D7-4170-B0E3-F019CE883A07}"/>
                </c:ext>
              </c:extLst>
            </c:dLbl>
            <c:dLbl>
              <c:idx val="2"/>
              <c:layout>
                <c:manualLayout>
                  <c:x val="0.28990364474235442"/>
                  <c:y val="-1.381692573402421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4D7-4170-B0E3-F019CE883A07}"/>
                </c:ext>
              </c:extLst>
            </c:dLbl>
            <c:dLbl>
              <c:idx val="4"/>
              <c:layout>
                <c:manualLayout>
                  <c:x val="-6.1443222614323552E-17"/>
                  <c:y val="-0.100172711571675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4D7-4170-B0E3-F019CE883A07}"/>
                </c:ext>
              </c:extLst>
            </c:dLbl>
            <c:dLbl>
              <c:idx val="5"/>
              <c:layout>
                <c:manualLayout>
                  <c:x val="-0.12735651445328866"/>
                  <c:y val="-0.100172711571675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4D7-4170-B0E3-F019CE883A07}"/>
                </c:ext>
              </c:extLst>
            </c:dLbl>
            <c:dLbl>
              <c:idx val="6"/>
              <c:layout>
                <c:manualLayout>
                  <c:x val="-0.26476749057394222"/>
                  <c:y val="-7.253886010362693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4D7-4170-B0E3-F019CE883A0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TdB!$D$51:$J$51</c:f>
              <c:strCache>
                <c:ptCount val="7"/>
                <c:pt idx="0">
                  <c:v>Saisonal</c:v>
                </c:pt>
                <c:pt idx="1">
                  <c:v>Casastrophe Nat.</c:v>
                </c:pt>
                <c:pt idx="2">
                  <c:v>Conflit</c:v>
                </c:pt>
                <c:pt idx="3">
                  <c:v>Econ (+6 mois)</c:v>
                </c:pt>
                <c:pt idx="4">
                  <c:v>Econ (-6 mois)</c:v>
                </c:pt>
                <c:pt idx="5">
                  <c:v>Tourisme</c:v>
                </c:pt>
                <c:pt idx="6">
                  <c:v>Mixed</c:v>
                </c:pt>
              </c:strCache>
            </c:strRef>
          </c:cat>
          <c:val>
            <c:numRef>
              <c:f>TdB!$D$52:$J$52</c:f>
              <c:numCache>
                <c:formatCode>General</c:formatCode>
                <c:ptCount val="7"/>
                <c:pt idx="0">
                  <c:v>280</c:v>
                </c:pt>
                <c:pt idx="1">
                  <c:v>854</c:v>
                </c:pt>
                <c:pt idx="2">
                  <c:v>1124</c:v>
                </c:pt>
                <c:pt idx="3">
                  <c:v>13919</c:v>
                </c:pt>
                <c:pt idx="4">
                  <c:v>213</c:v>
                </c:pt>
                <c:pt idx="5">
                  <c:v>88</c:v>
                </c:pt>
                <c:pt idx="6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4D7-4170-B0E3-F019CE883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76-4548-8167-51325E2192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76-4548-8167-51325E2192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76-4548-8167-51325E21929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776-4548-8167-51325E21929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776-4548-8167-51325E21929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776-4548-8167-51325E21929E}"/>
              </c:ext>
            </c:extLst>
          </c:dPt>
          <c:dLbls>
            <c:dLbl>
              <c:idx val="0"/>
              <c:layout>
                <c:manualLayout>
                  <c:x val="0.29064296915838983"/>
                  <c:y val="-7.797270955165694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776-4548-8167-51325E21929E}"/>
                </c:ext>
              </c:extLst>
            </c:dLbl>
            <c:dLbl>
              <c:idx val="1"/>
              <c:layout>
                <c:manualLayout>
                  <c:x val="0.39937271301620492"/>
                  <c:y val="1.949317738791422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776-4548-8167-51325E21929E}"/>
                </c:ext>
              </c:extLst>
            </c:dLbl>
            <c:dLbl>
              <c:idx val="3"/>
              <c:layout>
                <c:manualLayout>
                  <c:x val="-6.2728698379508627E-3"/>
                  <c:y val="-0.1052631578947368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776-4548-8167-51325E21929E}"/>
                </c:ext>
              </c:extLst>
            </c:dLbl>
            <c:dLbl>
              <c:idx val="4"/>
              <c:layout>
                <c:manualLayout>
                  <c:x val="-0.19864087820177731"/>
                  <c:y val="-9.356725146198829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776-4548-8167-51325E21929E}"/>
                </c:ext>
              </c:extLst>
            </c:dLbl>
            <c:dLbl>
              <c:idx val="5"/>
              <c:layout>
                <c:manualLayout>
                  <c:x val="-0.32618923157344487"/>
                  <c:y val="-3.508771929824562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776-4548-8167-51325E21929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TdB!$D$72:$I$72</c:f>
              <c:strCache>
                <c:ptCount val="6"/>
                <c:pt idx="0">
                  <c:v>DJI</c:v>
                </c:pt>
                <c:pt idx="1">
                  <c:v>ERI</c:v>
                </c:pt>
                <c:pt idx="2">
                  <c:v>ETH</c:v>
                </c:pt>
                <c:pt idx="3">
                  <c:v>SAU</c:v>
                </c:pt>
                <c:pt idx="4">
                  <c:v>SOM</c:v>
                </c:pt>
                <c:pt idx="5">
                  <c:v>Other</c:v>
                </c:pt>
              </c:strCache>
            </c:strRef>
          </c:cat>
          <c:val>
            <c:numRef>
              <c:f>TdB!$D$73:$I$73</c:f>
              <c:numCache>
                <c:formatCode>General</c:formatCode>
                <c:ptCount val="6"/>
                <c:pt idx="0">
                  <c:v>518</c:v>
                </c:pt>
                <c:pt idx="1">
                  <c:v>282</c:v>
                </c:pt>
                <c:pt idx="2">
                  <c:v>15564</c:v>
                </c:pt>
                <c:pt idx="3">
                  <c:v>34</c:v>
                </c:pt>
                <c:pt idx="4">
                  <c:v>180</c:v>
                </c:pt>
                <c:pt idx="5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776-4548-8167-51325E219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TdB!$B$94</c:f>
              <c:strCache>
                <c:ptCount val="1"/>
                <c:pt idx="0">
                  <c:v>Femmes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880597014925370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8A0-4E71-95A1-136131ABEF50}"/>
                </c:ext>
              </c:extLst>
            </c:dLbl>
            <c:dLbl>
              <c:idx val="1"/>
              <c:layout>
                <c:manualLayout>
                  <c:x val="-3.8805970149253799E-2"/>
                  <c:y val="-5.1150895140665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8A0-4E71-95A1-136131ABEF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TdB!$A$95:$A$96</c:f>
              <c:strCache>
                <c:ptCount val="2"/>
                <c:pt idx="0">
                  <c:v>Mineurs (&lt;18 ans)</c:v>
                </c:pt>
                <c:pt idx="1">
                  <c:v>Adultes (&gt;18 ans)</c:v>
                </c:pt>
              </c:strCache>
            </c:strRef>
          </c:cat>
          <c:val>
            <c:numRef>
              <c:f>TdB!$B$95:$B$96</c:f>
              <c:numCache>
                <c:formatCode>0.00%</c:formatCode>
                <c:ptCount val="2"/>
                <c:pt idx="0">
                  <c:v>-3.6763823917476311E-2</c:v>
                </c:pt>
                <c:pt idx="1">
                  <c:v>-0.12210627323977449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A0-4E71-95A1-136131ABEF50}"/>
            </c:ext>
          </c:extLst>
        </c:ser>
        <c:ser>
          <c:idx val="1"/>
          <c:order val="1"/>
          <c:tx>
            <c:strRef>
              <c:f>TdB!$C$94</c:f>
              <c:strCache>
                <c:ptCount val="1"/>
                <c:pt idx="0">
                  <c:v>Hommes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9850746268656699E-2"/>
                  <c:y val="-5.11508951406650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8A0-4E71-95A1-136131ABEF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TdB!$A$95:$A$96</c:f>
              <c:strCache>
                <c:ptCount val="2"/>
                <c:pt idx="0">
                  <c:v>Mineurs (&lt;18 ans)</c:v>
                </c:pt>
                <c:pt idx="1">
                  <c:v>Adultes (&gt;18 ans)</c:v>
                </c:pt>
              </c:strCache>
            </c:strRef>
          </c:cat>
          <c:val>
            <c:numRef>
              <c:f>TdB!$C$95:$C$96</c:f>
              <c:numCache>
                <c:formatCode>0.00%</c:formatCode>
                <c:ptCount val="2"/>
                <c:pt idx="0">
                  <c:v>8.4622765982967488E-2</c:v>
                </c:pt>
                <c:pt idx="1">
                  <c:v>0.69761305025788656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A0-4E71-95A1-136131ABE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35253088"/>
        <c:axId val="1035635360"/>
      </c:barChart>
      <c:catAx>
        <c:axId val="1035253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635360"/>
        <c:crosses val="autoZero"/>
        <c:auto val="1"/>
        <c:lblAlgn val="ctr"/>
        <c:lblOffset val="100"/>
        <c:noMultiLvlLbl val="0"/>
      </c:catAx>
      <c:valAx>
        <c:axId val="1035635360"/>
        <c:scaling>
          <c:orientation val="minMax"/>
          <c:min val="-0.3"/>
        </c:scaling>
        <c:delete val="1"/>
        <c:axPos val="b"/>
        <c:numFmt formatCode="0%;0%;0%" sourceLinked="0"/>
        <c:majorTickMark val="none"/>
        <c:minorTickMark val="none"/>
        <c:tickLblPos val="nextTo"/>
        <c:crossAx val="103525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8.svg"/><Relationship Id="rId3" Type="http://schemas.openxmlformats.org/officeDocument/2006/relationships/chart" Target="../charts/chart3.xml"/><Relationship Id="rId7" Type="http://schemas.openxmlformats.org/officeDocument/2006/relationships/image" Target="../media/image2.svg"/><Relationship Id="rId12" Type="http://schemas.openxmlformats.org/officeDocument/2006/relationships/image" Target="../media/image7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11" Type="http://schemas.openxmlformats.org/officeDocument/2006/relationships/image" Target="../media/image6.svg"/><Relationship Id="rId5" Type="http://schemas.openxmlformats.org/officeDocument/2006/relationships/chart" Target="../charts/chart5.xml"/><Relationship Id="rId15" Type="http://schemas.openxmlformats.org/officeDocument/2006/relationships/image" Target="../media/image10.svg"/><Relationship Id="rId10" Type="http://schemas.openxmlformats.org/officeDocument/2006/relationships/image" Target="../media/image5.png"/><Relationship Id="rId4" Type="http://schemas.openxmlformats.org/officeDocument/2006/relationships/chart" Target="../charts/chart4.xml"/><Relationship Id="rId9" Type="http://schemas.openxmlformats.org/officeDocument/2006/relationships/image" Target="../media/image4.svg"/><Relationship Id="rId1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12</xdr:row>
      <xdr:rowOff>234950</xdr:rowOff>
    </xdr:from>
    <xdr:to>
      <xdr:col>8</xdr:col>
      <xdr:colOff>107950</xdr:colOff>
      <xdr:row>25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1073150</xdr:colOff>
      <xdr:row>27</xdr:row>
      <xdr:rowOff>95250</xdr:rowOff>
    </xdr:from>
    <xdr:to>
      <xdr:col>11</xdr:col>
      <xdr:colOff>88900</xdr:colOff>
      <xdr:row>44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139700</xdr:colOff>
      <xdr:row>46</xdr:row>
      <xdr:rowOff>63500</xdr:rowOff>
    </xdr:from>
    <xdr:to>
      <xdr:col>11</xdr:col>
      <xdr:colOff>431800</xdr:colOff>
      <xdr:row>65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996950</xdr:colOff>
      <xdr:row>68</xdr:row>
      <xdr:rowOff>19050</xdr:rowOff>
    </xdr:from>
    <xdr:to>
      <xdr:col>10</xdr:col>
      <xdr:colOff>546100</xdr:colOff>
      <xdr:row>85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622300</xdr:colOff>
      <xdr:row>86</xdr:row>
      <xdr:rowOff>146050</xdr:rowOff>
    </xdr:from>
    <xdr:to>
      <xdr:col>9</xdr:col>
      <xdr:colOff>381000</xdr:colOff>
      <xdr:row>99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333375</xdr:colOff>
      <xdr:row>6</xdr:row>
      <xdr:rowOff>95250</xdr:rowOff>
    </xdr:from>
    <xdr:to>
      <xdr:col>3</xdr:col>
      <xdr:colOff>85725</xdr:colOff>
      <xdr:row>11</xdr:row>
      <xdr:rowOff>57150</xdr:rowOff>
    </xdr:to>
    <xdr:pic>
      <xdr:nvPicPr>
        <xdr:cNvPr id="3" name="Graphic 2" descr="Walk">
          <a:extLst>
            <a:ext uri="{FF2B5EF4-FFF2-40B4-BE49-F238E27FC236}">
              <a16:creationId xmlns:a16="http://schemas.microsoft.com/office/drawing/2014/main" id="{23532A12-5E1D-45D3-A3A0-D9A548873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857500" y="130492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990600</xdr:colOff>
      <xdr:row>7</xdr:row>
      <xdr:rowOff>95250</xdr:rowOff>
    </xdr:from>
    <xdr:to>
      <xdr:col>12</xdr:col>
      <xdr:colOff>666750</xdr:colOff>
      <xdr:row>12</xdr:row>
      <xdr:rowOff>57150</xdr:rowOff>
    </xdr:to>
    <xdr:pic>
      <xdr:nvPicPr>
        <xdr:cNvPr id="10" name="Graphic 9" descr="Car">
          <a:extLst>
            <a:ext uri="{FF2B5EF4-FFF2-40B4-BE49-F238E27FC236}">
              <a16:creationId xmlns:a16="http://schemas.microsoft.com/office/drawing/2014/main" id="{BD830B71-327B-4450-B1CC-E79BB6F88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1963400" y="149542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8</xdr:col>
      <xdr:colOff>702450</xdr:colOff>
      <xdr:row>6</xdr:row>
      <xdr:rowOff>111900</xdr:rowOff>
    </xdr:from>
    <xdr:to>
      <xdr:col>10</xdr:col>
      <xdr:colOff>92850</xdr:colOff>
      <xdr:row>11</xdr:row>
      <xdr:rowOff>73800</xdr:rowOff>
    </xdr:to>
    <xdr:pic>
      <xdr:nvPicPr>
        <xdr:cNvPr id="12" name="Graphic 11" descr="Train">
          <a:extLst>
            <a:ext uri="{FF2B5EF4-FFF2-40B4-BE49-F238E27FC236}">
              <a16:creationId xmlns:a16="http://schemas.microsoft.com/office/drawing/2014/main" id="{26BD9EEF-7495-476C-86BC-AFA5DA428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389250" y="132157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5</xdr:col>
      <xdr:colOff>1204875</xdr:colOff>
      <xdr:row>7</xdr:row>
      <xdr:rowOff>23775</xdr:rowOff>
    </xdr:from>
    <xdr:to>
      <xdr:col>7</xdr:col>
      <xdr:colOff>23775</xdr:colOff>
      <xdr:row>11</xdr:row>
      <xdr:rowOff>176175</xdr:rowOff>
    </xdr:to>
    <xdr:pic>
      <xdr:nvPicPr>
        <xdr:cNvPr id="14" name="Graphic 13" descr="Bus">
          <a:extLst>
            <a:ext uri="{FF2B5EF4-FFF2-40B4-BE49-F238E27FC236}">
              <a16:creationId xmlns:a16="http://schemas.microsoft.com/office/drawing/2014/main" id="{0B7AC50F-ACA3-4360-82B6-190AE1E286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7034175" y="142395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4</xdr:col>
      <xdr:colOff>59475</xdr:colOff>
      <xdr:row>7</xdr:row>
      <xdr:rowOff>21375</xdr:rowOff>
    </xdr:from>
    <xdr:to>
      <xdr:col>4</xdr:col>
      <xdr:colOff>973875</xdr:colOff>
      <xdr:row>11</xdr:row>
      <xdr:rowOff>173775</xdr:rowOff>
    </xdr:to>
    <xdr:pic>
      <xdr:nvPicPr>
        <xdr:cNvPr id="16" name="Graphic 15" descr="Truck">
          <a:extLst>
            <a:ext uri="{FF2B5EF4-FFF2-40B4-BE49-F238E27FC236}">
              <a16:creationId xmlns:a16="http://schemas.microsoft.com/office/drawing/2014/main" id="{FFCA1931-FBF8-4DD8-9DF7-86B8D91E6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4860075" y="1421550"/>
          <a:ext cx="914400" cy="9144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LINT Garrett" refreshedDate="43172.487552199076" createdVersion="4" refreshedVersion="4" minRefreshableVersion="3" recordCount="381" xr:uid="{00000000-000A-0000-FFFF-FFFF01000000}">
  <cacheSource type="worksheet">
    <worksheetSource name="Table1"/>
  </cacheSource>
  <cacheFields count="66">
    <cacheField name="Info/_1_COUNTRY_Admin_0" numFmtId="0">
      <sharedItems/>
    </cacheField>
    <cacheField name="Info/_2_ADMIN_1" numFmtId="0">
      <sharedItems/>
    </cacheField>
    <cacheField name="Info/_3_ADMIN_2" numFmtId="0">
      <sharedItems containsBlank="1"/>
    </cacheField>
    <cacheField name="Info/_4_FMP_code" numFmtId="0">
      <sharedItems/>
    </cacheField>
    <cacheField name="Info/_5_FMP_name" numFmtId="0">
      <sharedItems count="14">
        <s v="DJI_024"/>
        <s v="DJI_016"/>
        <s v="DJI_025"/>
        <s v="DJI_010"/>
        <s v="DJI_008"/>
        <s v="DJI_001"/>
        <s v="DJI_002"/>
        <s v="DJI_006"/>
        <s v="DJI_018"/>
        <s v="DJI_004"/>
        <s v="DJI_009"/>
        <s v="DJI_021"/>
        <s v="DJI_015"/>
        <s v="DJI_014"/>
      </sharedItems>
    </cacheField>
    <cacheField name="Info/_6_Enumerator_code_or_name" numFmtId="0">
      <sharedItems/>
    </cacheField>
    <cacheField name="Info/_7_Enumerator_Sex" numFmtId="0">
      <sharedItems/>
    </cacheField>
    <cacheField name="Info/_8_DATE" numFmtId="164">
      <sharedItems containsSemiMixedTypes="0" containsNonDate="0" containsDate="1" containsString="0" minDate="2018-02-01T00:00:00" maxDate="2019-03-13T00:00:00"/>
    </cacheField>
    <cacheField name="note1" numFmtId="0">
      <sharedItems containsNonDate="0" containsString="0" containsBlank="1"/>
    </cacheField>
    <cacheField name="_10_MEAN_OF_TRANSPORT" numFmtId="0">
      <sharedItems containsBlank="1" count="6">
        <s v="a_Foot"/>
        <s v="c_Taxi_or_Car"/>
        <s v="j_Train"/>
        <s v="d_Bus"/>
        <s v="e_Truck"/>
        <m u="1"/>
      </sharedItems>
    </cacheField>
    <cacheField name="transport_means_other" numFmtId="0">
      <sharedItems containsNonDate="0" containsString="0" containsBlank="1"/>
    </cacheField>
    <cacheField name="_11_DEPARTED_FROM/_11_1_COUNTRY" numFmtId="0">
      <sharedItems containsBlank="1" count="4">
        <s v="ETH"/>
        <s v="SOM"/>
        <s v="DJI"/>
        <m u="1"/>
      </sharedItems>
    </cacheField>
    <cacheField name="_11_DEPARTED_FROM/_11_1_1COUNTRY" numFmtId="0">
      <sharedItems containsNonDate="0" containsString="0" containsBlank="1"/>
    </cacheField>
    <cacheField name="_11_DEPARTED_FROM/_11_2_ADMIN_1" numFmtId="0">
      <sharedItems containsBlank="1"/>
    </cacheField>
    <cacheField name="_11_DEPARTED_FROM/_11_2_1ADMIN_1" numFmtId="0">
      <sharedItems containsNonDate="0" containsString="0" containsBlank="1"/>
    </cacheField>
    <cacheField name="_11_DEPARTED_FROM/_11_3_CITY" numFmtId="0">
      <sharedItems containsBlank="1"/>
    </cacheField>
    <cacheField name="_11_DEPARTED_FROM/_11_3_1_CITY" numFmtId="0">
      <sharedItems containsBlank="1"/>
    </cacheField>
    <cacheField name="_12_DESTINATION/_12_1_COUNTRY" numFmtId="0">
      <sharedItems containsBlank="1" count="13">
        <s v="YEM"/>
        <s v="DJI"/>
        <s v="SAU"/>
        <s v="ETH"/>
        <s v="LBY"/>
        <s v="SOM"/>
        <s v="EGY"/>
        <s v="ooo"/>
        <s v="DEU"/>
        <s v="ITA"/>
        <m u="1"/>
        <s v="LIB" u="1"/>
        <s v="ZAF" u="1"/>
      </sharedItems>
    </cacheField>
    <cacheField name="_12_DESTINATION/_12_1_1COUNTRY" numFmtId="0">
      <sharedItems containsBlank="1"/>
    </cacheField>
    <cacheField name="_12_DESTINATION/_12_2_ADMIN_1" numFmtId="0">
      <sharedItems containsBlank="1"/>
    </cacheField>
    <cacheField name="_12_DESTINATION/_12_2_1_ADMIN_1" numFmtId="0">
      <sharedItems containsNonDate="0" containsString="0" containsBlank="1"/>
    </cacheField>
    <cacheField name="_12_DESTINATION/_12_3_CITY" numFmtId="0">
      <sharedItems containsBlank="1"/>
    </cacheField>
    <cacheField name="_12_DESTINATION/_12_3_1_CITY" numFmtId="0">
      <sharedItems containsBlank="1"/>
    </cacheField>
    <cacheField name="_13_TYPE_OF_FLOW_max_3_choice" numFmtId="0">
      <sharedItems containsBlank="1" count="13">
        <s v="d_Economic_migration_6_months"/>
        <s v="b_Forced_movement_due_to_N_D"/>
        <s v="c_Forced_movement_due_to_Conf"/>
        <s v="E_Short_term_local_movement-6_months"/>
        <s v="f_Tourism"/>
        <s v="b_Forced_movement_due_to_N_D d_Economic_migration_6_months"/>
        <s v="b_Forced_movement_due_to_N_D d_Economic_migration_6_months e_Short_term_local_movement-6_months"/>
        <s v="a_Seasonal_"/>
        <s v="b_Forced_movement_due_to_N_D c_Forced_movement_due_to_Conf"/>
        <m u="1"/>
        <s v="c_Forced_movement_due_to_Conf d_Economic_migration_6_months" u="1"/>
        <s v="b_Forced_movement_due_to_N_D c_Forced_movement_due_to_Conf d_Economic_migration_6_months" u="1"/>
        <s v="b_Forced_movement_due_to_N_D e_Short_term_local_movement-6_months" u="1"/>
      </sharedItems>
    </cacheField>
    <cacheField name="_13_TYPE_OF_FLOW_max_3_choice/a_Seasonal_" numFmtId="0">
      <sharedItems containsSemiMixedTypes="0" containsString="0" containsNumber="1" containsInteger="1" minValue="0" maxValue="1"/>
    </cacheField>
    <cacheField name="_13_TYPE_OF_FLOW_max_3_choice/b_Forced_movement_due_to_N_D" numFmtId="0">
      <sharedItems containsSemiMixedTypes="0" containsString="0" containsNumber="1" containsInteger="1" minValue="0" maxValue="1"/>
    </cacheField>
    <cacheField name="_13_TYPE_OF_FLOW_max_3_choice/c_Forced_movement_due_to_Conf" numFmtId="0">
      <sharedItems containsSemiMixedTypes="0" containsString="0" containsNumber="1" containsInteger="1" minValue="0" maxValue="1"/>
    </cacheField>
    <cacheField name="_13_TYPE_OF_FLOW_max_3_choice/d_Economic_migration_6_months" numFmtId="0">
      <sharedItems containsSemiMixedTypes="0" containsString="0" containsNumber="1" containsInteger="1" minValue="0" maxValue="1"/>
    </cacheField>
    <cacheField name="_13_TYPE_OF_FLOW_max_3_choice/e_Short_term_local_movement-6_months" numFmtId="0">
      <sharedItems containsSemiMixedTypes="0" containsString="0" containsNumber="1" containsInteger="1" minValue="0" maxValue="1"/>
    </cacheField>
    <cacheField name="_13_TYPE_OF_FLOW_max_3_choice/f_Tourism" numFmtId="0">
      <sharedItems containsSemiMixedTypes="0" containsString="0" containsNumber="1" containsInteger="1" minValue="0" maxValue="1"/>
    </cacheField>
    <cacheField name="_13_TYPE_OF_FLOW_max_3_choice/g_Dont_know" numFmtId="0">
      <sharedItems containsSemiMixedTypes="0" containsString="0" containsNumber="1" containsInteger="1" minValue="0" maxValue="0"/>
    </cacheField>
    <cacheField name="_14_1_NATIONALITY/_14_a_NATIONALITY" numFmtId="0">
      <sharedItems containsBlank="1" count="8">
        <s v="ETH"/>
        <s v="SOM"/>
        <s v="FRA"/>
        <s v="DJI"/>
        <s v="ERI"/>
        <s v="SAU"/>
        <s v="ooo"/>
        <m u="1"/>
      </sharedItems>
    </cacheField>
    <cacheField name="_14_1_NATIONALITY/_14_a1_NATIONALITY" numFmtId="0">
      <sharedItems containsBlank="1"/>
    </cacheField>
    <cacheField name="_14_1_NATIONALITY/_15a_No_PER_NATIONALITY" numFmtId="0">
      <sharedItems containsSemiMixedTypes="0" containsString="0" containsNumber="1" containsInteger="1" minValue="1" maxValue="342"/>
    </cacheField>
    <cacheField name="_14_2_NATIONALITY/_14_b_NATIONALITY" numFmtId="0">
      <sharedItems containsBlank="1"/>
    </cacheField>
    <cacheField name="_14_2_NATIONALITY/_14_b1_NATIONALITY" numFmtId="0">
      <sharedItems containsNonDate="0" containsString="0" containsBlank="1"/>
    </cacheField>
    <cacheField name="_14_2_NATIONALITY/_15b_No_PER_NATIONALITY" numFmtId="0">
      <sharedItems containsString="0" containsBlank="1" containsNumber="1" containsInteger="1" minValue="2" maxValue="39"/>
    </cacheField>
    <cacheField name="_14_3_NATIONALITY/_14_c_NATIONALITY" numFmtId="0">
      <sharedItems containsBlank="1"/>
    </cacheField>
    <cacheField name="_14_3_NATIONALITY/_14_c1_NATIONALITY" numFmtId="0">
      <sharedItems containsNonDate="0" containsString="0" containsBlank="1"/>
    </cacheField>
    <cacheField name="_14_3_NATIONALITY/_15c_No_PER_NATIONALITY" numFmtId="0">
      <sharedItems containsString="0" containsBlank="1" containsNumber="1" containsInteger="1" minValue="4" maxValue="39"/>
    </cacheField>
    <cacheField name="total_number_nationality" numFmtId="0">
      <sharedItems containsBlank="1"/>
    </cacheField>
    <cacheField name="_16_DISAG_BY_SEX_and_AGE/_16_1_FEMALE/_16_1a_Children_below_18_" numFmtId="0">
      <sharedItems containsSemiMixedTypes="0" containsString="0" containsNumber="1" containsInteger="1" minValue="0" maxValue="47"/>
    </cacheField>
    <cacheField name="_16_DISAG_BY_SEX_and_AGE/_16_1_FEMALE/_16_1b_Adults_18_and_above_" numFmtId="0">
      <sharedItems containsSemiMixedTypes="0" containsString="0" containsNumber="1" containsInteger="1" minValue="0" maxValue="105"/>
    </cacheField>
    <cacheField name="_16_DISAG_BY_SEX_and_AGE/_16_2_MALE/_16_2a_Children_below_18_" numFmtId="0">
      <sharedItems containsSemiMixedTypes="0" containsString="0" containsNumber="1" containsInteger="1" minValue="0" maxValue="40"/>
    </cacheField>
    <cacheField name="_16_DISAG_BY_SEX_and_AGE/_16_2_MALE/_16_2b_Adults_18_and_above_" numFmtId="0">
      <sharedItems containsSemiMixedTypes="0" containsString="0" containsNumber="1" containsInteger="1" minValue="0" maxValue="332"/>
    </cacheField>
    <cacheField name="_16_DISAG_BY_SEX_and_AGE/total_number_persons" numFmtId="0">
      <sharedItems containsSemiMixedTypes="0" containsString="0" containsNumber="1" containsInteger="1" minValue="0" maxValue="342"/>
    </cacheField>
    <cacheField name="_16_DISAG_BY_SEX_and_AGE/note_total_persons" numFmtId="0">
      <sharedItems containsNonDate="0" containsString="0" containsBlank="1"/>
    </cacheField>
    <cacheField name="_17_VULNERABILITIES/_17_1_PREGNANT_AND_LACTATING" numFmtId="0">
      <sharedItems containsSemiMixedTypes="0" containsString="0" containsNumber="1" containsInteger="1" minValue="0" maxValue="1"/>
    </cacheField>
    <cacheField name="_17_VULNERABILITIES/_17_2_OF_CHILDREN_UNDER_5" numFmtId="0">
      <sharedItems containsSemiMixedTypes="0" containsString="0" containsNumber="1" containsInteger="1" minValue="0" maxValue="8"/>
    </cacheField>
    <cacheField name="_17_VULNERABILITIES/_17_3_UNACCOMP_CHILD" numFmtId="0">
      <sharedItems containsSemiMixedTypes="0" containsString="0" containsNumber="1" containsInteger="1" minValue="0" maxValue="60"/>
    </cacheField>
    <cacheField name="_17_VULNERABILITIES/_17_4_PHYSICAL_DISABILITY" numFmtId="0">
      <sharedItems containsSemiMixedTypes="0" containsString="0" containsNumber="1" containsInteger="1" minValue="0" maxValue="2"/>
    </cacheField>
    <cacheField name="_17_VULNERABILITIES/_17_5_ELDERLY_60" numFmtId="0">
      <sharedItems containsSemiMixedTypes="0" containsString="0" containsNumber="1" containsInteger="1" minValue="0" maxValue="8"/>
    </cacheField>
    <cacheField name="start" numFmtId="0">
      <sharedItems containsBlank="1"/>
    </cacheField>
    <cacheField name="end" numFmtId="0">
      <sharedItems containsBlank="1"/>
    </cacheField>
    <cacheField name="today" numFmtId="0">
      <sharedItems containsNonDate="0" containsDate="1" containsString="0" containsBlank="1" minDate="2018-02-04T00:00:00" maxDate="2018-03-13T00:00:00"/>
    </cacheField>
    <cacheField name="deviceid" numFmtId="0">
      <sharedItems containsBlank="1"/>
    </cacheField>
    <cacheField name="username" numFmtId="0">
      <sharedItems containsBlank="1"/>
    </cacheField>
    <cacheField name="phonenumber" numFmtId="0">
      <sharedItems containsBlank="1"/>
    </cacheField>
    <cacheField name="meta/instanceID" numFmtId="0">
      <sharedItems containsBlank="1"/>
    </cacheField>
    <cacheField name="_id" numFmtId="0">
      <sharedItems containsBlank="1" containsMixedTypes="1" containsNumber="1" containsInteger="1" minValue="89733" maxValue="173147"/>
    </cacheField>
    <cacheField name="_uuid" numFmtId="0">
      <sharedItems containsBlank="1"/>
    </cacheField>
    <cacheField name="_submission_time" numFmtId="0">
      <sharedItems containsBlank="1"/>
    </cacheField>
    <cacheField name="_index" numFmtId="0">
      <sharedItems containsString="0" containsBlank="1" containsNumber="1" containsInteger="1" minValue="1" maxValue="373"/>
    </cacheField>
    <cacheField name="_parent_table_name" numFmtId="0">
      <sharedItems containsNonDate="0" containsString="0" containsBlank="1"/>
    </cacheField>
    <cacheField name="_parent_index" numFmtId="0">
      <sharedItems containsString="0" containsBlank="1" containsNumber="1" containsInteger="1" minValue="-1" maxValue="-1"/>
    </cacheField>
    <cacheField name="_tag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1">
  <r>
    <s v="DJI"/>
    <s v="DJ02"/>
    <s v="DJ02004"/>
    <s v="DJI_024"/>
    <x v="0"/>
    <s v="Abdoulkadir"/>
    <s v="male"/>
    <d v="2018-02-01T00:00:00"/>
    <m/>
    <x v="0"/>
    <m/>
    <x v="0"/>
    <m/>
    <m/>
    <m/>
    <m/>
    <m/>
    <x v="0"/>
    <m/>
    <m/>
    <m/>
    <m/>
    <m/>
    <x v="0"/>
    <n v="0"/>
    <n v="0"/>
    <n v="0"/>
    <n v="1"/>
    <n v="0"/>
    <n v="0"/>
    <n v="0"/>
    <x v="0"/>
    <m/>
    <n v="17"/>
    <m/>
    <m/>
    <m/>
    <m/>
    <m/>
    <m/>
    <m/>
    <n v="0"/>
    <n v="2"/>
    <n v="0"/>
    <n v="15"/>
    <n v="17"/>
    <m/>
    <n v="0"/>
    <n v="0"/>
    <n v="0"/>
    <n v="0"/>
    <n v="0"/>
    <m/>
    <m/>
    <m/>
    <m/>
    <m/>
    <m/>
    <m/>
    <m/>
    <m/>
    <m/>
    <m/>
    <m/>
    <m/>
    <m/>
  </r>
  <r>
    <s v="DJI"/>
    <s v="DJ02"/>
    <s v="DJ02004"/>
    <s v="DJI_024"/>
    <x v="0"/>
    <s v="Abdoulkadir"/>
    <s v="male"/>
    <d v="2018-02-03T00:00:00"/>
    <m/>
    <x v="0"/>
    <m/>
    <x v="0"/>
    <m/>
    <m/>
    <m/>
    <m/>
    <m/>
    <x v="0"/>
    <m/>
    <m/>
    <m/>
    <m/>
    <m/>
    <x v="0"/>
    <n v="0"/>
    <n v="0"/>
    <n v="0"/>
    <n v="1"/>
    <n v="0"/>
    <n v="0"/>
    <n v="0"/>
    <x v="0"/>
    <m/>
    <n v="27"/>
    <m/>
    <m/>
    <m/>
    <m/>
    <m/>
    <m/>
    <m/>
    <n v="0"/>
    <n v="8"/>
    <n v="0"/>
    <n v="19"/>
    <n v="27"/>
    <m/>
    <n v="0"/>
    <n v="0"/>
    <n v="0"/>
    <n v="0"/>
    <n v="0"/>
    <m/>
    <m/>
    <m/>
    <m/>
    <m/>
    <m/>
    <m/>
    <m/>
    <m/>
    <m/>
    <m/>
    <m/>
    <m/>
    <m/>
  </r>
  <r>
    <s v="DJI"/>
    <s v="DJ02"/>
    <s v="DJ02004"/>
    <s v="DJI_024"/>
    <x v="0"/>
    <s v="Abdoulkadir"/>
    <s v="male"/>
    <d v="2018-02-04T00:00:00"/>
    <m/>
    <x v="0"/>
    <m/>
    <x v="0"/>
    <m/>
    <m/>
    <m/>
    <m/>
    <m/>
    <x v="0"/>
    <m/>
    <m/>
    <m/>
    <m/>
    <m/>
    <x v="0"/>
    <n v="0"/>
    <n v="0"/>
    <n v="0"/>
    <n v="1"/>
    <n v="0"/>
    <n v="0"/>
    <n v="0"/>
    <x v="0"/>
    <m/>
    <n v="6"/>
    <m/>
    <m/>
    <m/>
    <m/>
    <m/>
    <m/>
    <m/>
    <n v="0"/>
    <n v="0"/>
    <n v="0"/>
    <n v="6"/>
    <n v="6"/>
    <m/>
    <n v="0"/>
    <n v="0"/>
    <n v="0"/>
    <n v="0"/>
    <n v="0"/>
    <m/>
    <m/>
    <m/>
    <m/>
    <m/>
    <m/>
    <m/>
    <m/>
    <m/>
    <m/>
    <m/>
    <m/>
    <m/>
    <m/>
  </r>
  <r>
    <s v="DJI"/>
    <s v="DJ02"/>
    <s v="DJ02004"/>
    <s v="DJI_024"/>
    <x v="0"/>
    <s v="Abdoulkadir"/>
    <s v="male"/>
    <d v="2018-02-05T00:00:00"/>
    <m/>
    <x v="0"/>
    <m/>
    <x v="0"/>
    <m/>
    <m/>
    <m/>
    <m/>
    <m/>
    <x v="0"/>
    <m/>
    <m/>
    <m/>
    <m/>
    <m/>
    <x v="0"/>
    <n v="0"/>
    <n v="0"/>
    <n v="0"/>
    <n v="1"/>
    <n v="0"/>
    <n v="0"/>
    <n v="0"/>
    <x v="0"/>
    <m/>
    <n v="22"/>
    <m/>
    <m/>
    <m/>
    <m/>
    <m/>
    <m/>
    <m/>
    <n v="0"/>
    <n v="0"/>
    <n v="0"/>
    <n v="22"/>
    <n v="22"/>
    <m/>
    <n v="0"/>
    <n v="0"/>
    <n v="0"/>
    <n v="0"/>
    <n v="0"/>
    <m/>
    <m/>
    <m/>
    <m/>
    <m/>
    <m/>
    <m/>
    <m/>
    <m/>
    <m/>
    <m/>
    <m/>
    <m/>
    <m/>
  </r>
  <r>
    <s v="DJI"/>
    <s v="DJ02"/>
    <s v="DJ02004"/>
    <s v="DJI_024"/>
    <x v="0"/>
    <s v="Abdoulkadir"/>
    <s v="male"/>
    <d v="2018-02-06T00:00:00"/>
    <m/>
    <x v="0"/>
    <m/>
    <x v="0"/>
    <m/>
    <m/>
    <m/>
    <m/>
    <m/>
    <x v="0"/>
    <m/>
    <m/>
    <m/>
    <m/>
    <m/>
    <x v="0"/>
    <n v="0"/>
    <n v="0"/>
    <n v="0"/>
    <n v="1"/>
    <n v="0"/>
    <n v="0"/>
    <n v="0"/>
    <x v="0"/>
    <m/>
    <n v="11"/>
    <m/>
    <m/>
    <m/>
    <m/>
    <m/>
    <m/>
    <m/>
    <n v="0"/>
    <n v="2"/>
    <n v="0"/>
    <n v="9"/>
    <n v="11"/>
    <m/>
    <n v="0"/>
    <n v="0"/>
    <n v="0"/>
    <n v="0"/>
    <n v="0"/>
    <m/>
    <m/>
    <m/>
    <m/>
    <m/>
    <m/>
    <m/>
    <m/>
    <m/>
    <m/>
    <m/>
    <m/>
    <m/>
    <m/>
  </r>
  <r>
    <s v="DJI"/>
    <s v="DJ02"/>
    <s v="DJ02004"/>
    <s v="DJI_024"/>
    <x v="0"/>
    <s v="Abdoulkadir"/>
    <s v="male"/>
    <d v="2018-02-07T00:00:00"/>
    <m/>
    <x v="0"/>
    <m/>
    <x v="0"/>
    <m/>
    <m/>
    <m/>
    <m/>
    <m/>
    <x v="1"/>
    <m/>
    <m/>
    <m/>
    <m/>
    <m/>
    <x v="0"/>
    <n v="0"/>
    <n v="0"/>
    <n v="0"/>
    <n v="1"/>
    <n v="0"/>
    <n v="0"/>
    <n v="0"/>
    <x v="0"/>
    <m/>
    <n v="16"/>
    <m/>
    <m/>
    <m/>
    <m/>
    <m/>
    <m/>
    <m/>
    <n v="0"/>
    <n v="0"/>
    <n v="0"/>
    <n v="16"/>
    <n v="16"/>
    <m/>
    <n v="0"/>
    <n v="0"/>
    <n v="0"/>
    <n v="0"/>
    <n v="0"/>
    <m/>
    <m/>
    <m/>
    <m/>
    <m/>
    <m/>
    <m/>
    <m/>
    <m/>
    <m/>
    <m/>
    <m/>
    <m/>
    <m/>
  </r>
  <r>
    <s v="DJI"/>
    <s v="DJ02"/>
    <s v="DJ02004"/>
    <s v="DJI_024"/>
    <x v="0"/>
    <s v="Abdoulkadir"/>
    <s v="male"/>
    <d v="2018-02-08T00:00:00"/>
    <m/>
    <x v="0"/>
    <m/>
    <x v="0"/>
    <m/>
    <m/>
    <m/>
    <m/>
    <m/>
    <x v="0"/>
    <m/>
    <m/>
    <m/>
    <m/>
    <m/>
    <x v="0"/>
    <n v="0"/>
    <n v="0"/>
    <n v="0"/>
    <n v="1"/>
    <n v="0"/>
    <n v="0"/>
    <n v="0"/>
    <x v="0"/>
    <m/>
    <n v="19"/>
    <m/>
    <m/>
    <m/>
    <m/>
    <m/>
    <m/>
    <m/>
    <n v="0"/>
    <n v="0"/>
    <n v="0"/>
    <n v="19"/>
    <n v="19"/>
    <m/>
    <n v="0"/>
    <n v="0"/>
    <n v="0"/>
    <n v="0"/>
    <n v="0"/>
    <m/>
    <m/>
    <m/>
    <m/>
    <m/>
    <m/>
    <m/>
    <m/>
    <m/>
    <m/>
    <m/>
    <m/>
    <m/>
    <m/>
  </r>
  <r>
    <s v="DJI"/>
    <s v="DJ02"/>
    <s v="DJ02004"/>
    <s v="DJI_024"/>
    <x v="0"/>
    <s v="Abdoulkadir"/>
    <s v="male"/>
    <d v="2018-02-10T00:00:00"/>
    <m/>
    <x v="0"/>
    <m/>
    <x v="0"/>
    <m/>
    <m/>
    <m/>
    <s v="ooo"/>
    <m/>
    <x v="0"/>
    <m/>
    <m/>
    <m/>
    <s v="ooo"/>
    <m/>
    <x v="0"/>
    <n v="0"/>
    <n v="0"/>
    <n v="0"/>
    <n v="1"/>
    <n v="0"/>
    <n v="0"/>
    <n v="0"/>
    <x v="0"/>
    <m/>
    <n v="89"/>
    <m/>
    <m/>
    <m/>
    <m/>
    <m/>
    <m/>
    <m/>
    <n v="0"/>
    <n v="6"/>
    <n v="0"/>
    <n v="83"/>
    <n v="89"/>
    <m/>
    <n v="0"/>
    <n v="0"/>
    <n v="0"/>
    <n v="0"/>
    <n v="0"/>
    <m/>
    <m/>
    <m/>
    <m/>
    <m/>
    <m/>
    <s v=""/>
    <s v=""/>
    <m/>
    <m/>
    <m/>
    <m/>
    <m/>
    <m/>
  </r>
  <r>
    <s v="DJI"/>
    <s v="DJ02"/>
    <s v="DJ02004"/>
    <s v="DJI_024"/>
    <x v="0"/>
    <s v="Abdoulkadir"/>
    <s v="male"/>
    <d v="2018-02-15T00:00:00"/>
    <m/>
    <x v="0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105"/>
    <m/>
    <m/>
    <m/>
    <m/>
    <m/>
    <m/>
    <m/>
    <n v="0"/>
    <n v="20"/>
    <n v="0"/>
    <n v="85"/>
    <n v="105"/>
    <m/>
    <n v="0"/>
    <n v="0"/>
    <n v="0"/>
    <n v="0"/>
    <n v="0"/>
    <m/>
    <m/>
    <m/>
    <m/>
    <m/>
    <m/>
    <s v=""/>
    <s v=""/>
    <m/>
    <m/>
    <m/>
    <m/>
    <m/>
    <m/>
  </r>
  <r>
    <s v="DJI"/>
    <s v="DJ02"/>
    <s v="DJ02004"/>
    <s v="DJI_024"/>
    <x v="0"/>
    <s v="Abdoulkadir"/>
    <s v="male"/>
    <d v="2018-02-18T00:00:00"/>
    <m/>
    <x v="0"/>
    <m/>
    <x v="0"/>
    <m/>
    <m/>
    <m/>
    <m/>
    <m/>
    <x v="2"/>
    <m/>
    <m/>
    <m/>
    <m/>
    <m/>
    <x v="0"/>
    <n v="0"/>
    <n v="0"/>
    <n v="0"/>
    <n v="1"/>
    <n v="0"/>
    <n v="0"/>
    <n v="0"/>
    <x v="0"/>
    <m/>
    <n v="55"/>
    <m/>
    <m/>
    <m/>
    <m/>
    <m/>
    <m/>
    <m/>
    <n v="0"/>
    <n v="9"/>
    <n v="0"/>
    <n v="46"/>
    <n v="55"/>
    <m/>
    <n v="0"/>
    <n v="0"/>
    <n v="0"/>
    <n v="0"/>
    <n v="0"/>
    <m/>
    <m/>
    <m/>
    <m/>
    <m/>
    <m/>
    <m/>
    <m/>
    <m/>
    <m/>
    <m/>
    <m/>
    <m/>
    <m/>
  </r>
  <r>
    <s v="DJI"/>
    <s v="DJ02"/>
    <s v="DJ02004"/>
    <s v="DJI_024"/>
    <x v="0"/>
    <s v="Abdoulkadir"/>
    <s v="male"/>
    <d v="2018-02-19T00:00:00"/>
    <m/>
    <x v="0"/>
    <m/>
    <x v="0"/>
    <m/>
    <m/>
    <m/>
    <m/>
    <m/>
    <x v="2"/>
    <m/>
    <m/>
    <m/>
    <m/>
    <m/>
    <x v="0"/>
    <n v="0"/>
    <n v="0"/>
    <n v="0"/>
    <n v="1"/>
    <n v="0"/>
    <n v="0"/>
    <n v="0"/>
    <x v="0"/>
    <m/>
    <n v="62"/>
    <m/>
    <m/>
    <m/>
    <m/>
    <m/>
    <m/>
    <m/>
    <n v="0"/>
    <n v="11"/>
    <n v="0"/>
    <n v="51"/>
    <n v="62"/>
    <m/>
    <n v="0"/>
    <n v="0"/>
    <n v="0"/>
    <n v="0"/>
    <n v="0"/>
    <m/>
    <m/>
    <m/>
    <m/>
    <m/>
    <m/>
    <m/>
    <m/>
    <m/>
    <m/>
    <m/>
    <m/>
    <m/>
    <m/>
  </r>
  <r>
    <s v="DJI"/>
    <s v="DJ02"/>
    <s v="DJ02004"/>
    <s v="DJI_024"/>
    <x v="0"/>
    <s v="Abdoulkadir"/>
    <s v="male"/>
    <d v="2018-02-20T00:00:00"/>
    <m/>
    <x v="0"/>
    <m/>
    <x v="0"/>
    <m/>
    <m/>
    <m/>
    <m/>
    <m/>
    <x v="2"/>
    <m/>
    <m/>
    <m/>
    <m/>
    <m/>
    <x v="0"/>
    <n v="0"/>
    <n v="0"/>
    <n v="0"/>
    <n v="1"/>
    <n v="0"/>
    <n v="0"/>
    <n v="0"/>
    <x v="0"/>
    <m/>
    <n v="82"/>
    <m/>
    <m/>
    <m/>
    <m/>
    <m/>
    <m/>
    <m/>
    <n v="0"/>
    <n v="13"/>
    <n v="0"/>
    <n v="69"/>
    <n v="82"/>
    <m/>
    <n v="0"/>
    <n v="0"/>
    <n v="0"/>
    <n v="0"/>
    <n v="0"/>
    <m/>
    <m/>
    <m/>
    <m/>
    <m/>
    <m/>
    <m/>
    <m/>
    <m/>
    <m/>
    <m/>
    <m/>
    <m/>
    <m/>
  </r>
  <r>
    <s v="DJI"/>
    <s v="DJ02"/>
    <s v="DJ02004"/>
    <s v="DJI_024"/>
    <x v="0"/>
    <s v="Abdoulkadir"/>
    <s v="male"/>
    <d v="2018-02-21T00:00:00"/>
    <m/>
    <x v="0"/>
    <m/>
    <x v="0"/>
    <m/>
    <m/>
    <m/>
    <m/>
    <m/>
    <x v="2"/>
    <m/>
    <m/>
    <m/>
    <m/>
    <m/>
    <x v="0"/>
    <n v="0"/>
    <n v="0"/>
    <n v="0"/>
    <n v="1"/>
    <n v="0"/>
    <n v="0"/>
    <n v="0"/>
    <x v="0"/>
    <m/>
    <n v="91"/>
    <m/>
    <m/>
    <m/>
    <m/>
    <m/>
    <m/>
    <m/>
    <n v="0"/>
    <n v="9"/>
    <n v="0"/>
    <n v="82"/>
    <n v="91"/>
    <m/>
    <n v="0"/>
    <n v="0"/>
    <n v="0"/>
    <n v="0"/>
    <n v="0"/>
    <m/>
    <m/>
    <m/>
    <m/>
    <m/>
    <m/>
    <m/>
    <m/>
    <m/>
    <m/>
    <m/>
    <m/>
    <m/>
    <m/>
  </r>
  <r>
    <s v="DJI"/>
    <s v="DJ02"/>
    <s v="DJ02004"/>
    <s v="DJI_024"/>
    <x v="0"/>
    <s v="Abdoulkadir"/>
    <s v="male"/>
    <d v="2018-02-22T00:00:00"/>
    <m/>
    <x v="0"/>
    <m/>
    <x v="0"/>
    <m/>
    <m/>
    <m/>
    <m/>
    <m/>
    <x v="2"/>
    <m/>
    <m/>
    <m/>
    <m/>
    <m/>
    <x v="0"/>
    <n v="0"/>
    <n v="0"/>
    <n v="0"/>
    <n v="1"/>
    <n v="0"/>
    <n v="0"/>
    <n v="0"/>
    <x v="0"/>
    <m/>
    <n v="71"/>
    <m/>
    <m/>
    <m/>
    <m/>
    <m/>
    <m/>
    <m/>
    <n v="0"/>
    <n v="13"/>
    <n v="0"/>
    <n v="48"/>
    <n v="61"/>
    <m/>
    <n v="0"/>
    <n v="0"/>
    <n v="0"/>
    <n v="0"/>
    <n v="0"/>
    <m/>
    <m/>
    <m/>
    <m/>
    <m/>
    <m/>
    <m/>
    <m/>
    <m/>
    <m/>
    <m/>
    <m/>
    <m/>
    <m/>
  </r>
  <r>
    <s v="DJI"/>
    <s v="DJ02"/>
    <s v="DJ02004"/>
    <s v="DJI_024"/>
    <x v="0"/>
    <s v="Abdoulkadir"/>
    <s v="male"/>
    <d v="2018-02-24T00:00:00"/>
    <m/>
    <x v="0"/>
    <m/>
    <x v="0"/>
    <m/>
    <m/>
    <m/>
    <m/>
    <m/>
    <x v="2"/>
    <m/>
    <m/>
    <m/>
    <m/>
    <m/>
    <x v="0"/>
    <n v="0"/>
    <n v="0"/>
    <n v="0"/>
    <n v="1"/>
    <n v="0"/>
    <n v="0"/>
    <n v="0"/>
    <x v="0"/>
    <m/>
    <n v="48"/>
    <m/>
    <m/>
    <m/>
    <m/>
    <m/>
    <m/>
    <m/>
    <n v="0"/>
    <n v="12"/>
    <n v="0"/>
    <n v="36"/>
    <n v="48"/>
    <m/>
    <n v="0"/>
    <n v="0"/>
    <n v="0"/>
    <n v="0"/>
    <n v="0"/>
    <m/>
    <m/>
    <m/>
    <m/>
    <m/>
    <m/>
    <m/>
    <m/>
    <m/>
    <m/>
    <m/>
    <m/>
    <m/>
    <m/>
  </r>
  <r>
    <s v="DJI"/>
    <s v="DJ02"/>
    <s v="DJ02004"/>
    <s v="DJI_024"/>
    <x v="0"/>
    <s v="Abdoulkadir"/>
    <s v="male"/>
    <d v="2018-02-28T00:00:00"/>
    <m/>
    <x v="0"/>
    <m/>
    <x v="0"/>
    <m/>
    <m/>
    <m/>
    <m/>
    <m/>
    <x v="2"/>
    <m/>
    <m/>
    <m/>
    <m/>
    <m/>
    <x v="0"/>
    <n v="0"/>
    <n v="0"/>
    <n v="0"/>
    <n v="1"/>
    <n v="0"/>
    <n v="0"/>
    <n v="0"/>
    <x v="0"/>
    <m/>
    <n v="92"/>
    <m/>
    <m/>
    <m/>
    <m/>
    <m/>
    <m/>
    <m/>
    <n v="0"/>
    <n v="19"/>
    <n v="0"/>
    <n v="73"/>
    <n v="92"/>
    <m/>
    <n v="0"/>
    <n v="0"/>
    <n v="0"/>
    <n v="0"/>
    <n v="0"/>
    <m/>
    <m/>
    <m/>
    <m/>
    <m/>
    <m/>
    <m/>
    <m/>
    <m/>
    <m/>
    <m/>
    <m/>
    <m/>
    <m/>
  </r>
  <r>
    <s v="DJI"/>
    <s v="DJ02"/>
    <s v="DJ02004"/>
    <s v="DJI_024"/>
    <x v="0"/>
    <s v="Abdoulkadir"/>
    <s v="male"/>
    <d v="2018-02-27T00:00:00"/>
    <m/>
    <x v="0"/>
    <m/>
    <x v="0"/>
    <m/>
    <m/>
    <m/>
    <m/>
    <m/>
    <x v="2"/>
    <m/>
    <m/>
    <m/>
    <m/>
    <m/>
    <x v="0"/>
    <n v="0"/>
    <n v="0"/>
    <n v="0"/>
    <n v="1"/>
    <n v="0"/>
    <n v="0"/>
    <n v="0"/>
    <x v="0"/>
    <m/>
    <n v="86"/>
    <m/>
    <m/>
    <m/>
    <m/>
    <m/>
    <m/>
    <m/>
    <n v="0"/>
    <n v="10"/>
    <n v="0"/>
    <n v="76"/>
    <n v="86"/>
    <m/>
    <n v="0"/>
    <n v="0"/>
    <n v="0"/>
    <n v="0"/>
    <n v="0"/>
    <m/>
    <m/>
    <m/>
    <m/>
    <m/>
    <m/>
    <m/>
    <m/>
    <m/>
    <m/>
    <m/>
    <m/>
    <m/>
    <m/>
  </r>
  <r>
    <s v="DJI"/>
    <s v="DJ02"/>
    <s v="DJ02004"/>
    <s v="DJI_024"/>
    <x v="0"/>
    <s v="Abdoulkadir"/>
    <s v="male"/>
    <d v="2018-02-26T00:00:00"/>
    <m/>
    <x v="0"/>
    <m/>
    <x v="0"/>
    <m/>
    <m/>
    <m/>
    <m/>
    <m/>
    <x v="2"/>
    <m/>
    <m/>
    <m/>
    <m/>
    <m/>
    <x v="0"/>
    <n v="0"/>
    <n v="0"/>
    <n v="0"/>
    <n v="1"/>
    <n v="0"/>
    <n v="0"/>
    <n v="0"/>
    <x v="0"/>
    <m/>
    <n v="96"/>
    <m/>
    <m/>
    <m/>
    <m/>
    <m/>
    <m/>
    <m/>
    <n v="0"/>
    <n v="14"/>
    <n v="0"/>
    <n v="82"/>
    <n v="96"/>
    <m/>
    <n v="0"/>
    <n v="0"/>
    <n v="0"/>
    <n v="0"/>
    <n v="0"/>
    <m/>
    <m/>
    <m/>
    <m/>
    <m/>
    <m/>
    <m/>
    <m/>
    <m/>
    <m/>
    <m/>
    <m/>
    <m/>
    <m/>
  </r>
  <r>
    <s v="DJI"/>
    <s v="DJ02"/>
    <s v="DJ02004"/>
    <s v="DJI_024"/>
    <x v="0"/>
    <s v="Abdoulkadir"/>
    <s v="male"/>
    <d v="2018-02-25T00:00:00"/>
    <m/>
    <x v="0"/>
    <m/>
    <x v="0"/>
    <m/>
    <m/>
    <m/>
    <m/>
    <m/>
    <x v="2"/>
    <m/>
    <m/>
    <m/>
    <m/>
    <m/>
    <x v="0"/>
    <n v="0"/>
    <n v="0"/>
    <n v="0"/>
    <n v="1"/>
    <n v="0"/>
    <n v="0"/>
    <n v="0"/>
    <x v="0"/>
    <m/>
    <n v="52"/>
    <m/>
    <m/>
    <m/>
    <m/>
    <m/>
    <m/>
    <m/>
    <n v="0"/>
    <n v="13"/>
    <n v="0"/>
    <n v="39"/>
    <n v="52"/>
    <m/>
    <n v="0"/>
    <n v="0"/>
    <n v="0"/>
    <n v="0"/>
    <n v="0"/>
    <m/>
    <m/>
    <m/>
    <m/>
    <m/>
    <m/>
    <m/>
    <m/>
    <m/>
    <m/>
    <m/>
    <m/>
    <m/>
    <m/>
  </r>
  <r>
    <s v="DJI"/>
    <s v="DJ02"/>
    <s v="DJ02004"/>
    <s v="DJI_016"/>
    <x v="1"/>
    <s v="Robleh"/>
    <s v="male"/>
    <d v="2018-02-01T00:00:00"/>
    <m/>
    <x v="0"/>
    <m/>
    <x v="0"/>
    <m/>
    <m/>
    <m/>
    <m/>
    <m/>
    <x v="2"/>
    <m/>
    <m/>
    <m/>
    <m/>
    <m/>
    <x v="0"/>
    <n v="0"/>
    <n v="0"/>
    <n v="0"/>
    <n v="1"/>
    <n v="0"/>
    <n v="0"/>
    <n v="0"/>
    <x v="0"/>
    <m/>
    <n v="15"/>
    <m/>
    <m/>
    <m/>
    <m/>
    <m/>
    <m/>
    <m/>
    <n v="0"/>
    <n v="7"/>
    <n v="0"/>
    <n v="8"/>
    <n v="15"/>
    <m/>
    <n v="0"/>
    <n v="0"/>
    <n v="0"/>
    <n v="0"/>
    <n v="0"/>
    <m/>
    <m/>
    <m/>
    <m/>
    <m/>
    <m/>
    <m/>
    <m/>
    <m/>
    <m/>
    <m/>
    <m/>
    <m/>
    <m/>
  </r>
  <r>
    <s v="DJI"/>
    <s v="DJ02"/>
    <s v="DJ02004"/>
    <s v="DJI_016"/>
    <x v="1"/>
    <s v="Robleh"/>
    <s v="male"/>
    <d v="2018-02-01T00:00:00"/>
    <m/>
    <x v="0"/>
    <m/>
    <x v="0"/>
    <m/>
    <m/>
    <m/>
    <m/>
    <m/>
    <x v="2"/>
    <m/>
    <m/>
    <m/>
    <m/>
    <m/>
    <x v="0"/>
    <n v="0"/>
    <n v="0"/>
    <n v="0"/>
    <n v="1"/>
    <n v="0"/>
    <n v="0"/>
    <n v="0"/>
    <x v="0"/>
    <m/>
    <n v="10"/>
    <m/>
    <m/>
    <m/>
    <m/>
    <m/>
    <m/>
    <m/>
    <n v="0"/>
    <n v="3"/>
    <n v="0"/>
    <n v="7"/>
    <n v="10"/>
    <m/>
    <n v="0"/>
    <n v="0"/>
    <n v="0"/>
    <n v="0"/>
    <n v="0"/>
    <m/>
    <m/>
    <m/>
    <m/>
    <m/>
    <m/>
    <m/>
    <m/>
    <m/>
    <m/>
    <m/>
    <m/>
    <m/>
    <m/>
  </r>
  <r>
    <s v="DJI"/>
    <s v="DJ02"/>
    <s v="DJ02004"/>
    <s v="DJI_016"/>
    <x v="1"/>
    <s v="Robleh"/>
    <s v="male"/>
    <d v="2018-02-01T00:00:00"/>
    <m/>
    <x v="0"/>
    <m/>
    <x v="0"/>
    <m/>
    <m/>
    <m/>
    <m/>
    <m/>
    <x v="0"/>
    <m/>
    <m/>
    <m/>
    <m/>
    <m/>
    <x v="0"/>
    <n v="0"/>
    <n v="0"/>
    <n v="0"/>
    <n v="1"/>
    <n v="0"/>
    <n v="0"/>
    <n v="0"/>
    <x v="0"/>
    <m/>
    <n v="10"/>
    <m/>
    <m/>
    <m/>
    <m/>
    <m/>
    <m/>
    <m/>
    <n v="0"/>
    <n v="4"/>
    <n v="0"/>
    <n v="6"/>
    <n v="10"/>
    <m/>
    <n v="0"/>
    <n v="0"/>
    <n v="0"/>
    <n v="0"/>
    <n v="0"/>
    <m/>
    <m/>
    <m/>
    <m/>
    <m/>
    <m/>
    <m/>
    <m/>
    <m/>
    <m/>
    <m/>
    <m/>
    <m/>
    <m/>
  </r>
  <r>
    <s v="DJI"/>
    <s v="DJ02"/>
    <s v="DJ02004"/>
    <s v="DJI_016"/>
    <x v="1"/>
    <s v="Robleh"/>
    <s v="male"/>
    <d v="2018-02-03T00:00:00"/>
    <m/>
    <x v="0"/>
    <m/>
    <x v="0"/>
    <m/>
    <m/>
    <m/>
    <m/>
    <m/>
    <x v="2"/>
    <m/>
    <m/>
    <m/>
    <m/>
    <m/>
    <x v="0"/>
    <n v="0"/>
    <n v="0"/>
    <n v="0"/>
    <n v="1"/>
    <n v="0"/>
    <n v="0"/>
    <n v="0"/>
    <x v="0"/>
    <m/>
    <n v="15"/>
    <m/>
    <m/>
    <m/>
    <m/>
    <m/>
    <m/>
    <m/>
    <n v="0"/>
    <n v="6"/>
    <n v="0"/>
    <n v="9"/>
    <n v="15"/>
    <m/>
    <n v="0"/>
    <n v="0"/>
    <n v="0"/>
    <n v="0"/>
    <n v="0"/>
    <m/>
    <m/>
    <m/>
    <m/>
    <m/>
    <m/>
    <m/>
    <m/>
    <m/>
    <m/>
    <m/>
    <m/>
    <m/>
    <m/>
  </r>
  <r>
    <s v="DJI"/>
    <s v="DJ02"/>
    <s v="DJ02004"/>
    <s v="DJI_016"/>
    <x v="1"/>
    <s v="Robleh"/>
    <s v="male"/>
    <d v="2018-02-03T00:00:00"/>
    <m/>
    <x v="0"/>
    <m/>
    <x v="0"/>
    <m/>
    <m/>
    <m/>
    <m/>
    <m/>
    <x v="2"/>
    <m/>
    <m/>
    <m/>
    <m/>
    <m/>
    <x v="0"/>
    <n v="0"/>
    <n v="0"/>
    <n v="0"/>
    <n v="1"/>
    <n v="0"/>
    <n v="0"/>
    <n v="0"/>
    <x v="0"/>
    <m/>
    <n v="8"/>
    <m/>
    <m/>
    <m/>
    <m/>
    <m/>
    <m/>
    <m/>
    <n v="0"/>
    <n v="2"/>
    <n v="0"/>
    <n v="8"/>
    <n v="10"/>
    <m/>
    <n v="0"/>
    <n v="0"/>
    <n v="0"/>
    <n v="0"/>
    <n v="0"/>
    <m/>
    <m/>
    <m/>
    <m/>
    <m/>
    <m/>
    <m/>
    <m/>
    <m/>
    <m/>
    <m/>
    <m/>
    <m/>
    <m/>
  </r>
  <r>
    <s v="DJI"/>
    <s v="DJ02"/>
    <s v="DJ02004"/>
    <s v="DJI_016"/>
    <x v="1"/>
    <s v="Robleh"/>
    <s v="male"/>
    <d v="2018-02-03T00:00:00"/>
    <m/>
    <x v="0"/>
    <m/>
    <x v="0"/>
    <m/>
    <m/>
    <m/>
    <m/>
    <m/>
    <x v="0"/>
    <m/>
    <m/>
    <m/>
    <m/>
    <m/>
    <x v="0"/>
    <n v="0"/>
    <n v="0"/>
    <n v="0"/>
    <n v="1"/>
    <n v="0"/>
    <n v="0"/>
    <n v="0"/>
    <x v="0"/>
    <m/>
    <n v="10"/>
    <m/>
    <m/>
    <m/>
    <m/>
    <m/>
    <m/>
    <m/>
    <n v="0"/>
    <n v="2"/>
    <n v="0"/>
    <n v="8"/>
    <n v="10"/>
    <m/>
    <n v="0"/>
    <n v="0"/>
    <n v="0"/>
    <n v="0"/>
    <n v="0"/>
    <m/>
    <m/>
    <m/>
    <m/>
    <m/>
    <m/>
    <m/>
    <m/>
    <m/>
    <m/>
    <m/>
    <m/>
    <m/>
    <m/>
  </r>
  <r>
    <s v="DJI"/>
    <s v="DJ02"/>
    <s v="DJ02004"/>
    <s v="DJI_016"/>
    <x v="1"/>
    <s v="Robleh"/>
    <s v="male"/>
    <d v="2018-02-04T00:00:00"/>
    <m/>
    <x v="0"/>
    <m/>
    <x v="0"/>
    <m/>
    <m/>
    <m/>
    <m/>
    <m/>
    <x v="2"/>
    <m/>
    <m/>
    <m/>
    <m/>
    <m/>
    <x v="0"/>
    <n v="0"/>
    <n v="0"/>
    <n v="0"/>
    <n v="1"/>
    <n v="0"/>
    <n v="0"/>
    <n v="0"/>
    <x v="0"/>
    <m/>
    <n v="10"/>
    <m/>
    <m/>
    <m/>
    <m/>
    <m/>
    <m/>
    <m/>
    <n v="0"/>
    <n v="2"/>
    <n v="0"/>
    <n v="8"/>
    <n v="10"/>
    <m/>
    <n v="0"/>
    <n v="0"/>
    <n v="0"/>
    <n v="0"/>
    <n v="0"/>
    <m/>
    <m/>
    <m/>
    <m/>
    <m/>
    <m/>
    <m/>
    <m/>
    <m/>
    <m/>
    <m/>
    <m/>
    <m/>
    <m/>
  </r>
  <r>
    <s v="DJI"/>
    <s v="DJ02"/>
    <s v="DJ02004"/>
    <s v="DJI_016"/>
    <x v="1"/>
    <s v="Robleh"/>
    <s v="male"/>
    <d v="2018-02-04T00:00:00"/>
    <m/>
    <x v="0"/>
    <m/>
    <x v="0"/>
    <m/>
    <m/>
    <m/>
    <m/>
    <m/>
    <x v="0"/>
    <m/>
    <m/>
    <m/>
    <m/>
    <m/>
    <x v="0"/>
    <n v="0"/>
    <n v="0"/>
    <n v="0"/>
    <n v="1"/>
    <n v="0"/>
    <n v="0"/>
    <n v="0"/>
    <x v="0"/>
    <m/>
    <n v="12"/>
    <m/>
    <m/>
    <m/>
    <m/>
    <m/>
    <m/>
    <m/>
    <n v="0"/>
    <n v="4"/>
    <n v="0"/>
    <n v="8"/>
    <n v="12"/>
    <m/>
    <n v="0"/>
    <n v="0"/>
    <n v="0"/>
    <n v="0"/>
    <n v="0"/>
    <m/>
    <m/>
    <m/>
    <m/>
    <m/>
    <m/>
    <m/>
    <m/>
    <m/>
    <m/>
    <m/>
    <m/>
    <m/>
    <m/>
  </r>
  <r>
    <s v="DJI"/>
    <s v="DJ02"/>
    <s v="DJ02004"/>
    <s v="DJI_016"/>
    <x v="1"/>
    <s v="Robleh"/>
    <s v="male"/>
    <d v="2018-02-04T00:00:00"/>
    <m/>
    <x v="0"/>
    <m/>
    <x v="0"/>
    <m/>
    <m/>
    <m/>
    <m/>
    <m/>
    <x v="2"/>
    <m/>
    <m/>
    <m/>
    <m/>
    <m/>
    <x v="0"/>
    <n v="0"/>
    <n v="0"/>
    <n v="0"/>
    <n v="1"/>
    <n v="0"/>
    <n v="0"/>
    <n v="0"/>
    <x v="0"/>
    <m/>
    <n v="8"/>
    <m/>
    <m/>
    <m/>
    <m/>
    <m/>
    <m/>
    <m/>
    <n v="0"/>
    <n v="2"/>
    <n v="0"/>
    <n v="6"/>
    <n v="8"/>
    <m/>
    <n v="0"/>
    <n v="0"/>
    <n v="0"/>
    <n v="0"/>
    <n v="0"/>
    <m/>
    <m/>
    <m/>
    <m/>
    <m/>
    <m/>
    <m/>
    <m/>
    <m/>
    <m/>
    <m/>
    <m/>
    <m/>
    <m/>
  </r>
  <r>
    <s v="DJI"/>
    <s v="DJ02"/>
    <s v="DJ02004"/>
    <s v="DJI_016"/>
    <x v="1"/>
    <s v="Robleh"/>
    <s v="male"/>
    <d v="2018-02-06T00:00:00"/>
    <m/>
    <x v="0"/>
    <m/>
    <x v="0"/>
    <m/>
    <m/>
    <m/>
    <m/>
    <m/>
    <x v="2"/>
    <m/>
    <m/>
    <m/>
    <m/>
    <m/>
    <x v="0"/>
    <n v="0"/>
    <n v="0"/>
    <n v="0"/>
    <n v="1"/>
    <n v="0"/>
    <n v="0"/>
    <n v="0"/>
    <x v="0"/>
    <m/>
    <n v="8"/>
    <m/>
    <m/>
    <m/>
    <m/>
    <m/>
    <m/>
    <m/>
    <n v="0"/>
    <n v="2"/>
    <n v="0"/>
    <n v="6"/>
    <n v="8"/>
    <m/>
    <n v="0"/>
    <n v="0"/>
    <n v="0"/>
    <n v="0"/>
    <n v="0"/>
    <m/>
    <m/>
    <m/>
    <m/>
    <m/>
    <m/>
    <m/>
    <m/>
    <m/>
    <m/>
    <m/>
    <m/>
    <m/>
    <m/>
  </r>
  <r>
    <s v="DJI"/>
    <s v="DJ02"/>
    <s v="DJ02004"/>
    <s v="DJI_016"/>
    <x v="1"/>
    <s v="Robleh"/>
    <s v="male"/>
    <d v="2018-02-06T00:00:00"/>
    <m/>
    <x v="0"/>
    <m/>
    <x v="0"/>
    <m/>
    <m/>
    <m/>
    <m/>
    <m/>
    <x v="2"/>
    <m/>
    <m/>
    <m/>
    <m/>
    <m/>
    <x v="0"/>
    <n v="0"/>
    <n v="0"/>
    <n v="0"/>
    <n v="1"/>
    <n v="0"/>
    <n v="0"/>
    <n v="0"/>
    <x v="0"/>
    <m/>
    <n v="8"/>
    <m/>
    <m/>
    <m/>
    <m/>
    <m/>
    <m/>
    <m/>
    <n v="0"/>
    <n v="3"/>
    <n v="0"/>
    <n v="5"/>
    <n v="8"/>
    <m/>
    <n v="0"/>
    <n v="0"/>
    <n v="0"/>
    <n v="0"/>
    <n v="0"/>
    <m/>
    <m/>
    <m/>
    <m/>
    <m/>
    <m/>
    <m/>
    <m/>
    <m/>
    <m/>
    <m/>
    <m/>
    <m/>
    <m/>
  </r>
  <r>
    <s v="DJI"/>
    <s v="DJ02"/>
    <s v="DJ02004"/>
    <s v="DJI_016"/>
    <x v="1"/>
    <s v="Robleh"/>
    <s v="male"/>
    <d v="2018-02-06T00:00:00"/>
    <m/>
    <x v="0"/>
    <m/>
    <x v="0"/>
    <m/>
    <m/>
    <m/>
    <m/>
    <m/>
    <x v="2"/>
    <m/>
    <m/>
    <m/>
    <m/>
    <m/>
    <x v="1"/>
    <n v="0"/>
    <n v="1"/>
    <n v="0"/>
    <n v="0"/>
    <n v="0"/>
    <n v="0"/>
    <n v="0"/>
    <x v="0"/>
    <m/>
    <n v="10"/>
    <m/>
    <m/>
    <m/>
    <m/>
    <m/>
    <m/>
    <m/>
    <n v="0"/>
    <n v="5"/>
    <n v="0"/>
    <n v="5"/>
    <n v="10"/>
    <m/>
    <n v="0"/>
    <n v="0"/>
    <n v="0"/>
    <n v="0"/>
    <n v="0"/>
    <m/>
    <m/>
    <m/>
    <m/>
    <m/>
    <m/>
    <m/>
    <m/>
    <m/>
    <m/>
    <m/>
    <m/>
    <m/>
    <m/>
  </r>
  <r>
    <s v="DJI"/>
    <s v="DJ02"/>
    <s v="DJ02004"/>
    <s v="DJI_016"/>
    <x v="1"/>
    <s v="Robleh"/>
    <s v="male"/>
    <d v="2018-02-08T00:00:00"/>
    <m/>
    <x v="0"/>
    <m/>
    <x v="0"/>
    <m/>
    <m/>
    <m/>
    <m/>
    <m/>
    <x v="2"/>
    <m/>
    <m/>
    <m/>
    <m/>
    <m/>
    <x v="0"/>
    <n v="0"/>
    <n v="0"/>
    <n v="0"/>
    <n v="1"/>
    <n v="0"/>
    <n v="0"/>
    <n v="0"/>
    <x v="0"/>
    <m/>
    <n v="10"/>
    <m/>
    <m/>
    <m/>
    <m/>
    <m/>
    <m/>
    <m/>
    <n v="0"/>
    <n v="3"/>
    <n v="0"/>
    <n v="7"/>
    <n v="10"/>
    <m/>
    <n v="0"/>
    <n v="0"/>
    <n v="0"/>
    <n v="0"/>
    <n v="0"/>
    <m/>
    <m/>
    <m/>
    <m/>
    <m/>
    <m/>
    <m/>
    <m/>
    <m/>
    <m/>
    <m/>
    <m/>
    <m/>
    <m/>
  </r>
  <r>
    <s v="DJI"/>
    <s v="DJ02"/>
    <s v="DJ02004"/>
    <s v="DJI_016"/>
    <x v="1"/>
    <s v="Robleh"/>
    <s v="male"/>
    <d v="2018-02-08T00:00:00"/>
    <m/>
    <x v="0"/>
    <m/>
    <x v="0"/>
    <m/>
    <m/>
    <m/>
    <m/>
    <m/>
    <x v="2"/>
    <m/>
    <m/>
    <m/>
    <m/>
    <m/>
    <x v="0"/>
    <n v="0"/>
    <n v="0"/>
    <n v="0"/>
    <n v="1"/>
    <n v="0"/>
    <n v="0"/>
    <n v="0"/>
    <x v="0"/>
    <m/>
    <n v="8"/>
    <m/>
    <m/>
    <m/>
    <m/>
    <m/>
    <m/>
    <m/>
    <n v="0"/>
    <n v="3"/>
    <n v="0"/>
    <n v="5"/>
    <n v="8"/>
    <m/>
    <n v="0"/>
    <n v="0"/>
    <n v="0"/>
    <n v="0"/>
    <n v="0"/>
    <m/>
    <m/>
    <m/>
    <m/>
    <m/>
    <m/>
    <m/>
    <m/>
    <m/>
    <m/>
    <m/>
    <m/>
    <m/>
    <m/>
  </r>
  <r>
    <s v="DJI"/>
    <s v="DJ02"/>
    <s v="DJ02004"/>
    <s v="DJI_016"/>
    <x v="1"/>
    <s v="Robleh"/>
    <s v="male"/>
    <d v="2018-02-08T00:00:00"/>
    <m/>
    <x v="0"/>
    <m/>
    <x v="0"/>
    <m/>
    <m/>
    <m/>
    <m/>
    <m/>
    <x v="0"/>
    <m/>
    <m/>
    <m/>
    <m/>
    <m/>
    <x v="0"/>
    <n v="0"/>
    <n v="0"/>
    <n v="0"/>
    <n v="1"/>
    <n v="0"/>
    <n v="0"/>
    <n v="0"/>
    <x v="0"/>
    <m/>
    <n v="6"/>
    <m/>
    <m/>
    <m/>
    <m/>
    <m/>
    <m/>
    <m/>
    <n v="0"/>
    <n v="2"/>
    <n v="0"/>
    <n v="4"/>
    <n v="6"/>
    <m/>
    <n v="0"/>
    <n v="0"/>
    <n v="0"/>
    <n v="0"/>
    <n v="0"/>
    <m/>
    <m/>
    <m/>
    <m/>
    <m/>
    <m/>
    <m/>
    <m/>
    <m/>
    <m/>
    <m/>
    <m/>
    <m/>
    <m/>
  </r>
  <r>
    <s v="DJI"/>
    <s v="DJ02"/>
    <s v="DJ02004"/>
    <s v="DJI_016"/>
    <x v="1"/>
    <s v="Robleh"/>
    <s v="male"/>
    <d v="2018-02-10T00:00:00"/>
    <m/>
    <x v="0"/>
    <m/>
    <x v="0"/>
    <m/>
    <m/>
    <m/>
    <m/>
    <m/>
    <x v="0"/>
    <m/>
    <m/>
    <m/>
    <m/>
    <m/>
    <x v="0"/>
    <n v="0"/>
    <n v="0"/>
    <n v="0"/>
    <n v="1"/>
    <n v="0"/>
    <n v="0"/>
    <n v="0"/>
    <x v="0"/>
    <m/>
    <n v="10"/>
    <m/>
    <m/>
    <m/>
    <m/>
    <m/>
    <m/>
    <m/>
    <n v="0"/>
    <n v="2"/>
    <n v="0"/>
    <n v="8"/>
    <n v="10"/>
    <m/>
    <n v="0"/>
    <n v="0"/>
    <n v="0"/>
    <n v="0"/>
    <n v="0"/>
    <m/>
    <m/>
    <m/>
    <m/>
    <m/>
    <m/>
    <m/>
    <m/>
    <m/>
    <m/>
    <m/>
    <m/>
    <m/>
    <m/>
  </r>
  <r>
    <s v="DJI"/>
    <s v="DJ02"/>
    <s v="DJ02004"/>
    <s v="DJI_016"/>
    <x v="1"/>
    <s v="Robleh"/>
    <s v="male"/>
    <d v="2018-02-10T00:00:00"/>
    <m/>
    <x v="0"/>
    <m/>
    <x v="0"/>
    <m/>
    <m/>
    <m/>
    <m/>
    <m/>
    <x v="0"/>
    <m/>
    <m/>
    <m/>
    <m/>
    <m/>
    <x v="0"/>
    <n v="0"/>
    <n v="0"/>
    <n v="0"/>
    <n v="1"/>
    <n v="0"/>
    <n v="0"/>
    <n v="0"/>
    <x v="0"/>
    <m/>
    <n v="15"/>
    <m/>
    <m/>
    <m/>
    <m/>
    <m/>
    <m/>
    <m/>
    <n v="0"/>
    <n v="6"/>
    <n v="0"/>
    <n v="9"/>
    <n v="15"/>
    <m/>
    <n v="0"/>
    <n v="0"/>
    <n v="0"/>
    <n v="0"/>
    <n v="0"/>
    <m/>
    <m/>
    <m/>
    <m/>
    <m/>
    <m/>
    <m/>
    <m/>
    <m/>
    <m/>
    <m/>
    <m/>
    <m/>
    <m/>
  </r>
  <r>
    <s v="DJI"/>
    <s v="DJ02"/>
    <s v="DJ02004"/>
    <s v="DJI_016"/>
    <x v="1"/>
    <s v="Robleh"/>
    <s v="male"/>
    <d v="2018-02-10T00:00:00"/>
    <m/>
    <x v="0"/>
    <m/>
    <x v="0"/>
    <m/>
    <m/>
    <m/>
    <m/>
    <m/>
    <x v="0"/>
    <m/>
    <m/>
    <m/>
    <m/>
    <m/>
    <x v="0"/>
    <n v="0"/>
    <n v="0"/>
    <n v="0"/>
    <n v="1"/>
    <n v="0"/>
    <n v="0"/>
    <n v="0"/>
    <x v="0"/>
    <m/>
    <n v="8"/>
    <m/>
    <m/>
    <m/>
    <m/>
    <m/>
    <m/>
    <m/>
    <n v="0"/>
    <n v="2"/>
    <n v="0"/>
    <n v="6"/>
    <n v="8"/>
    <m/>
    <n v="0"/>
    <n v="0"/>
    <n v="0"/>
    <n v="0"/>
    <n v="0"/>
    <m/>
    <m/>
    <m/>
    <m/>
    <m/>
    <m/>
    <m/>
    <m/>
    <m/>
    <m/>
    <m/>
    <m/>
    <m/>
    <m/>
  </r>
  <r>
    <s v="DJI"/>
    <s v="DJ02"/>
    <s v="DJ02004"/>
    <s v="DJI_016"/>
    <x v="1"/>
    <s v="Robleh"/>
    <s v="male"/>
    <d v="2018-02-15T00:00:00"/>
    <m/>
    <x v="0"/>
    <m/>
    <x v="0"/>
    <m/>
    <m/>
    <m/>
    <m/>
    <m/>
    <x v="0"/>
    <m/>
    <m/>
    <m/>
    <m/>
    <m/>
    <x v="2"/>
    <n v="0"/>
    <n v="0"/>
    <n v="1"/>
    <n v="0"/>
    <n v="0"/>
    <n v="0"/>
    <n v="0"/>
    <x v="0"/>
    <m/>
    <n v="6"/>
    <m/>
    <m/>
    <m/>
    <m/>
    <m/>
    <m/>
    <m/>
    <n v="0"/>
    <n v="0"/>
    <n v="0"/>
    <n v="6"/>
    <n v="6"/>
    <m/>
    <n v="0"/>
    <n v="0"/>
    <n v="0"/>
    <n v="0"/>
    <n v="0"/>
    <m/>
    <m/>
    <m/>
    <m/>
    <m/>
    <m/>
    <m/>
    <m/>
    <m/>
    <m/>
    <m/>
    <m/>
    <m/>
    <m/>
  </r>
  <r>
    <s v="DJI"/>
    <s v="DJ02"/>
    <s v="DJ02004"/>
    <s v="DJI_016"/>
    <x v="1"/>
    <s v="Robleh"/>
    <s v="male"/>
    <d v="2018-02-15T00:00:00"/>
    <m/>
    <x v="0"/>
    <m/>
    <x v="0"/>
    <m/>
    <m/>
    <m/>
    <m/>
    <m/>
    <x v="2"/>
    <m/>
    <m/>
    <m/>
    <m/>
    <m/>
    <x v="2"/>
    <n v="0"/>
    <n v="0"/>
    <n v="1"/>
    <n v="0"/>
    <n v="0"/>
    <n v="0"/>
    <n v="0"/>
    <x v="0"/>
    <m/>
    <n v="8"/>
    <m/>
    <m/>
    <m/>
    <m/>
    <m/>
    <m/>
    <m/>
    <n v="0"/>
    <n v="4"/>
    <n v="0"/>
    <n v="4"/>
    <n v="8"/>
    <m/>
    <n v="0"/>
    <n v="0"/>
    <n v="0"/>
    <n v="0"/>
    <n v="0"/>
    <m/>
    <m/>
    <m/>
    <m/>
    <m/>
    <m/>
    <m/>
    <m/>
    <m/>
    <m/>
    <m/>
    <m/>
    <m/>
    <m/>
  </r>
  <r>
    <s v="DJI"/>
    <s v="DJ02"/>
    <s v="DJ02004"/>
    <s v="DJI_016"/>
    <x v="1"/>
    <s v="Robleh"/>
    <s v="male"/>
    <d v="2018-02-15T00:00:00"/>
    <m/>
    <x v="0"/>
    <m/>
    <x v="0"/>
    <m/>
    <m/>
    <m/>
    <m/>
    <m/>
    <x v="2"/>
    <m/>
    <m/>
    <m/>
    <m/>
    <m/>
    <x v="2"/>
    <n v="0"/>
    <n v="0"/>
    <n v="1"/>
    <n v="0"/>
    <n v="0"/>
    <n v="0"/>
    <n v="0"/>
    <x v="0"/>
    <m/>
    <n v="6"/>
    <m/>
    <m/>
    <m/>
    <m/>
    <m/>
    <m/>
    <m/>
    <n v="0"/>
    <n v="0"/>
    <n v="0"/>
    <n v="6"/>
    <n v="6"/>
    <m/>
    <n v="0"/>
    <n v="0"/>
    <n v="0"/>
    <n v="0"/>
    <n v="0"/>
    <m/>
    <m/>
    <m/>
    <m/>
    <m/>
    <m/>
    <m/>
    <m/>
    <m/>
    <m/>
    <m/>
    <m/>
    <m/>
    <m/>
  </r>
  <r>
    <s v="DJI"/>
    <s v="DJ02"/>
    <s v="DJ02004"/>
    <s v="DJI_016"/>
    <x v="1"/>
    <s v="Robleh"/>
    <s v="male"/>
    <d v="2018-02-18T00:00:00"/>
    <m/>
    <x v="0"/>
    <m/>
    <x v="0"/>
    <m/>
    <m/>
    <m/>
    <m/>
    <m/>
    <x v="0"/>
    <m/>
    <m/>
    <m/>
    <m/>
    <m/>
    <x v="2"/>
    <n v="0"/>
    <n v="0"/>
    <n v="1"/>
    <n v="0"/>
    <n v="0"/>
    <n v="0"/>
    <n v="0"/>
    <x v="0"/>
    <m/>
    <n v="10"/>
    <m/>
    <m/>
    <m/>
    <m/>
    <m/>
    <m/>
    <m/>
    <n v="0"/>
    <n v="3"/>
    <n v="0"/>
    <n v="7"/>
    <n v="10"/>
    <m/>
    <n v="0"/>
    <n v="0"/>
    <n v="0"/>
    <n v="0"/>
    <n v="0"/>
    <m/>
    <m/>
    <m/>
    <m/>
    <m/>
    <m/>
    <m/>
    <m/>
    <m/>
    <m/>
    <m/>
    <m/>
    <m/>
    <m/>
  </r>
  <r>
    <s v="DJI"/>
    <s v="DJ02"/>
    <s v="DJ02004"/>
    <s v="DJI_016"/>
    <x v="1"/>
    <s v="Robleh"/>
    <s v="male"/>
    <d v="2018-02-18T00:00:00"/>
    <m/>
    <x v="0"/>
    <m/>
    <x v="0"/>
    <m/>
    <m/>
    <m/>
    <m/>
    <m/>
    <x v="2"/>
    <m/>
    <m/>
    <m/>
    <m/>
    <m/>
    <x v="2"/>
    <n v="0"/>
    <n v="0"/>
    <n v="1"/>
    <n v="0"/>
    <n v="0"/>
    <n v="0"/>
    <n v="0"/>
    <x v="0"/>
    <m/>
    <n v="6"/>
    <m/>
    <m/>
    <m/>
    <m/>
    <m/>
    <m/>
    <m/>
    <n v="0"/>
    <n v="2"/>
    <n v="0"/>
    <n v="4"/>
    <n v="6"/>
    <m/>
    <n v="0"/>
    <n v="0"/>
    <n v="0"/>
    <n v="0"/>
    <n v="0"/>
    <m/>
    <m/>
    <m/>
    <m/>
    <m/>
    <m/>
    <m/>
    <m/>
    <m/>
    <m/>
    <m/>
    <m/>
    <m/>
    <m/>
  </r>
  <r>
    <s v="DJI"/>
    <s v="DJ02"/>
    <s v="DJ02004"/>
    <s v="DJI_016"/>
    <x v="1"/>
    <s v="Robleh"/>
    <s v="male"/>
    <d v="2018-02-18T00:00:00"/>
    <m/>
    <x v="0"/>
    <m/>
    <x v="0"/>
    <m/>
    <m/>
    <m/>
    <m/>
    <m/>
    <x v="0"/>
    <m/>
    <m/>
    <m/>
    <m/>
    <m/>
    <x v="2"/>
    <n v="0"/>
    <n v="0"/>
    <n v="1"/>
    <n v="0"/>
    <n v="0"/>
    <n v="0"/>
    <n v="0"/>
    <x v="0"/>
    <m/>
    <n v="14"/>
    <m/>
    <m/>
    <m/>
    <m/>
    <m/>
    <m/>
    <m/>
    <n v="0"/>
    <n v="6"/>
    <n v="0"/>
    <n v="8"/>
    <n v="14"/>
    <m/>
    <n v="0"/>
    <n v="0"/>
    <n v="0"/>
    <n v="0"/>
    <n v="0"/>
    <m/>
    <m/>
    <m/>
    <m/>
    <m/>
    <m/>
    <m/>
    <m/>
    <m/>
    <m/>
    <m/>
    <m/>
    <m/>
    <m/>
  </r>
  <r>
    <s v="DJI"/>
    <s v="DJ02"/>
    <s v="DJ02004"/>
    <s v="DJI_016"/>
    <x v="1"/>
    <s v="Robleh"/>
    <s v="male"/>
    <d v="2018-02-02T00:00:00"/>
    <m/>
    <x v="0"/>
    <m/>
    <x v="0"/>
    <m/>
    <m/>
    <m/>
    <m/>
    <m/>
    <x v="0"/>
    <m/>
    <m/>
    <m/>
    <m/>
    <m/>
    <x v="2"/>
    <n v="0"/>
    <n v="0"/>
    <n v="1"/>
    <n v="0"/>
    <n v="0"/>
    <n v="0"/>
    <n v="0"/>
    <x v="0"/>
    <m/>
    <n v="8"/>
    <m/>
    <m/>
    <m/>
    <m/>
    <m/>
    <m/>
    <m/>
    <n v="0"/>
    <n v="3"/>
    <n v="0"/>
    <n v="5"/>
    <n v="8"/>
    <m/>
    <n v="0"/>
    <n v="0"/>
    <n v="0"/>
    <n v="0"/>
    <n v="0"/>
    <m/>
    <m/>
    <m/>
    <m/>
    <m/>
    <m/>
    <m/>
    <m/>
    <m/>
    <m/>
    <m/>
    <m/>
    <m/>
    <m/>
  </r>
  <r>
    <s v="DJI"/>
    <s v="DJ02"/>
    <s v="DJ02004"/>
    <s v="DJI_016"/>
    <x v="1"/>
    <s v="Robleh"/>
    <s v="male"/>
    <d v="2018-02-02T00:00:00"/>
    <m/>
    <x v="0"/>
    <m/>
    <x v="0"/>
    <m/>
    <m/>
    <m/>
    <m/>
    <m/>
    <x v="2"/>
    <m/>
    <m/>
    <m/>
    <m/>
    <m/>
    <x v="2"/>
    <n v="0"/>
    <n v="0"/>
    <n v="1"/>
    <n v="0"/>
    <n v="0"/>
    <n v="0"/>
    <n v="0"/>
    <x v="0"/>
    <m/>
    <n v="6"/>
    <m/>
    <m/>
    <m/>
    <m/>
    <m/>
    <m/>
    <m/>
    <n v="0"/>
    <n v="3"/>
    <n v="0"/>
    <n v="3"/>
    <n v="6"/>
    <m/>
    <n v="0"/>
    <n v="0"/>
    <n v="0"/>
    <n v="0"/>
    <n v="0"/>
    <m/>
    <m/>
    <m/>
    <m/>
    <m/>
    <m/>
    <m/>
    <m/>
    <m/>
    <m/>
    <m/>
    <m/>
    <m/>
    <m/>
  </r>
  <r>
    <s v="DJI"/>
    <s v="DJ02"/>
    <s v="DJ02004"/>
    <s v="DJI_016"/>
    <x v="1"/>
    <s v="Robleh"/>
    <s v="male"/>
    <d v="2018-02-02T00:00:00"/>
    <m/>
    <x v="0"/>
    <m/>
    <x v="0"/>
    <m/>
    <m/>
    <m/>
    <m/>
    <m/>
    <x v="0"/>
    <m/>
    <m/>
    <m/>
    <m/>
    <m/>
    <x v="2"/>
    <n v="0"/>
    <n v="0"/>
    <n v="1"/>
    <n v="0"/>
    <n v="0"/>
    <n v="0"/>
    <n v="0"/>
    <x v="0"/>
    <m/>
    <n v="6"/>
    <m/>
    <m/>
    <m/>
    <m/>
    <m/>
    <m/>
    <m/>
    <n v="0"/>
    <n v="2"/>
    <n v="0"/>
    <n v="4"/>
    <n v="6"/>
    <m/>
    <n v="0"/>
    <n v="0"/>
    <n v="0"/>
    <n v="0"/>
    <n v="0"/>
    <m/>
    <m/>
    <m/>
    <m/>
    <m/>
    <m/>
    <m/>
    <m/>
    <m/>
    <m/>
    <m/>
    <m/>
    <m/>
    <m/>
  </r>
  <r>
    <s v="DJI"/>
    <s v="DJ02"/>
    <s v="DJ02004"/>
    <s v="DJI_016"/>
    <x v="1"/>
    <s v="Robleh"/>
    <s v="male"/>
    <d v="2018-02-22T00:00:00"/>
    <m/>
    <x v="0"/>
    <m/>
    <x v="0"/>
    <m/>
    <m/>
    <m/>
    <m/>
    <m/>
    <x v="2"/>
    <m/>
    <m/>
    <m/>
    <m/>
    <m/>
    <x v="2"/>
    <n v="0"/>
    <n v="0"/>
    <n v="1"/>
    <n v="0"/>
    <n v="0"/>
    <n v="0"/>
    <n v="0"/>
    <x v="0"/>
    <m/>
    <n v="8"/>
    <m/>
    <m/>
    <m/>
    <m/>
    <m/>
    <m/>
    <m/>
    <n v="0"/>
    <n v="3"/>
    <n v="0"/>
    <n v="5"/>
    <n v="8"/>
    <m/>
    <n v="0"/>
    <n v="0"/>
    <n v="0"/>
    <n v="0"/>
    <n v="0"/>
    <m/>
    <m/>
    <m/>
    <m/>
    <m/>
    <m/>
    <m/>
    <m/>
    <m/>
    <m/>
    <m/>
    <m/>
    <m/>
    <m/>
  </r>
  <r>
    <s v="DJI"/>
    <s v="DJ02"/>
    <s v="DJ02004"/>
    <s v="DJI_016"/>
    <x v="1"/>
    <s v="Robleh"/>
    <s v="male"/>
    <d v="2018-02-22T00:00:00"/>
    <m/>
    <x v="0"/>
    <m/>
    <x v="0"/>
    <m/>
    <m/>
    <m/>
    <m/>
    <m/>
    <x v="0"/>
    <m/>
    <m/>
    <m/>
    <m/>
    <m/>
    <x v="2"/>
    <n v="0"/>
    <n v="0"/>
    <n v="1"/>
    <n v="0"/>
    <n v="0"/>
    <n v="0"/>
    <n v="0"/>
    <x v="0"/>
    <m/>
    <n v="12"/>
    <m/>
    <m/>
    <m/>
    <m/>
    <m/>
    <m/>
    <m/>
    <n v="0"/>
    <n v="4"/>
    <n v="0"/>
    <n v="8"/>
    <n v="12"/>
    <m/>
    <n v="0"/>
    <n v="0"/>
    <n v="0"/>
    <n v="0"/>
    <n v="0"/>
    <m/>
    <m/>
    <m/>
    <m/>
    <m/>
    <m/>
    <m/>
    <m/>
    <m/>
    <m/>
    <m/>
    <m/>
    <m/>
    <m/>
  </r>
  <r>
    <s v="DJI"/>
    <s v="DJ02"/>
    <s v="DJ02004"/>
    <s v="DJI_016"/>
    <x v="1"/>
    <s v="Robleh"/>
    <s v="male"/>
    <d v="2018-02-22T00:00:00"/>
    <m/>
    <x v="0"/>
    <m/>
    <x v="0"/>
    <m/>
    <m/>
    <m/>
    <m/>
    <m/>
    <x v="2"/>
    <m/>
    <m/>
    <m/>
    <m/>
    <m/>
    <x v="2"/>
    <n v="0"/>
    <n v="0"/>
    <n v="1"/>
    <n v="0"/>
    <n v="0"/>
    <n v="0"/>
    <n v="0"/>
    <x v="0"/>
    <m/>
    <n v="10"/>
    <m/>
    <m/>
    <m/>
    <m/>
    <m/>
    <m/>
    <m/>
    <n v="0"/>
    <n v="4"/>
    <n v="0"/>
    <n v="6"/>
    <n v="10"/>
    <m/>
    <n v="0"/>
    <n v="0"/>
    <n v="0"/>
    <n v="0"/>
    <n v="0"/>
    <m/>
    <m/>
    <m/>
    <m/>
    <m/>
    <m/>
    <m/>
    <m/>
    <m/>
    <m/>
    <m/>
    <m/>
    <m/>
    <m/>
  </r>
  <r>
    <s v="DJI"/>
    <s v="DJ01"/>
    <s v="DJI01001"/>
    <s v="DJI_025"/>
    <x v="2"/>
    <s v="Souleiman"/>
    <s v="male"/>
    <d v="2018-02-11T00:00:00"/>
    <m/>
    <x v="0"/>
    <m/>
    <x v="0"/>
    <m/>
    <m/>
    <m/>
    <m/>
    <m/>
    <x v="2"/>
    <m/>
    <m/>
    <m/>
    <m/>
    <m/>
    <x v="0"/>
    <n v="0"/>
    <n v="0"/>
    <n v="1"/>
    <n v="0"/>
    <n v="0"/>
    <n v="0"/>
    <n v="0"/>
    <x v="0"/>
    <m/>
    <n v="13"/>
    <m/>
    <m/>
    <m/>
    <m/>
    <m/>
    <m/>
    <m/>
    <n v="0"/>
    <n v="0"/>
    <n v="0"/>
    <n v="13"/>
    <n v="13"/>
    <m/>
    <n v="0"/>
    <n v="0"/>
    <n v="0"/>
    <n v="0"/>
    <n v="0"/>
    <m/>
    <m/>
    <m/>
    <m/>
    <m/>
    <m/>
    <m/>
    <m/>
    <m/>
    <m/>
    <m/>
    <m/>
    <m/>
    <m/>
  </r>
  <r>
    <s v="DJI"/>
    <s v="DJ01"/>
    <s v="DJI01001"/>
    <s v="DJI_025"/>
    <x v="2"/>
    <s v="Souleiman"/>
    <s v="male"/>
    <d v="2018-02-11T00:00:00"/>
    <m/>
    <x v="0"/>
    <m/>
    <x v="0"/>
    <m/>
    <m/>
    <m/>
    <m/>
    <m/>
    <x v="3"/>
    <m/>
    <m/>
    <m/>
    <m/>
    <m/>
    <x v="0"/>
    <n v="0"/>
    <n v="0"/>
    <n v="1"/>
    <n v="0"/>
    <n v="0"/>
    <n v="0"/>
    <n v="0"/>
    <x v="0"/>
    <m/>
    <n v="16"/>
    <m/>
    <m/>
    <m/>
    <m/>
    <m/>
    <m/>
    <m/>
    <n v="0"/>
    <n v="0"/>
    <n v="0"/>
    <n v="16"/>
    <n v="16"/>
    <m/>
    <n v="0"/>
    <n v="0"/>
    <n v="0"/>
    <n v="0"/>
    <n v="0"/>
    <m/>
    <m/>
    <m/>
    <m/>
    <m/>
    <m/>
    <m/>
    <m/>
    <m/>
    <m/>
    <m/>
    <m/>
    <m/>
    <m/>
  </r>
  <r>
    <s v="DJI"/>
    <s v="DJ01"/>
    <s v="DJI01001"/>
    <s v="DJI_025"/>
    <x v="2"/>
    <s v="Souleiman"/>
    <s v="male"/>
    <d v="2018-02-11T00:00:00"/>
    <m/>
    <x v="0"/>
    <m/>
    <x v="1"/>
    <m/>
    <m/>
    <m/>
    <m/>
    <m/>
    <x v="1"/>
    <m/>
    <m/>
    <m/>
    <m/>
    <m/>
    <x v="0"/>
    <n v="0"/>
    <n v="0"/>
    <n v="1"/>
    <n v="0"/>
    <n v="0"/>
    <n v="0"/>
    <n v="0"/>
    <x v="1"/>
    <m/>
    <n v="7"/>
    <m/>
    <m/>
    <m/>
    <m/>
    <m/>
    <m/>
    <m/>
    <n v="0"/>
    <n v="0"/>
    <n v="0"/>
    <n v="7"/>
    <n v="7"/>
    <m/>
    <n v="0"/>
    <n v="0"/>
    <n v="0"/>
    <n v="0"/>
    <n v="0"/>
    <m/>
    <m/>
    <m/>
    <m/>
    <m/>
    <m/>
    <m/>
    <m/>
    <m/>
    <m/>
    <m/>
    <m/>
    <m/>
    <m/>
  </r>
  <r>
    <s v="DJI"/>
    <s v="DJ01"/>
    <s v="DJI01001"/>
    <s v="DJI_025"/>
    <x v="2"/>
    <s v="Souleiman"/>
    <s v="male"/>
    <d v="2018-02-12T00:00:00"/>
    <m/>
    <x v="0"/>
    <m/>
    <x v="1"/>
    <m/>
    <m/>
    <m/>
    <m/>
    <m/>
    <x v="1"/>
    <m/>
    <m/>
    <m/>
    <m/>
    <m/>
    <x v="0"/>
    <n v="0"/>
    <n v="0"/>
    <n v="1"/>
    <n v="0"/>
    <n v="0"/>
    <n v="0"/>
    <n v="0"/>
    <x v="1"/>
    <m/>
    <n v="8"/>
    <m/>
    <m/>
    <m/>
    <m/>
    <m/>
    <m/>
    <m/>
    <n v="0"/>
    <n v="2"/>
    <n v="0"/>
    <n v="6"/>
    <n v="8"/>
    <m/>
    <n v="0"/>
    <n v="0"/>
    <n v="0"/>
    <n v="0"/>
    <n v="0"/>
    <m/>
    <m/>
    <m/>
    <m/>
    <m/>
    <m/>
    <m/>
    <m/>
    <m/>
    <m/>
    <m/>
    <m/>
    <m/>
    <m/>
  </r>
  <r>
    <s v="DJI"/>
    <s v="DJ01"/>
    <s v="DJI01001"/>
    <s v="DJI_025"/>
    <x v="2"/>
    <s v="Souleiman"/>
    <s v="male"/>
    <d v="2018-02-12T00:00:00"/>
    <m/>
    <x v="0"/>
    <m/>
    <x v="0"/>
    <m/>
    <m/>
    <m/>
    <m/>
    <m/>
    <x v="4"/>
    <m/>
    <m/>
    <m/>
    <m/>
    <m/>
    <x v="0"/>
    <n v="0"/>
    <n v="0"/>
    <n v="1"/>
    <n v="0"/>
    <n v="0"/>
    <n v="0"/>
    <n v="0"/>
    <x v="0"/>
    <m/>
    <n v="12"/>
    <m/>
    <m/>
    <m/>
    <m/>
    <m/>
    <m/>
    <m/>
    <n v="0"/>
    <n v="0"/>
    <n v="0"/>
    <n v="12"/>
    <n v="12"/>
    <m/>
    <n v="0"/>
    <n v="0"/>
    <n v="0"/>
    <n v="1"/>
    <n v="0"/>
    <m/>
    <m/>
    <m/>
    <m/>
    <m/>
    <m/>
    <m/>
    <m/>
    <m/>
    <m/>
    <m/>
    <m/>
    <m/>
    <m/>
  </r>
  <r>
    <s v="DJI"/>
    <s v="DJ01"/>
    <s v="DJI01001"/>
    <s v="DJI_025"/>
    <x v="2"/>
    <s v="Souleiman"/>
    <s v="male"/>
    <d v="2018-02-12T00:00:00"/>
    <m/>
    <x v="0"/>
    <m/>
    <x v="0"/>
    <m/>
    <m/>
    <m/>
    <m/>
    <m/>
    <x v="4"/>
    <m/>
    <m/>
    <m/>
    <m/>
    <m/>
    <x v="1"/>
    <n v="0"/>
    <n v="1"/>
    <n v="0"/>
    <n v="0"/>
    <n v="0"/>
    <n v="0"/>
    <n v="0"/>
    <x v="0"/>
    <m/>
    <n v="6"/>
    <m/>
    <m/>
    <m/>
    <m/>
    <m/>
    <m/>
    <m/>
    <n v="0"/>
    <n v="0"/>
    <n v="0"/>
    <n v="6"/>
    <n v="6"/>
    <m/>
    <n v="0"/>
    <n v="0"/>
    <n v="0"/>
    <n v="0"/>
    <n v="0"/>
    <m/>
    <m/>
    <m/>
    <m/>
    <m/>
    <m/>
    <m/>
    <m/>
    <m/>
    <m/>
    <m/>
    <m/>
    <m/>
    <m/>
  </r>
  <r>
    <s v="DJI"/>
    <s v="DJ01"/>
    <s v="DJI01001"/>
    <s v="DJI_025"/>
    <x v="2"/>
    <s v="Souleiman"/>
    <s v="male"/>
    <d v="2018-02-13T00:00:00"/>
    <m/>
    <x v="0"/>
    <m/>
    <x v="1"/>
    <m/>
    <m/>
    <m/>
    <m/>
    <m/>
    <x v="1"/>
    <m/>
    <m/>
    <m/>
    <m/>
    <m/>
    <x v="0"/>
    <n v="0"/>
    <n v="0"/>
    <n v="0"/>
    <n v="1"/>
    <n v="0"/>
    <n v="0"/>
    <n v="0"/>
    <x v="1"/>
    <m/>
    <n v="3"/>
    <m/>
    <m/>
    <m/>
    <m/>
    <m/>
    <m/>
    <m/>
    <n v="0"/>
    <n v="0"/>
    <n v="0"/>
    <n v="3"/>
    <n v="3"/>
    <m/>
    <n v="0"/>
    <n v="0"/>
    <n v="0"/>
    <n v="0"/>
    <n v="0"/>
    <m/>
    <m/>
    <m/>
    <m/>
    <m/>
    <m/>
    <m/>
    <m/>
    <m/>
    <m/>
    <m/>
    <m/>
    <m/>
    <m/>
  </r>
  <r>
    <s v="DJI"/>
    <s v="DJ01"/>
    <s v="DJI01001"/>
    <s v="DJI_025"/>
    <x v="2"/>
    <s v="Souleiman"/>
    <s v="male"/>
    <d v="2018-02-13T00:00:00"/>
    <m/>
    <x v="0"/>
    <m/>
    <x v="0"/>
    <m/>
    <m/>
    <m/>
    <m/>
    <m/>
    <x v="2"/>
    <m/>
    <m/>
    <m/>
    <m/>
    <m/>
    <x v="3"/>
    <n v="0"/>
    <n v="0"/>
    <n v="0"/>
    <n v="1"/>
    <n v="0"/>
    <n v="0"/>
    <n v="0"/>
    <x v="0"/>
    <m/>
    <n v="9"/>
    <m/>
    <m/>
    <m/>
    <m/>
    <m/>
    <m/>
    <m/>
    <n v="0"/>
    <n v="0"/>
    <n v="0"/>
    <n v="9"/>
    <n v="9"/>
    <m/>
    <n v="0"/>
    <n v="0"/>
    <n v="0"/>
    <n v="0"/>
    <n v="0"/>
    <m/>
    <m/>
    <m/>
    <m/>
    <m/>
    <m/>
    <m/>
    <m/>
    <m/>
    <m/>
    <m/>
    <m/>
    <m/>
    <m/>
  </r>
  <r>
    <s v="DJI"/>
    <s v="DJ01"/>
    <s v="DJI01001"/>
    <s v="DJI_025"/>
    <x v="2"/>
    <s v="Souleiman"/>
    <s v="male"/>
    <d v="2018-02-13T00:00:00"/>
    <m/>
    <x v="0"/>
    <m/>
    <x v="0"/>
    <m/>
    <m/>
    <m/>
    <m/>
    <m/>
    <x v="2"/>
    <m/>
    <m/>
    <m/>
    <m/>
    <m/>
    <x v="3"/>
    <n v="0"/>
    <n v="0"/>
    <n v="0"/>
    <n v="0"/>
    <n v="1"/>
    <n v="0"/>
    <n v="0"/>
    <x v="0"/>
    <m/>
    <n v="11"/>
    <m/>
    <m/>
    <m/>
    <m/>
    <m/>
    <m/>
    <m/>
    <n v="0"/>
    <n v="2"/>
    <n v="0"/>
    <n v="9"/>
    <n v="11"/>
    <m/>
    <n v="0"/>
    <n v="0"/>
    <n v="0"/>
    <n v="0"/>
    <n v="0"/>
    <m/>
    <m/>
    <m/>
    <m/>
    <m/>
    <m/>
    <m/>
    <m/>
    <m/>
    <m/>
    <m/>
    <m/>
    <m/>
    <m/>
  </r>
  <r>
    <s v="DJI"/>
    <s v="DJ01"/>
    <s v="DJI01001"/>
    <s v="DJI_025"/>
    <x v="2"/>
    <s v="Souleiman"/>
    <s v="male"/>
    <d v="2018-02-14T00:00:00"/>
    <m/>
    <x v="0"/>
    <m/>
    <x v="0"/>
    <m/>
    <m/>
    <m/>
    <m/>
    <m/>
    <x v="2"/>
    <m/>
    <m/>
    <m/>
    <m/>
    <m/>
    <x v="0"/>
    <n v="0"/>
    <n v="0"/>
    <n v="0"/>
    <n v="1"/>
    <n v="0"/>
    <n v="0"/>
    <n v="0"/>
    <x v="0"/>
    <m/>
    <n v="14"/>
    <m/>
    <m/>
    <m/>
    <m/>
    <m/>
    <m/>
    <m/>
    <n v="0"/>
    <n v="0"/>
    <n v="0"/>
    <n v="14"/>
    <n v="14"/>
    <m/>
    <n v="0"/>
    <n v="0"/>
    <n v="0"/>
    <n v="1"/>
    <n v="0"/>
    <m/>
    <m/>
    <m/>
    <m/>
    <m/>
    <m/>
    <m/>
    <m/>
    <m/>
    <m/>
    <m/>
    <m/>
    <m/>
    <m/>
  </r>
  <r>
    <s v="DJI"/>
    <s v="DJ01"/>
    <s v="DJI01001"/>
    <s v="DJI_025"/>
    <x v="2"/>
    <s v="Souleiman"/>
    <s v="male"/>
    <d v="2018-02-14T00:00:00"/>
    <m/>
    <x v="0"/>
    <m/>
    <x v="1"/>
    <m/>
    <m/>
    <m/>
    <m/>
    <m/>
    <x v="1"/>
    <m/>
    <m/>
    <m/>
    <m/>
    <m/>
    <x v="3"/>
    <n v="0"/>
    <n v="0"/>
    <n v="0"/>
    <n v="0"/>
    <n v="1"/>
    <n v="0"/>
    <n v="0"/>
    <x v="1"/>
    <m/>
    <n v="2"/>
    <m/>
    <m/>
    <m/>
    <m/>
    <m/>
    <m/>
    <m/>
    <n v="0"/>
    <n v="0"/>
    <n v="0"/>
    <n v="2"/>
    <n v="2"/>
    <m/>
    <n v="0"/>
    <n v="0"/>
    <n v="0"/>
    <n v="0"/>
    <n v="0"/>
    <m/>
    <m/>
    <m/>
    <m/>
    <m/>
    <m/>
    <m/>
    <m/>
    <m/>
    <m/>
    <m/>
    <m/>
    <m/>
    <m/>
  </r>
  <r>
    <s v="DJI"/>
    <s v="DJ01"/>
    <s v="DJI01001"/>
    <s v="DJI_025"/>
    <x v="2"/>
    <s v="Souleiman"/>
    <s v="male"/>
    <d v="2018-02-17T00:00:00"/>
    <m/>
    <x v="1"/>
    <m/>
    <x v="0"/>
    <m/>
    <m/>
    <m/>
    <m/>
    <m/>
    <x v="1"/>
    <m/>
    <m/>
    <m/>
    <m/>
    <m/>
    <x v="4"/>
    <n v="0"/>
    <n v="0"/>
    <n v="0"/>
    <n v="0"/>
    <n v="0"/>
    <n v="1"/>
    <n v="0"/>
    <x v="2"/>
    <m/>
    <n v="24"/>
    <m/>
    <m/>
    <m/>
    <m/>
    <m/>
    <m/>
    <m/>
    <n v="2"/>
    <n v="9"/>
    <n v="3"/>
    <n v="10"/>
    <n v="24"/>
    <m/>
    <n v="0"/>
    <n v="0"/>
    <n v="0"/>
    <n v="0"/>
    <n v="0"/>
    <m/>
    <m/>
    <m/>
    <m/>
    <m/>
    <m/>
    <m/>
    <m/>
    <m/>
    <m/>
    <m/>
    <m/>
    <m/>
    <m/>
  </r>
  <r>
    <s v="DJI"/>
    <s v="DJ01"/>
    <s v="DJI01001"/>
    <s v="DJI_025"/>
    <x v="2"/>
    <s v="Souleiman"/>
    <s v="male"/>
    <d v="2018-02-17T00:00:00"/>
    <m/>
    <x v="0"/>
    <m/>
    <x v="0"/>
    <m/>
    <m/>
    <m/>
    <m/>
    <m/>
    <x v="2"/>
    <m/>
    <m/>
    <m/>
    <m/>
    <m/>
    <x v="3"/>
    <n v="0"/>
    <n v="0"/>
    <n v="0"/>
    <n v="0"/>
    <n v="1"/>
    <n v="0"/>
    <n v="0"/>
    <x v="0"/>
    <m/>
    <n v="2"/>
    <m/>
    <m/>
    <m/>
    <m/>
    <m/>
    <m/>
    <m/>
    <n v="0"/>
    <n v="0"/>
    <n v="0"/>
    <n v="2"/>
    <n v="2"/>
    <m/>
    <n v="0"/>
    <n v="0"/>
    <n v="0"/>
    <n v="0"/>
    <n v="0"/>
    <m/>
    <m/>
    <m/>
    <m/>
    <m/>
    <m/>
    <m/>
    <m/>
    <m/>
    <m/>
    <m/>
    <m/>
    <m/>
    <m/>
  </r>
  <r>
    <s v="DJI"/>
    <s v="DJ01"/>
    <s v="DJI01001"/>
    <s v="DJI_025"/>
    <x v="2"/>
    <s v="Souleiman"/>
    <s v="male"/>
    <d v="2018-02-17T00:00:00"/>
    <m/>
    <x v="0"/>
    <m/>
    <x v="1"/>
    <m/>
    <m/>
    <m/>
    <m/>
    <m/>
    <x v="1"/>
    <m/>
    <m/>
    <m/>
    <m/>
    <m/>
    <x v="3"/>
    <n v="0"/>
    <n v="0"/>
    <n v="0"/>
    <n v="0"/>
    <n v="1"/>
    <n v="0"/>
    <n v="0"/>
    <x v="1"/>
    <m/>
    <n v="1"/>
    <m/>
    <m/>
    <m/>
    <m/>
    <m/>
    <m/>
    <m/>
    <n v="0"/>
    <n v="0"/>
    <n v="0"/>
    <n v="1"/>
    <n v="1"/>
    <m/>
    <n v="0"/>
    <n v="0"/>
    <n v="0"/>
    <n v="0"/>
    <n v="0"/>
    <m/>
    <m/>
    <m/>
    <m/>
    <m/>
    <m/>
    <m/>
    <m/>
    <m/>
    <m/>
    <m/>
    <m/>
    <m/>
    <m/>
  </r>
  <r>
    <s v="DJI"/>
    <s v="DJ01"/>
    <s v="DJI01001"/>
    <s v="DJI_025"/>
    <x v="2"/>
    <s v="Souleiman"/>
    <s v="male"/>
    <d v="2018-02-20T00:00:00"/>
    <m/>
    <x v="0"/>
    <m/>
    <x v="0"/>
    <m/>
    <m/>
    <m/>
    <m/>
    <m/>
    <x v="1"/>
    <m/>
    <m/>
    <m/>
    <m/>
    <m/>
    <x v="3"/>
    <n v="0"/>
    <n v="0"/>
    <n v="0"/>
    <n v="0"/>
    <n v="1"/>
    <n v="0"/>
    <n v="0"/>
    <x v="0"/>
    <m/>
    <n v="3"/>
    <m/>
    <m/>
    <m/>
    <m/>
    <m/>
    <m/>
    <m/>
    <n v="0"/>
    <n v="0"/>
    <n v="0"/>
    <n v="3"/>
    <n v="3"/>
    <m/>
    <n v="0"/>
    <n v="0"/>
    <n v="0"/>
    <n v="0"/>
    <n v="0"/>
    <m/>
    <m/>
    <m/>
    <m/>
    <m/>
    <m/>
    <m/>
    <m/>
    <m/>
    <m/>
    <m/>
    <m/>
    <m/>
    <m/>
  </r>
  <r>
    <s v="DJI"/>
    <s v="DJ01"/>
    <s v="DJI01001"/>
    <s v="DJI_025"/>
    <x v="2"/>
    <s v="Souleiman"/>
    <s v="male"/>
    <d v="2018-02-20T00:00:00"/>
    <m/>
    <x v="0"/>
    <m/>
    <x v="0"/>
    <m/>
    <m/>
    <m/>
    <m/>
    <m/>
    <x v="2"/>
    <m/>
    <m/>
    <m/>
    <m/>
    <m/>
    <x v="0"/>
    <n v="0"/>
    <n v="0"/>
    <n v="0"/>
    <n v="1"/>
    <n v="0"/>
    <n v="0"/>
    <n v="0"/>
    <x v="0"/>
    <m/>
    <n v="5"/>
    <m/>
    <m/>
    <m/>
    <m/>
    <m/>
    <m/>
    <m/>
    <n v="0"/>
    <n v="0"/>
    <n v="0"/>
    <n v="5"/>
    <n v="5"/>
    <m/>
    <n v="0"/>
    <n v="0"/>
    <n v="0"/>
    <n v="0"/>
    <n v="0"/>
    <m/>
    <m/>
    <m/>
    <m/>
    <m/>
    <m/>
    <m/>
    <m/>
    <m/>
    <m/>
    <m/>
    <m/>
    <m/>
    <m/>
  </r>
  <r>
    <s v="DJI"/>
    <s v="DJ01"/>
    <s v="DJI01001"/>
    <s v="DJI_025"/>
    <x v="2"/>
    <s v="Souleiman"/>
    <s v="male"/>
    <d v="2018-02-20T00:00:00"/>
    <m/>
    <x v="0"/>
    <m/>
    <x v="0"/>
    <m/>
    <m/>
    <m/>
    <m/>
    <m/>
    <x v="1"/>
    <m/>
    <m/>
    <m/>
    <m/>
    <m/>
    <x v="3"/>
    <n v="0"/>
    <n v="0"/>
    <n v="0"/>
    <n v="0"/>
    <n v="1"/>
    <n v="0"/>
    <n v="0"/>
    <x v="0"/>
    <m/>
    <n v="2"/>
    <m/>
    <m/>
    <m/>
    <m/>
    <m/>
    <m/>
    <m/>
    <n v="0"/>
    <n v="0"/>
    <n v="0"/>
    <n v="2"/>
    <n v="2"/>
    <m/>
    <n v="0"/>
    <n v="0"/>
    <n v="0"/>
    <n v="0"/>
    <n v="0"/>
    <m/>
    <m/>
    <m/>
    <m/>
    <m/>
    <m/>
    <m/>
    <m/>
    <m/>
    <m/>
    <m/>
    <m/>
    <m/>
    <m/>
  </r>
  <r>
    <s v="DJI"/>
    <s v="DJ01"/>
    <s v="DJI01001"/>
    <s v="DJI_025"/>
    <x v="2"/>
    <s v="Souleiman"/>
    <s v="male"/>
    <d v="2018-02-22T00:00:00"/>
    <m/>
    <x v="0"/>
    <m/>
    <x v="0"/>
    <m/>
    <m/>
    <m/>
    <m/>
    <m/>
    <x v="2"/>
    <m/>
    <m/>
    <m/>
    <m/>
    <m/>
    <x v="0"/>
    <n v="0"/>
    <n v="0"/>
    <n v="0"/>
    <n v="1"/>
    <n v="0"/>
    <n v="0"/>
    <n v="0"/>
    <x v="0"/>
    <m/>
    <n v="9"/>
    <m/>
    <m/>
    <m/>
    <m/>
    <m/>
    <m/>
    <m/>
    <n v="0"/>
    <n v="0"/>
    <n v="0"/>
    <n v="9"/>
    <n v="9"/>
    <m/>
    <n v="0"/>
    <n v="0"/>
    <n v="0"/>
    <n v="0"/>
    <n v="0"/>
    <m/>
    <m/>
    <m/>
    <m/>
    <m/>
    <m/>
    <m/>
    <m/>
    <m/>
    <m/>
    <m/>
    <m/>
    <m/>
    <m/>
  </r>
  <r>
    <s v="DJI"/>
    <s v="DJ01"/>
    <s v="DJI01001"/>
    <s v="DJI_025"/>
    <x v="2"/>
    <s v="Souleiman"/>
    <s v="male"/>
    <d v="2018-02-22T00:00:00"/>
    <m/>
    <x v="0"/>
    <m/>
    <x v="0"/>
    <m/>
    <m/>
    <m/>
    <m/>
    <m/>
    <x v="2"/>
    <m/>
    <m/>
    <m/>
    <m/>
    <m/>
    <x v="0"/>
    <n v="0"/>
    <n v="0"/>
    <n v="0"/>
    <n v="1"/>
    <n v="0"/>
    <n v="0"/>
    <n v="0"/>
    <x v="0"/>
    <m/>
    <n v="3"/>
    <m/>
    <m/>
    <m/>
    <m/>
    <m/>
    <m/>
    <m/>
    <n v="0"/>
    <n v="0"/>
    <n v="0"/>
    <n v="3"/>
    <n v="3"/>
    <m/>
    <n v="0"/>
    <n v="0"/>
    <n v="0"/>
    <n v="0"/>
    <n v="0"/>
    <m/>
    <m/>
    <m/>
    <m/>
    <m/>
    <m/>
    <m/>
    <m/>
    <m/>
    <m/>
    <m/>
    <m/>
    <m/>
    <m/>
  </r>
  <r>
    <s v="DJI"/>
    <s v="DJ01"/>
    <s v="DJI01001"/>
    <s v="DJI_010"/>
    <x v="3"/>
    <s v="Abdo-Naguib"/>
    <s v="male"/>
    <d v="2018-02-17T00:00:00"/>
    <m/>
    <x v="0"/>
    <m/>
    <x v="0"/>
    <m/>
    <m/>
    <m/>
    <m/>
    <m/>
    <x v="1"/>
    <m/>
    <m/>
    <m/>
    <m/>
    <m/>
    <x v="0"/>
    <n v="0"/>
    <n v="0"/>
    <n v="0"/>
    <n v="1"/>
    <n v="0"/>
    <n v="0"/>
    <n v="0"/>
    <x v="0"/>
    <m/>
    <n v="9"/>
    <m/>
    <m/>
    <m/>
    <m/>
    <m/>
    <m/>
    <m/>
    <n v="1"/>
    <n v="2"/>
    <n v="3"/>
    <n v="3"/>
    <n v="9"/>
    <m/>
    <n v="0"/>
    <n v="0"/>
    <n v="0"/>
    <n v="0"/>
    <n v="0"/>
    <m/>
    <m/>
    <m/>
    <m/>
    <m/>
    <m/>
    <m/>
    <m/>
    <m/>
    <m/>
    <m/>
    <m/>
    <m/>
    <m/>
  </r>
  <r>
    <s v="DJI"/>
    <s v="DJ01"/>
    <s v="DJI01001"/>
    <s v="DJI_010"/>
    <x v="3"/>
    <s v="Abdo-Naguib"/>
    <s v="male"/>
    <d v="2018-02-17T00:00:00"/>
    <m/>
    <x v="0"/>
    <m/>
    <x v="0"/>
    <m/>
    <m/>
    <m/>
    <m/>
    <m/>
    <x v="2"/>
    <m/>
    <m/>
    <m/>
    <m/>
    <m/>
    <x v="2"/>
    <n v="0"/>
    <n v="0"/>
    <n v="1"/>
    <n v="0"/>
    <n v="0"/>
    <n v="0"/>
    <n v="0"/>
    <x v="0"/>
    <m/>
    <n v="21"/>
    <m/>
    <m/>
    <m/>
    <m/>
    <m/>
    <m/>
    <m/>
    <n v="2"/>
    <n v="5"/>
    <n v="4"/>
    <n v="10"/>
    <n v="21"/>
    <m/>
    <n v="0"/>
    <n v="0"/>
    <n v="0"/>
    <n v="0"/>
    <n v="0"/>
    <m/>
    <m/>
    <m/>
    <m/>
    <m/>
    <m/>
    <m/>
    <m/>
    <m/>
    <m/>
    <m/>
    <m/>
    <m/>
    <m/>
  </r>
  <r>
    <s v="DJI"/>
    <s v="DJ01"/>
    <s v="DJI01001"/>
    <s v="DJI_010"/>
    <x v="3"/>
    <s v="Abdo-Naguib"/>
    <s v="male"/>
    <d v="2018-02-17T00:00:00"/>
    <m/>
    <x v="0"/>
    <m/>
    <x v="0"/>
    <m/>
    <m/>
    <m/>
    <m/>
    <m/>
    <x v="1"/>
    <m/>
    <m/>
    <m/>
    <m/>
    <m/>
    <x v="0"/>
    <n v="0"/>
    <n v="0"/>
    <n v="0"/>
    <n v="1"/>
    <n v="0"/>
    <n v="0"/>
    <n v="0"/>
    <x v="0"/>
    <m/>
    <n v="8"/>
    <m/>
    <m/>
    <m/>
    <m/>
    <m/>
    <m/>
    <m/>
    <n v="0"/>
    <n v="3"/>
    <n v="0"/>
    <n v="5"/>
    <n v="8"/>
    <m/>
    <n v="0"/>
    <n v="0"/>
    <n v="0"/>
    <n v="0"/>
    <n v="0"/>
    <m/>
    <m/>
    <m/>
    <m/>
    <m/>
    <m/>
    <m/>
    <m/>
    <m/>
    <m/>
    <m/>
    <m/>
    <m/>
    <m/>
  </r>
  <r>
    <s v="DJI"/>
    <s v="DJ01"/>
    <s v="DJI01001"/>
    <s v="DJI_010"/>
    <x v="3"/>
    <s v="Abdo-Naguib"/>
    <s v="male"/>
    <d v="2018-02-18T00:00:00"/>
    <m/>
    <x v="0"/>
    <m/>
    <x v="0"/>
    <m/>
    <m/>
    <m/>
    <m/>
    <m/>
    <x v="1"/>
    <m/>
    <m/>
    <m/>
    <m/>
    <m/>
    <x v="1"/>
    <n v="0"/>
    <n v="1"/>
    <n v="0"/>
    <n v="0"/>
    <n v="0"/>
    <n v="0"/>
    <n v="0"/>
    <x v="0"/>
    <m/>
    <n v="16"/>
    <m/>
    <m/>
    <m/>
    <m/>
    <m/>
    <m/>
    <m/>
    <n v="0"/>
    <n v="3"/>
    <n v="4"/>
    <n v="9"/>
    <n v="16"/>
    <m/>
    <n v="0"/>
    <n v="0"/>
    <n v="0"/>
    <n v="0"/>
    <n v="0"/>
    <m/>
    <m/>
    <m/>
    <m/>
    <m/>
    <m/>
    <m/>
    <m/>
    <m/>
    <m/>
    <m/>
    <m/>
    <m/>
    <m/>
  </r>
  <r>
    <s v="DJI"/>
    <s v="DJ01"/>
    <s v="DJI01001"/>
    <s v="DJI_010"/>
    <x v="3"/>
    <s v="Abdo-Naguib"/>
    <s v="male"/>
    <d v="2018-02-18T00:00:00"/>
    <m/>
    <x v="0"/>
    <m/>
    <x v="0"/>
    <m/>
    <m/>
    <m/>
    <m/>
    <m/>
    <x v="1"/>
    <m/>
    <m/>
    <m/>
    <m/>
    <m/>
    <x v="2"/>
    <n v="0"/>
    <n v="0"/>
    <n v="1"/>
    <n v="0"/>
    <n v="0"/>
    <n v="0"/>
    <n v="0"/>
    <x v="0"/>
    <m/>
    <n v="10"/>
    <m/>
    <m/>
    <m/>
    <m/>
    <m/>
    <m/>
    <m/>
    <n v="0"/>
    <n v="2"/>
    <n v="4"/>
    <n v="4"/>
    <n v="10"/>
    <m/>
    <n v="0"/>
    <n v="0"/>
    <n v="0"/>
    <n v="0"/>
    <n v="0"/>
    <m/>
    <m/>
    <m/>
    <m/>
    <m/>
    <m/>
    <m/>
    <m/>
    <m/>
    <m/>
    <m/>
    <m/>
    <m/>
    <m/>
  </r>
  <r>
    <s v="DJI"/>
    <s v="DJ01"/>
    <s v="DJI01001"/>
    <s v="DJI_010"/>
    <x v="3"/>
    <s v="Abdo-Naguib"/>
    <s v="male"/>
    <d v="2018-02-18T00:00:00"/>
    <m/>
    <x v="0"/>
    <m/>
    <x v="0"/>
    <m/>
    <m/>
    <m/>
    <m/>
    <m/>
    <x v="2"/>
    <m/>
    <m/>
    <m/>
    <m/>
    <m/>
    <x v="2"/>
    <n v="0"/>
    <n v="0"/>
    <n v="1"/>
    <n v="0"/>
    <n v="0"/>
    <n v="0"/>
    <n v="0"/>
    <x v="0"/>
    <m/>
    <n v="14"/>
    <m/>
    <m/>
    <m/>
    <m/>
    <m/>
    <m/>
    <m/>
    <n v="0"/>
    <n v="2"/>
    <n v="3"/>
    <n v="9"/>
    <n v="14"/>
    <m/>
    <n v="0"/>
    <n v="0"/>
    <n v="0"/>
    <n v="0"/>
    <n v="0"/>
    <m/>
    <m/>
    <m/>
    <m/>
    <m/>
    <m/>
    <m/>
    <m/>
    <m/>
    <m/>
    <m/>
    <m/>
    <m/>
    <m/>
  </r>
  <r>
    <s v="DJI"/>
    <s v="DJ01"/>
    <s v="DJI01001"/>
    <s v="DJI_010"/>
    <x v="3"/>
    <s v="Abdo-Naguib"/>
    <s v="male"/>
    <d v="2018-02-19T00:00:00"/>
    <m/>
    <x v="0"/>
    <m/>
    <x v="0"/>
    <m/>
    <m/>
    <m/>
    <m/>
    <m/>
    <x v="1"/>
    <m/>
    <m/>
    <m/>
    <m/>
    <m/>
    <x v="4"/>
    <n v="0"/>
    <n v="0"/>
    <n v="0"/>
    <n v="0"/>
    <n v="0"/>
    <n v="1"/>
    <n v="0"/>
    <x v="0"/>
    <m/>
    <n v="14"/>
    <m/>
    <m/>
    <m/>
    <m/>
    <m/>
    <m/>
    <m/>
    <n v="0"/>
    <n v="5"/>
    <n v="0"/>
    <n v="9"/>
    <n v="14"/>
    <m/>
    <n v="0"/>
    <n v="0"/>
    <n v="0"/>
    <n v="0"/>
    <n v="0"/>
    <m/>
    <m/>
    <m/>
    <m/>
    <m/>
    <m/>
    <m/>
    <m/>
    <m/>
    <m/>
    <m/>
    <m/>
    <m/>
    <m/>
  </r>
  <r>
    <s v="DJI"/>
    <s v="DJ01"/>
    <s v="DJI01001"/>
    <s v="DJI_010"/>
    <x v="3"/>
    <s v="Abdo-Naguib"/>
    <s v="male"/>
    <d v="2018-02-19T00:00:00"/>
    <m/>
    <x v="0"/>
    <m/>
    <x v="0"/>
    <m/>
    <m/>
    <m/>
    <m/>
    <m/>
    <x v="2"/>
    <m/>
    <m/>
    <m/>
    <m/>
    <m/>
    <x v="0"/>
    <n v="0"/>
    <n v="0"/>
    <n v="0"/>
    <n v="1"/>
    <n v="0"/>
    <n v="0"/>
    <n v="0"/>
    <x v="0"/>
    <m/>
    <n v="11"/>
    <m/>
    <m/>
    <m/>
    <m/>
    <m/>
    <m/>
    <m/>
    <n v="2"/>
    <n v="3"/>
    <n v="1"/>
    <n v="5"/>
    <n v="11"/>
    <m/>
    <n v="0"/>
    <n v="0"/>
    <n v="0"/>
    <n v="0"/>
    <n v="0"/>
    <m/>
    <m/>
    <m/>
    <m/>
    <m/>
    <m/>
    <m/>
    <m/>
    <m/>
    <m/>
    <m/>
    <m/>
    <m/>
    <m/>
  </r>
  <r>
    <s v="DJI"/>
    <s v="DJ01"/>
    <s v="DJI01001"/>
    <s v="DJI_010"/>
    <x v="3"/>
    <s v="Abdo-Naguib"/>
    <s v="male"/>
    <d v="2018-02-19T00:00:00"/>
    <m/>
    <x v="0"/>
    <m/>
    <x v="0"/>
    <m/>
    <m/>
    <m/>
    <m/>
    <m/>
    <x v="1"/>
    <m/>
    <m/>
    <m/>
    <m/>
    <m/>
    <x v="5"/>
    <n v="0"/>
    <n v="1"/>
    <n v="0"/>
    <n v="1"/>
    <n v="0"/>
    <n v="0"/>
    <n v="0"/>
    <x v="0"/>
    <m/>
    <n v="13"/>
    <m/>
    <m/>
    <m/>
    <m/>
    <m/>
    <m/>
    <m/>
    <n v="2"/>
    <n v="3"/>
    <n v="3"/>
    <n v="5"/>
    <n v="13"/>
    <m/>
    <n v="0"/>
    <n v="0"/>
    <n v="0"/>
    <n v="0"/>
    <n v="0"/>
    <m/>
    <m/>
    <m/>
    <m/>
    <m/>
    <m/>
    <m/>
    <m/>
    <m/>
    <m/>
    <m/>
    <m/>
    <m/>
    <m/>
  </r>
  <r>
    <s v="DJI"/>
    <s v="DJ01"/>
    <s v="DJI01001"/>
    <s v="DJI_010"/>
    <x v="3"/>
    <s v="Abdo-Naguib"/>
    <s v="male"/>
    <d v="2018-02-19T00:00:00"/>
    <m/>
    <x v="0"/>
    <m/>
    <x v="0"/>
    <m/>
    <m/>
    <m/>
    <m/>
    <m/>
    <x v="1"/>
    <m/>
    <m/>
    <m/>
    <m/>
    <m/>
    <x v="1"/>
    <n v="0"/>
    <n v="1"/>
    <n v="0"/>
    <n v="0"/>
    <n v="0"/>
    <n v="0"/>
    <n v="0"/>
    <x v="0"/>
    <m/>
    <n v="8"/>
    <m/>
    <m/>
    <m/>
    <m/>
    <m/>
    <m/>
    <m/>
    <n v="0"/>
    <n v="3"/>
    <n v="0"/>
    <n v="5"/>
    <n v="8"/>
    <m/>
    <n v="0"/>
    <n v="0"/>
    <n v="0"/>
    <n v="0"/>
    <n v="0"/>
    <m/>
    <m/>
    <m/>
    <m/>
    <m/>
    <m/>
    <m/>
    <m/>
    <m/>
    <m/>
    <m/>
    <m/>
    <m/>
    <m/>
  </r>
  <r>
    <s v="DJI"/>
    <s v="DJ01"/>
    <s v="DJI01001"/>
    <s v="DJI_010"/>
    <x v="3"/>
    <s v="Abdo-Naguib"/>
    <s v="male"/>
    <d v="2018-02-19T00:00:00"/>
    <m/>
    <x v="0"/>
    <m/>
    <x v="0"/>
    <m/>
    <m/>
    <m/>
    <m/>
    <m/>
    <x v="2"/>
    <m/>
    <m/>
    <m/>
    <m/>
    <m/>
    <x v="2"/>
    <n v="0"/>
    <n v="0"/>
    <n v="1"/>
    <n v="0"/>
    <n v="0"/>
    <n v="0"/>
    <n v="0"/>
    <x v="0"/>
    <m/>
    <n v="9"/>
    <m/>
    <m/>
    <m/>
    <m/>
    <m/>
    <m/>
    <m/>
    <n v="0"/>
    <n v="2"/>
    <n v="3"/>
    <n v="4"/>
    <n v="9"/>
    <m/>
    <n v="0"/>
    <n v="0"/>
    <n v="0"/>
    <n v="0"/>
    <n v="0"/>
    <m/>
    <m/>
    <m/>
    <m/>
    <m/>
    <m/>
    <m/>
    <m/>
    <m/>
    <m/>
    <m/>
    <m/>
    <m/>
    <m/>
  </r>
  <r>
    <s v="DJI"/>
    <s v="DJ01"/>
    <s v="DJI01001"/>
    <s v="DJI_010"/>
    <x v="3"/>
    <s v="Abdo-Naguib"/>
    <s v="male"/>
    <d v="2018-02-19T00:00:00"/>
    <m/>
    <x v="0"/>
    <m/>
    <x v="0"/>
    <m/>
    <m/>
    <m/>
    <m/>
    <m/>
    <x v="1"/>
    <m/>
    <m/>
    <m/>
    <m/>
    <m/>
    <x v="0"/>
    <n v="0"/>
    <n v="0"/>
    <n v="0"/>
    <n v="1"/>
    <n v="0"/>
    <n v="0"/>
    <n v="0"/>
    <x v="0"/>
    <m/>
    <n v="12"/>
    <m/>
    <m/>
    <m/>
    <m/>
    <m/>
    <m/>
    <m/>
    <n v="0"/>
    <n v="3"/>
    <n v="4"/>
    <n v="5"/>
    <n v="12"/>
    <m/>
    <n v="0"/>
    <n v="0"/>
    <n v="0"/>
    <n v="0"/>
    <n v="0"/>
    <m/>
    <m/>
    <m/>
    <m/>
    <m/>
    <m/>
    <m/>
    <m/>
    <m/>
    <m/>
    <m/>
    <m/>
    <m/>
    <m/>
  </r>
  <r>
    <s v="DJI"/>
    <s v="DJ01"/>
    <s v="DJI01001"/>
    <s v="DJI_010"/>
    <x v="3"/>
    <s v="Abdo-Naguib"/>
    <s v="male"/>
    <d v="2018-02-20T00:00:00"/>
    <m/>
    <x v="0"/>
    <m/>
    <x v="0"/>
    <m/>
    <m/>
    <m/>
    <m/>
    <m/>
    <x v="1"/>
    <m/>
    <m/>
    <m/>
    <m/>
    <m/>
    <x v="1"/>
    <n v="0"/>
    <n v="1"/>
    <n v="0"/>
    <n v="0"/>
    <n v="0"/>
    <n v="0"/>
    <n v="0"/>
    <x v="0"/>
    <m/>
    <n v="9"/>
    <m/>
    <m/>
    <m/>
    <m/>
    <m/>
    <m/>
    <m/>
    <n v="0"/>
    <n v="4"/>
    <n v="0"/>
    <n v="5"/>
    <n v="9"/>
    <m/>
    <n v="0"/>
    <n v="0"/>
    <n v="0"/>
    <n v="0"/>
    <n v="0"/>
    <m/>
    <m/>
    <m/>
    <m/>
    <m/>
    <m/>
    <m/>
    <m/>
    <m/>
    <m/>
    <m/>
    <m/>
    <m/>
    <m/>
  </r>
  <r>
    <s v="DJI"/>
    <s v="DJ01"/>
    <s v="DJI01001"/>
    <s v="DJI_010"/>
    <x v="3"/>
    <s v="Abdo-Naguib"/>
    <s v="male"/>
    <d v="2018-02-20T00:00:00"/>
    <m/>
    <x v="0"/>
    <m/>
    <x v="0"/>
    <m/>
    <m/>
    <m/>
    <m/>
    <m/>
    <x v="1"/>
    <m/>
    <m/>
    <m/>
    <m/>
    <m/>
    <x v="0"/>
    <n v="0"/>
    <n v="0"/>
    <n v="0"/>
    <n v="1"/>
    <n v="0"/>
    <n v="0"/>
    <n v="0"/>
    <x v="0"/>
    <m/>
    <n v="13"/>
    <m/>
    <m/>
    <m/>
    <m/>
    <m/>
    <m/>
    <m/>
    <n v="2"/>
    <n v="3"/>
    <n v="2"/>
    <n v="6"/>
    <n v="13"/>
    <m/>
    <n v="0"/>
    <n v="0"/>
    <n v="0"/>
    <n v="0"/>
    <n v="0"/>
    <m/>
    <m/>
    <m/>
    <m/>
    <m/>
    <m/>
    <m/>
    <m/>
    <m/>
    <m/>
    <m/>
    <m/>
    <m/>
    <m/>
  </r>
  <r>
    <s v="DJI"/>
    <s v="DJ01"/>
    <s v="DJI01001"/>
    <s v="DJI_010"/>
    <x v="3"/>
    <s v="Abdo-Naguib"/>
    <s v="male"/>
    <d v="2018-02-20T00:00:00"/>
    <m/>
    <x v="0"/>
    <m/>
    <x v="0"/>
    <m/>
    <m/>
    <m/>
    <m/>
    <m/>
    <x v="1"/>
    <m/>
    <m/>
    <m/>
    <m/>
    <m/>
    <x v="0"/>
    <n v="0"/>
    <n v="0"/>
    <n v="0"/>
    <n v="1"/>
    <n v="0"/>
    <n v="0"/>
    <n v="0"/>
    <x v="0"/>
    <m/>
    <n v="8"/>
    <m/>
    <m/>
    <m/>
    <m/>
    <m/>
    <m/>
    <m/>
    <n v="0"/>
    <n v="3"/>
    <n v="0"/>
    <n v="5"/>
    <n v="8"/>
    <m/>
    <n v="0"/>
    <n v="0"/>
    <n v="0"/>
    <n v="0"/>
    <n v="0"/>
    <m/>
    <m/>
    <m/>
    <m/>
    <m/>
    <m/>
    <m/>
    <m/>
    <m/>
    <m/>
    <m/>
    <m/>
    <m/>
    <m/>
  </r>
  <r>
    <s v="DJI"/>
    <s v="DJ01"/>
    <s v="DJI01001"/>
    <s v="DJI_010"/>
    <x v="3"/>
    <s v="Abdo-Naguib"/>
    <s v="male"/>
    <d v="2018-02-20T00:00:00"/>
    <m/>
    <x v="0"/>
    <m/>
    <x v="0"/>
    <m/>
    <m/>
    <m/>
    <m/>
    <m/>
    <x v="1"/>
    <m/>
    <m/>
    <m/>
    <m/>
    <m/>
    <x v="1"/>
    <n v="0"/>
    <n v="1"/>
    <n v="0"/>
    <n v="0"/>
    <n v="0"/>
    <n v="0"/>
    <n v="0"/>
    <x v="0"/>
    <m/>
    <n v="15"/>
    <m/>
    <m/>
    <m/>
    <m/>
    <m/>
    <m/>
    <m/>
    <n v="3"/>
    <n v="2"/>
    <n v="3"/>
    <n v="7"/>
    <n v="15"/>
    <m/>
    <n v="0"/>
    <n v="0"/>
    <n v="0"/>
    <n v="0"/>
    <n v="0"/>
    <m/>
    <m/>
    <m/>
    <m/>
    <m/>
    <m/>
    <m/>
    <m/>
    <m/>
    <m/>
    <m/>
    <m/>
    <m/>
    <m/>
  </r>
  <r>
    <s v="DJI"/>
    <s v="DJ01"/>
    <s v="DJI01001"/>
    <s v="DJI_010"/>
    <x v="3"/>
    <s v="Abdo-Naguib"/>
    <s v="male"/>
    <d v="2018-02-20T00:00:00"/>
    <m/>
    <x v="0"/>
    <m/>
    <x v="0"/>
    <m/>
    <m/>
    <m/>
    <m/>
    <m/>
    <x v="1"/>
    <m/>
    <m/>
    <m/>
    <m/>
    <m/>
    <x v="0"/>
    <n v="0"/>
    <n v="0"/>
    <n v="0"/>
    <n v="1"/>
    <n v="0"/>
    <n v="0"/>
    <n v="0"/>
    <x v="0"/>
    <m/>
    <n v="6"/>
    <m/>
    <m/>
    <m/>
    <m/>
    <m/>
    <m/>
    <m/>
    <n v="0"/>
    <n v="3"/>
    <n v="0"/>
    <n v="3"/>
    <n v="6"/>
    <m/>
    <n v="0"/>
    <n v="0"/>
    <n v="0"/>
    <n v="0"/>
    <n v="0"/>
    <m/>
    <m/>
    <m/>
    <m/>
    <m/>
    <m/>
    <m/>
    <m/>
    <m/>
    <m/>
    <m/>
    <m/>
    <m/>
    <m/>
  </r>
  <r>
    <s v="DJI"/>
    <s v="DJ01"/>
    <s v="DJI01001"/>
    <s v="DJI_010"/>
    <x v="3"/>
    <s v="Abdo-Naguib"/>
    <s v="male"/>
    <d v="2018-02-20T00:00:00"/>
    <m/>
    <x v="0"/>
    <m/>
    <x v="0"/>
    <m/>
    <m/>
    <m/>
    <m/>
    <m/>
    <x v="1"/>
    <m/>
    <m/>
    <m/>
    <m/>
    <m/>
    <x v="1"/>
    <n v="0"/>
    <n v="1"/>
    <n v="0"/>
    <n v="0"/>
    <n v="0"/>
    <n v="0"/>
    <n v="0"/>
    <x v="0"/>
    <m/>
    <n v="7"/>
    <m/>
    <m/>
    <m/>
    <m/>
    <m/>
    <m/>
    <m/>
    <n v="2"/>
    <n v="3"/>
    <n v="0"/>
    <n v="2"/>
    <n v="7"/>
    <m/>
    <n v="0"/>
    <n v="0"/>
    <n v="0"/>
    <n v="0"/>
    <n v="0"/>
    <m/>
    <m/>
    <m/>
    <m/>
    <m/>
    <m/>
    <m/>
    <m/>
    <m/>
    <m/>
    <m/>
    <m/>
    <m/>
    <m/>
  </r>
  <r>
    <s v="DJI"/>
    <s v="DJ01"/>
    <s v="DJI01001"/>
    <s v="DJI_010"/>
    <x v="3"/>
    <s v="Abdo-Naguib"/>
    <s v="male"/>
    <d v="2018-02-21T00:00:00"/>
    <m/>
    <x v="0"/>
    <m/>
    <x v="0"/>
    <m/>
    <m/>
    <m/>
    <m/>
    <m/>
    <x v="2"/>
    <m/>
    <m/>
    <m/>
    <m/>
    <m/>
    <x v="0"/>
    <n v="0"/>
    <n v="0"/>
    <n v="0"/>
    <n v="1"/>
    <n v="0"/>
    <n v="0"/>
    <n v="0"/>
    <x v="0"/>
    <m/>
    <n v="15"/>
    <m/>
    <m/>
    <m/>
    <m/>
    <m/>
    <m/>
    <m/>
    <n v="2"/>
    <n v="6"/>
    <n v="3"/>
    <n v="4"/>
    <n v="15"/>
    <m/>
    <n v="0"/>
    <n v="0"/>
    <n v="0"/>
    <n v="0"/>
    <n v="0"/>
    <m/>
    <m/>
    <m/>
    <m/>
    <m/>
    <m/>
    <m/>
    <m/>
    <m/>
    <m/>
    <m/>
    <m/>
    <m/>
    <m/>
  </r>
  <r>
    <s v="DJI"/>
    <s v="DJ01"/>
    <s v="DJI01001"/>
    <s v="DJI_010"/>
    <x v="3"/>
    <s v="Abdo-Naguib"/>
    <s v="male"/>
    <d v="2018-02-21T00:00:00"/>
    <m/>
    <x v="0"/>
    <m/>
    <x v="0"/>
    <m/>
    <m/>
    <m/>
    <m/>
    <m/>
    <x v="1"/>
    <m/>
    <m/>
    <m/>
    <m/>
    <m/>
    <x v="1"/>
    <n v="0"/>
    <n v="1"/>
    <n v="0"/>
    <n v="0"/>
    <n v="0"/>
    <n v="0"/>
    <n v="0"/>
    <x v="0"/>
    <m/>
    <n v="10"/>
    <m/>
    <m/>
    <m/>
    <m/>
    <m/>
    <m/>
    <m/>
    <n v="0"/>
    <n v="2"/>
    <n v="3"/>
    <n v="5"/>
    <n v="10"/>
    <m/>
    <n v="0"/>
    <n v="0"/>
    <n v="0"/>
    <n v="0"/>
    <n v="0"/>
    <m/>
    <m/>
    <m/>
    <m/>
    <m/>
    <m/>
    <m/>
    <m/>
    <m/>
    <m/>
    <m/>
    <m/>
    <m/>
    <m/>
  </r>
  <r>
    <s v="DJI"/>
    <s v="DJ01"/>
    <s v="DJI01001"/>
    <s v="DJI_010"/>
    <x v="3"/>
    <s v="Abdo-Naguib"/>
    <s v="male"/>
    <d v="2018-02-21T00:00:00"/>
    <m/>
    <x v="0"/>
    <m/>
    <x v="0"/>
    <m/>
    <m/>
    <m/>
    <m/>
    <m/>
    <x v="2"/>
    <m/>
    <m/>
    <m/>
    <m/>
    <m/>
    <x v="2"/>
    <n v="0"/>
    <n v="0"/>
    <n v="1"/>
    <n v="0"/>
    <n v="0"/>
    <n v="0"/>
    <n v="0"/>
    <x v="0"/>
    <m/>
    <n v="11"/>
    <m/>
    <m/>
    <m/>
    <m/>
    <m/>
    <m/>
    <m/>
    <n v="0"/>
    <n v="3"/>
    <n v="2"/>
    <n v="6"/>
    <n v="11"/>
    <m/>
    <n v="0"/>
    <n v="0"/>
    <n v="0"/>
    <n v="0"/>
    <n v="0"/>
    <m/>
    <m/>
    <m/>
    <m/>
    <m/>
    <m/>
    <m/>
    <m/>
    <m/>
    <m/>
    <m/>
    <m/>
    <m/>
    <m/>
  </r>
  <r>
    <s v="DJI"/>
    <s v="DJ01"/>
    <s v="DJI01001"/>
    <s v="DJI_010"/>
    <x v="3"/>
    <s v="Abdo-Naguib"/>
    <s v="male"/>
    <d v="2018-02-22T00:00:00"/>
    <m/>
    <x v="0"/>
    <m/>
    <x v="0"/>
    <m/>
    <m/>
    <m/>
    <m/>
    <m/>
    <x v="1"/>
    <m/>
    <m/>
    <m/>
    <m/>
    <m/>
    <x v="0"/>
    <n v="0"/>
    <n v="0"/>
    <n v="0"/>
    <n v="1"/>
    <n v="0"/>
    <n v="0"/>
    <n v="0"/>
    <x v="0"/>
    <m/>
    <n v="15"/>
    <m/>
    <m/>
    <m/>
    <m/>
    <m/>
    <m/>
    <m/>
    <n v="2"/>
    <n v="3"/>
    <n v="4"/>
    <n v="6"/>
    <n v="15"/>
    <m/>
    <n v="0"/>
    <n v="0"/>
    <n v="0"/>
    <n v="0"/>
    <n v="0"/>
    <m/>
    <m/>
    <m/>
    <m/>
    <m/>
    <m/>
    <m/>
    <m/>
    <m/>
    <m/>
    <m/>
    <m/>
    <m/>
    <m/>
  </r>
  <r>
    <s v="DJI"/>
    <s v="DJ01"/>
    <s v="DJI01001"/>
    <s v="DJI_010"/>
    <x v="3"/>
    <s v="Abdo-Naguib"/>
    <s v="male"/>
    <d v="2018-02-22T00:00:00"/>
    <m/>
    <x v="0"/>
    <m/>
    <x v="0"/>
    <m/>
    <m/>
    <m/>
    <m/>
    <m/>
    <x v="2"/>
    <m/>
    <m/>
    <m/>
    <m/>
    <m/>
    <x v="2"/>
    <n v="0"/>
    <n v="0"/>
    <n v="1"/>
    <n v="0"/>
    <n v="0"/>
    <n v="0"/>
    <n v="0"/>
    <x v="0"/>
    <m/>
    <n v="16"/>
    <m/>
    <m/>
    <m/>
    <m/>
    <m/>
    <m/>
    <m/>
    <n v="2"/>
    <n v="6"/>
    <n v="1"/>
    <n v="7"/>
    <n v="16"/>
    <m/>
    <n v="0"/>
    <n v="0"/>
    <n v="0"/>
    <n v="0"/>
    <n v="0"/>
    <m/>
    <m/>
    <m/>
    <m/>
    <m/>
    <m/>
    <m/>
    <m/>
    <m/>
    <m/>
    <m/>
    <m/>
    <m/>
    <m/>
  </r>
  <r>
    <s v="DJI"/>
    <s v="DJ01"/>
    <s v="DJI01001"/>
    <s v="DJI_010"/>
    <x v="3"/>
    <s v="Abdo-Naguib"/>
    <s v="male"/>
    <d v="2018-02-22T00:00:00"/>
    <m/>
    <x v="0"/>
    <m/>
    <x v="0"/>
    <m/>
    <m/>
    <m/>
    <m/>
    <m/>
    <x v="1"/>
    <m/>
    <m/>
    <m/>
    <m/>
    <m/>
    <x v="1"/>
    <n v="0"/>
    <n v="1"/>
    <n v="0"/>
    <n v="0"/>
    <n v="0"/>
    <n v="0"/>
    <n v="0"/>
    <x v="0"/>
    <m/>
    <n v="9"/>
    <m/>
    <m/>
    <m/>
    <m/>
    <m/>
    <m/>
    <m/>
    <n v="0"/>
    <n v="2"/>
    <n v="3"/>
    <n v="4"/>
    <n v="9"/>
    <m/>
    <n v="0"/>
    <n v="0"/>
    <n v="0"/>
    <n v="0"/>
    <n v="0"/>
    <m/>
    <m/>
    <m/>
    <m/>
    <m/>
    <m/>
    <m/>
    <m/>
    <m/>
    <m/>
    <m/>
    <m/>
    <m/>
    <m/>
  </r>
  <r>
    <s v="DJI"/>
    <s v="DJ01"/>
    <s v="DJI01001"/>
    <s v="DJI_010"/>
    <x v="3"/>
    <s v="Abdo-Naguib"/>
    <s v="male"/>
    <d v="2018-02-22T00:00:00"/>
    <m/>
    <x v="0"/>
    <m/>
    <x v="0"/>
    <m/>
    <m/>
    <m/>
    <m/>
    <m/>
    <x v="1"/>
    <m/>
    <m/>
    <m/>
    <m/>
    <m/>
    <x v="0"/>
    <n v="0"/>
    <n v="0"/>
    <n v="0"/>
    <n v="1"/>
    <n v="0"/>
    <n v="0"/>
    <n v="0"/>
    <x v="0"/>
    <m/>
    <n v="16"/>
    <m/>
    <m/>
    <m/>
    <m/>
    <m/>
    <m/>
    <m/>
    <n v="2"/>
    <n v="5"/>
    <n v="3"/>
    <n v="6"/>
    <n v="16"/>
    <m/>
    <n v="0"/>
    <n v="0"/>
    <n v="0"/>
    <n v="0"/>
    <n v="0"/>
    <m/>
    <m/>
    <m/>
    <m/>
    <m/>
    <m/>
    <m/>
    <m/>
    <m/>
    <m/>
    <m/>
    <m/>
    <m/>
    <m/>
  </r>
  <r>
    <s v="DJI"/>
    <s v="DJ01"/>
    <s v="DJI01001"/>
    <s v="DJI_010"/>
    <x v="3"/>
    <s v="Abdo-Naguib"/>
    <s v="male"/>
    <d v="2018-02-22T00:00:00"/>
    <m/>
    <x v="0"/>
    <m/>
    <x v="0"/>
    <m/>
    <m/>
    <m/>
    <m/>
    <m/>
    <x v="1"/>
    <m/>
    <m/>
    <m/>
    <m/>
    <m/>
    <x v="3"/>
    <n v="0"/>
    <n v="0"/>
    <n v="0"/>
    <n v="0"/>
    <n v="1"/>
    <n v="0"/>
    <n v="0"/>
    <x v="0"/>
    <m/>
    <n v="10"/>
    <m/>
    <m/>
    <m/>
    <m/>
    <m/>
    <m/>
    <m/>
    <n v="0"/>
    <n v="2"/>
    <n v="3"/>
    <n v="5"/>
    <n v="10"/>
    <m/>
    <n v="0"/>
    <n v="0"/>
    <n v="0"/>
    <n v="0"/>
    <n v="0"/>
    <m/>
    <m/>
    <m/>
    <m/>
    <m/>
    <m/>
    <m/>
    <m/>
    <m/>
    <m/>
    <m/>
    <m/>
    <m/>
    <m/>
  </r>
  <r>
    <s v="DJI"/>
    <s v="DJ01"/>
    <s v="DJI01001"/>
    <s v="DJI_010"/>
    <x v="3"/>
    <s v="Abdo-Naguib"/>
    <s v="male"/>
    <d v="2018-02-22T00:00:00"/>
    <m/>
    <x v="0"/>
    <m/>
    <x v="0"/>
    <m/>
    <m/>
    <m/>
    <m/>
    <m/>
    <x v="1"/>
    <m/>
    <m/>
    <m/>
    <m/>
    <m/>
    <x v="1"/>
    <n v="0"/>
    <n v="1"/>
    <n v="0"/>
    <n v="0"/>
    <n v="0"/>
    <n v="0"/>
    <n v="0"/>
    <x v="0"/>
    <m/>
    <n v="9"/>
    <m/>
    <m/>
    <m/>
    <m/>
    <m/>
    <m/>
    <m/>
    <n v="0"/>
    <n v="2"/>
    <n v="3"/>
    <n v="4"/>
    <n v="9"/>
    <m/>
    <n v="0"/>
    <n v="0"/>
    <n v="0"/>
    <n v="0"/>
    <n v="0"/>
    <m/>
    <m/>
    <m/>
    <m/>
    <m/>
    <m/>
    <m/>
    <m/>
    <m/>
    <m/>
    <m/>
    <m/>
    <m/>
    <m/>
  </r>
  <r>
    <s v="DJI"/>
    <s v="DJ01"/>
    <s v="DJI01001"/>
    <s v="DJI_010"/>
    <x v="3"/>
    <s v="Abdo-Naguib"/>
    <s v="male"/>
    <d v="2018-02-24T00:00:00"/>
    <m/>
    <x v="0"/>
    <m/>
    <x v="0"/>
    <m/>
    <m/>
    <m/>
    <m/>
    <m/>
    <x v="1"/>
    <m/>
    <m/>
    <m/>
    <m/>
    <m/>
    <x v="0"/>
    <n v="0"/>
    <n v="0"/>
    <n v="0"/>
    <n v="1"/>
    <n v="0"/>
    <n v="0"/>
    <n v="0"/>
    <x v="0"/>
    <m/>
    <n v="14"/>
    <m/>
    <m/>
    <m/>
    <m/>
    <m/>
    <m/>
    <m/>
    <n v="0"/>
    <n v="9"/>
    <n v="1"/>
    <n v="4"/>
    <n v="14"/>
    <m/>
    <n v="0"/>
    <n v="1"/>
    <n v="0"/>
    <n v="0"/>
    <n v="1"/>
    <m/>
    <m/>
    <m/>
    <m/>
    <m/>
    <m/>
    <m/>
    <m/>
    <m/>
    <m/>
    <m/>
    <m/>
    <m/>
    <m/>
  </r>
  <r>
    <s v="DJI"/>
    <s v="DJ01"/>
    <s v="DJI01001"/>
    <s v="DJI_010"/>
    <x v="3"/>
    <s v="Abdo-Naguib"/>
    <s v="male"/>
    <d v="2018-02-24T00:00:00"/>
    <m/>
    <x v="0"/>
    <m/>
    <x v="0"/>
    <m/>
    <m/>
    <m/>
    <m/>
    <m/>
    <x v="2"/>
    <m/>
    <m/>
    <m/>
    <m/>
    <m/>
    <x v="2"/>
    <n v="0"/>
    <n v="0"/>
    <n v="1"/>
    <n v="0"/>
    <n v="0"/>
    <n v="0"/>
    <n v="0"/>
    <x v="0"/>
    <m/>
    <n v="11"/>
    <m/>
    <m/>
    <m/>
    <m/>
    <m/>
    <m/>
    <m/>
    <n v="2"/>
    <n v="3"/>
    <n v="1"/>
    <n v="5"/>
    <n v="11"/>
    <m/>
    <n v="0"/>
    <n v="0"/>
    <n v="0"/>
    <n v="0"/>
    <n v="0"/>
    <m/>
    <m/>
    <m/>
    <m/>
    <m/>
    <m/>
    <m/>
    <m/>
    <m/>
    <m/>
    <m/>
    <m/>
    <m/>
    <m/>
  </r>
  <r>
    <s v="DJI"/>
    <s v="DJ01"/>
    <s v="DJI01001"/>
    <s v="DJI_010"/>
    <x v="3"/>
    <s v="Abdo-Naguib"/>
    <s v="male"/>
    <d v="2018-02-24T00:00:00"/>
    <m/>
    <x v="0"/>
    <m/>
    <x v="0"/>
    <m/>
    <m/>
    <m/>
    <m/>
    <m/>
    <x v="1"/>
    <m/>
    <m/>
    <m/>
    <m/>
    <m/>
    <x v="1"/>
    <n v="0"/>
    <n v="1"/>
    <n v="0"/>
    <n v="0"/>
    <n v="0"/>
    <n v="0"/>
    <n v="0"/>
    <x v="0"/>
    <m/>
    <n v="9"/>
    <m/>
    <m/>
    <m/>
    <m/>
    <m/>
    <m/>
    <m/>
    <n v="0"/>
    <n v="3"/>
    <n v="2"/>
    <n v="4"/>
    <n v="9"/>
    <m/>
    <n v="0"/>
    <n v="0"/>
    <n v="0"/>
    <n v="0"/>
    <n v="0"/>
    <m/>
    <m/>
    <m/>
    <m/>
    <m/>
    <m/>
    <m/>
    <m/>
    <m/>
    <m/>
    <m/>
    <m/>
    <m/>
    <m/>
  </r>
  <r>
    <s v="DJI"/>
    <s v="DJ01"/>
    <s v="DJI01001"/>
    <s v="DJI_010"/>
    <x v="3"/>
    <s v="Abdo-Naguib"/>
    <s v="male"/>
    <d v="2018-02-25T00:00:00"/>
    <m/>
    <x v="0"/>
    <m/>
    <x v="0"/>
    <m/>
    <m/>
    <m/>
    <m/>
    <m/>
    <x v="1"/>
    <m/>
    <m/>
    <m/>
    <m/>
    <m/>
    <x v="1"/>
    <n v="0"/>
    <n v="1"/>
    <n v="0"/>
    <n v="0"/>
    <n v="0"/>
    <n v="0"/>
    <n v="0"/>
    <x v="0"/>
    <m/>
    <n v="17"/>
    <m/>
    <m/>
    <m/>
    <m/>
    <m/>
    <m/>
    <m/>
    <n v="0"/>
    <n v="9"/>
    <n v="3"/>
    <n v="5"/>
    <n v="17"/>
    <m/>
    <n v="0"/>
    <n v="2"/>
    <n v="0"/>
    <n v="0"/>
    <n v="0"/>
    <m/>
    <m/>
    <m/>
    <m/>
    <m/>
    <m/>
    <m/>
    <m/>
    <m/>
    <m/>
    <m/>
    <m/>
    <m/>
    <m/>
  </r>
  <r>
    <s v="DJI"/>
    <s v="DJ01"/>
    <s v="DJI01001"/>
    <s v="DJI_010"/>
    <x v="3"/>
    <s v="Abdo-Naguib"/>
    <s v="male"/>
    <d v="2018-02-25T00:00:00"/>
    <m/>
    <x v="0"/>
    <m/>
    <x v="0"/>
    <m/>
    <m/>
    <m/>
    <m/>
    <m/>
    <x v="2"/>
    <m/>
    <m/>
    <m/>
    <m/>
    <m/>
    <x v="2"/>
    <n v="0"/>
    <n v="0"/>
    <n v="1"/>
    <n v="0"/>
    <n v="0"/>
    <n v="0"/>
    <n v="0"/>
    <x v="0"/>
    <m/>
    <n v="18"/>
    <m/>
    <m/>
    <m/>
    <m/>
    <m/>
    <m/>
    <m/>
    <n v="2"/>
    <n v="7"/>
    <n v="2"/>
    <n v="7"/>
    <n v="18"/>
    <m/>
    <n v="0"/>
    <n v="0"/>
    <n v="0"/>
    <n v="0"/>
    <n v="0"/>
    <m/>
    <m/>
    <m/>
    <m/>
    <m/>
    <m/>
    <m/>
    <m/>
    <m/>
    <m/>
    <m/>
    <m/>
    <m/>
    <m/>
  </r>
  <r>
    <s v="DJI"/>
    <s v="DJ01"/>
    <s v="DJI01001"/>
    <s v="DJI_010"/>
    <x v="3"/>
    <s v="Abdo-Naguib"/>
    <s v="male"/>
    <d v="2018-02-25T00:00:00"/>
    <m/>
    <x v="0"/>
    <m/>
    <x v="0"/>
    <m/>
    <m/>
    <m/>
    <m/>
    <m/>
    <x v="1"/>
    <m/>
    <m/>
    <m/>
    <m/>
    <m/>
    <x v="0"/>
    <n v="0"/>
    <n v="0"/>
    <n v="0"/>
    <n v="1"/>
    <n v="0"/>
    <n v="0"/>
    <n v="0"/>
    <x v="0"/>
    <m/>
    <n v="12"/>
    <m/>
    <m/>
    <m/>
    <m/>
    <m/>
    <m/>
    <m/>
    <n v="1"/>
    <n v="3"/>
    <n v="2"/>
    <n v="6"/>
    <n v="12"/>
    <m/>
    <n v="0"/>
    <n v="0"/>
    <n v="0"/>
    <n v="0"/>
    <n v="0"/>
    <m/>
    <m/>
    <m/>
    <m/>
    <m/>
    <m/>
    <m/>
    <m/>
    <m/>
    <m/>
    <m/>
    <m/>
    <m/>
    <m/>
  </r>
  <r>
    <s v="DJI"/>
    <s v="DJ01"/>
    <s v="DJI01001"/>
    <s v="DJI_010"/>
    <x v="3"/>
    <s v="Abdo-Naguib"/>
    <s v="male"/>
    <d v="2018-02-17T00:00:00"/>
    <m/>
    <x v="0"/>
    <m/>
    <x v="0"/>
    <m/>
    <m/>
    <m/>
    <m/>
    <m/>
    <x v="1"/>
    <m/>
    <m/>
    <m/>
    <m/>
    <m/>
    <x v="0"/>
    <n v="0"/>
    <n v="0"/>
    <n v="0"/>
    <n v="1"/>
    <n v="0"/>
    <n v="0"/>
    <n v="0"/>
    <x v="0"/>
    <m/>
    <n v="9"/>
    <m/>
    <m/>
    <m/>
    <m/>
    <m/>
    <m/>
    <m/>
    <n v="1"/>
    <n v="2"/>
    <n v="3"/>
    <n v="3"/>
    <n v="9"/>
    <m/>
    <n v="0"/>
    <n v="0"/>
    <n v="0"/>
    <n v="0"/>
    <n v="0"/>
    <m/>
    <m/>
    <m/>
    <m/>
    <m/>
    <m/>
    <m/>
    <m/>
    <m/>
    <m/>
    <m/>
    <m/>
    <m/>
    <m/>
  </r>
  <r>
    <s v="DJI"/>
    <s v="DJ01"/>
    <s v="DJI01001"/>
    <s v="DJI_010"/>
    <x v="3"/>
    <s v="Abdo-Naguib"/>
    <s v="male"/>
    <d v="2018-02-17T00:00:00"/>
    <m/>
    <x v="0"/>
    <m/>
    <x v="0"/>
    <m/>
    <m/>
    <m/>
    <m/>
    <m/>
    <x v="2"/>
    <m/>
    <m/>
    <m/>
    <m/>
    <m/>
    <x v="2"/>
    <n v="0"/>
    <n v="0"/>
    <n v="1"/>
    <n v="0"/>
    <n v="0"/>
    <n v="0"/>
    <n v="0"/>
    <x v="0"/>
    <m/>
    <n v="21"/>
    <m/>
    <m/>
    <m/>
    <m/>
    <m/>
    <m/>
    <m/>
    <n v="2"/>
    <n v="5"/>
    <n v="4"/>
    <n v="10"/>
    <n v="21"/>
    <m/>
    <n v="0"/>
    <n v="0"/>
    <n v="0"/>
    <n v="0"/>
    <n v="0"/>
    <m/>
    <m/>
    <m/>
    <m/>
    <m/>
    <m/>
    <m/>
    <m/>
    <m/>
    <m/>
    <m/>
    <m/>
    <m/>
    <m/>
  </r>
  <r>
    <s v="DJI"/>
    <s v="DJ01"/>
    <s v="DJI01001"/>
    <s v="DJI_010"/>
    <x v="3"/>
    <s v="Abdo-Naguib"/>
    <s v="male"/>
    <d v="2018-02-17T00:00:00"/>
    <m/>
    <x v="0"/>
    <m/>
    <x v="0"/>
    <m/>
    <m/>
    <m/>
    <m/>
    <m/>
    <x v="1"/>
    <m/>
    <m/>
    <m/>
    <m/>
    <m/>
    <x v="1"/>
    <n v="0"/>
    <n v="1"/>
    <n v="0"/>
    <n v="0"/>
    <n v="0"/>
    <n v="0"/>
    <n v="0"/>
    <x v="0"/>
    <m/>
    <n v="8"/>
    <m/>
    <m/>
    <m/>
    <m/>
    <m/>
    <m/>
    <m/>
    <n v="0"/>
    <n v="3"/>
    <n v="0"/>
    <n v="5"/>
    <n v="8"/>
    <m/>
    <n v="0"/>
    <n v="0"/>
    <n v="0"/>
    <n v="0"/>
    <n v="0"/>
    <m/>
    <m/>
    <m/>
    <m/>
    <m/>
    <m/>
    <m/>
    <m/>
    <m/>
    <m/>
    <m/>
    <m/>
    <m/>
    <m/>
  </r>
  <r>
    <s v="DJI"/>
    <s v="DJ01"/>
    <s v="DJ01001"/>
    <s v="DJI_008"/>
    <x v="4"/>
    <s v="Ismael"/>
    <s v="male"/>
    <d v="2018-02-05T00:00:00"/>
    <m/>
    <x v="0"/>
    <m/>
    <x v="0"/>
    <m/>
    <m/>
    <m/>
    <m/>
    <m/>
    <x v="1"/>
    <m/>
    <m/>
    <m/>
    <m/>
    <m/>
    <x v="1"/>
    <n v="0"/>
    <n v="1"/>
    <n v="0"/>
    <n v="0"/>
    <n v="0"/>
    <n v="0"/>
    <n v="0"/>
    <x v="0"/>
    <m/>
    <n v="9"/>
    <m/>
    <m/>
    <m/>
    <m/>
    <m/>
    <m/>
    <m/>
    <n v="2"/>
    <n v="7"/>
    <n v="0"/>
    <n v="0"/>
    <n v="9"/>
    <m/>
    <n v="0"/>
    <n v="0"/>
    <n v="0"/>
    <n v="0"/>
    <n v="1"/>
    <m/>
    <m/>
    <m/>
    <m/>
    <m/>
    <m/>
    <m/>
    <m/>
    <m/>
    <m/>
    <m/>
    <m/>
    <m/>
    <m/>
  </r>
  <r>
    <s v="DJI"/>
    <s v="DJ01"/>
    <s v="DJ01001"/>
    <s v="DJI_008"/>
    <x v="4"/>
    <s v="Ismael"/>
    <s v="male"/>
    <d v="2018-02-05T00:00:00"/>
    <m/>
    <x v="0"/>
    <m/>
    <x v="0"/>
    <m/>
    <m/>
    <m/>
    <m/>
    <m/>
    <x v="2"/>
    <m/>
    <m/>
    <m/>
    <m/>
    <m/>
    <x v="1"/>
    <n v="0"/>
    <n v="1"/>
    <n v="0"/>
    <n v="0"/>
    <n v="0"/>
    <n v="0"/>
    <n v="0"/>
    <x v="0"/>
    <m/>
    <n v="10"/>
    <m/>
    <m/>
    <m/>
    <m/>
    <m/>
    <m/>
    <m/>
    <n v="0"/>
    <n v="0"/>
    <n v="3"/>
    <n v="7"/>
    <n v="10"/>
    <m/>
    <n v="0"/>
    <n v="0"/>
    <n v="0"/>
    <n v="0"/>
    <n v="0"/>
    <m/>
    <m/>
    <m/>
    <m/>
    <m/>
    <m/>
    <m/>
    <m/>
    <m/>
    <m/>
    <m/>
    <m/>
    <m/>
    <m/>
  </r>
  <r>
    <s v="DJI"/>
    <s v="DJ01"/>
    <s v="DJ01001"/>
    <s v="DJI_008"/>
    <x v="4"/>
    <s v="Ismael"/>
    <s v="male"/>
    <d v="2018-02-05T00:00:00"/>
    <m/>
    <x v="0"/>
    <m/>
    <x v="0"/>
    <m/>
    <m/>
    <m/>
    <m/>
    <m/>
    <x v="2"/>
    <m/>
    <m/>
    <m/>
    <m/>
    <m/>
    <x v="1"/>
    <n v="0"/>
    <n v="1"/>
    <n v="0"/>
    <n v="0"/>
    <n v="0"/>
    <n v="0"/>
    <n v="0"/>
    <x v="0"/>
    <m/>
    <n v="6"/>
    <m/>
    <m/>
    <m/>
    <m/>
    <m/>
    <m/>
    <m/>
    <n v="0"/>
    <n v="0"/>
    <n v="2"/>
    <n v="4"/>
    <n v="6"/>
    <m/>
    <n v="0"/>
    <n v="0"/>
    <n v="0"/>
    <n v="0"/>
    <n v="0"/>
    <m/>
    <m/>
    <m/>
    <m/>
    <m/>
    <m/>
    <m/>
    <m/>
    <m/>
    <m/>
    <m/>
    <m/>
    <m/>
    <m/>
  </r>
  <r>
    <s v="DJI"/>
    <s v="DJ05"/>
    <s v="DJ05011"/>
    <s v="DJI_001"/>
    <x v="5"/>
    <s v="abro"/>
    <s v="male"/>
    <d v="2018-02-01T00:00:00"/>
    <m/>
    <x v="0"/>
    <m/>
    <x v="0"/>
    <m/>
    <s v="ETH15"/>
    <m/>
    <s v="Jima"/>
    <m/>
    <x v="2"/>
    <m/>
    <m/>
    <m/>
    <s v="ooo"/>
    <m/>
    <x v="0"/>
    <n v="0"/>
    <n v="0"/>
    <n v="0"/>
    <n v="1"/>
    <n v="0"/>
    <n v="0"/>
    <n v="0"/>
    <x v="0"/>
    <m/>
    <n v="12"/>
    <m/>
    <m/>
    <m/>
    <m/>
    <m/>
    <m/>
    <m/>
    <n v="0"/>
    <n v="0"/>
    <n v="0"/>
    <n v="12"/>
    <n v="12"/>
    <m/>
    <n v="0"/>
    <n v="0"/>
    <n v="0"/>
    <n v="0"/>
    <n v="0"/>
    <s v="2018-02-26T18:51:29.366+03"/>
    <s v="2018-02-26T18:53:44.959+03"/>
    <d v="2018-02-26T00:00:00"/>
    <s v="358161077509535"/>
    <s v="dji_enum"/>
    <m/>
    <s v="uuid:b09c73e5-9838-41a6-b403-d98df7f6e8fb"/>
    <n v="142633"/>
    <s v="b09c73e5-9838-41a6-b403-d98df7f6e8fb"/>
    <s v="2018-02-26T16:13:26"/>
    <n v="183"/>
    <m/>
    <n v="-1"/>
    <s v=""/>
  </r>
  <r>
    <s v="DJI"/>
    <s v="DJ04"/>
    <s v="DJ04007"/>
    <s v="DJI_002"/>
    <x v="6"/>
    <s v="Oumalkaire"/>
    <s v="female"/>
    <d v="2018-02-01T00:00:00"/>
    <m/>
    <x v="0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72"/>
    <m/>
    <m/>
    <m/>
    <m/>
    <m/>
    <m/>
    <m/>
    <n v="0"/>
    <n v="12"/>
    <n v="3"/>
    <n v="57"/>
    <n v="72"/>
    <m/>
    <n v="0"/>
    <n v="0"/>
    <n v="3"/>
    <n v="0"/>
    <n v="0"/>
    <s v="2018-03-01T16:48:53.661+03"/>
    <s v="2018-03-01T16:50:35.464+03"/>
    <d v="2018-03-01T00:00:00"/>
    <s v="358161078056965"/>
    <s v="dji_enum"/>
    <m/>
    <s v="uuid:f7ceb4a4-8527-4efe-aeec-b3edd5ebbe29"/>
    <n v="153781"/>
    <s v="f7ceb4a4-8527-4efe-aeec-b3edd5ebbe29"/>
    <s v="2018-03-04T07:39:28"/>
    <n v="306"/>
    <m/>
    <n v="-1"/>
    <s v=""/>
  </r>
  <r>
    <s v="DJI"/>
    <s v="DJ04"/>
    <s v="DJ04007"/>
    <s v="DJI_006"/>
    <x v="7"/>
    <s v="Oumlkaire "/>
    <s v="male"/>
    <d v="2018-02-01T00:00:00"/>
    <m/>
    <x v="0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80"/>
    <m/>
    <m/>
    <m/>
    <m/>
    <m/>
    <m/>
    <m/>
    <n v="0"/>
    <n v="0"/>
    <n v="12"/>
    <n v="68"/>
    <n v="80"/>
    <m/>
    <n v="0"/>
    <n v="0"/>
    <n v="12"/>
    <n v="0"/>
    <n v="0"/>
    <s v="2018-03-01T16:51:40.099+03"/>
    <s v="2018-03-01T16:58:28.083+03"/>
    <d v="2018-03-01T00:00:00"/>
    <s v="358161078056965"/>
    <s v="dji_enum"/>
    <m/>
    <s v="uuid:3b95676c-be7c-4615-b7e1-0c60acb7f756"/>
    <n v="153782"/>
    <s v="3b95676c-be7c-4615-b7e1-0c60acb7f756"/>
    <s v="2018-03-04T07:39:32"/>
    <n v="307"/>
    <m/>
    <n v="-1"/>
    <s v=""/>
  </r>
  <r>
    <s v="DJI"/>
    <s v="DJ03"/>
    <s v="DJ03005"/>
    <s v="DJI_018"/>
    <x v="8"/>
    <s v="Robleh"/>
    <s v="male"/>
    <d v="2018-02-02T00:00:00"/>
    <m/>
    <x v="0"/>
    <m/>
    <x v="1"/>
    <m/>
    <m/>
    <m/>
    <s v="Boorama"/>
    <m/>
    <x v="1"/>
    <m/>
    <s v="DJ03"/>
    <m/>
    <s v="Djibouti"/>
    <m/>
    <x v="3"/>
    <n v="0"/>
    <n v="0"/>
    <n v="0"/>
    <n v="0"/>
    <n v="1"/>
    <n v="0"/>
    <n v="0"/>
    <x v="0"/>
    <m/>
    <n v="30"/>
    <s v="ooo"/>
    <m/>
    <m/>
    <m/>
    <m/>
    <m/>
    <m/>
    <n v="0"/>
    <n v="0"/>
    <n v="0"/>
    <n v="30"/>
    <n v="30"/>
    <m/>
    <n v="0"/>
    <n v="0"/>
    <n v="0"/>
    <n v="0"/>
    <n v="0"/>
    <s v="2018-02-08T12:45:22.111+03"/>
    <s v="2018-02-08T12:53:52.410+03"/>
    <d v="2018-02-08T00:00:00"/>
    <s v="358161078126008"/>
    <s v="dji_enum"/>
    <m/>
    <s v="uuid:147010f9-ca3c-44bd-8714-c9d0a1ea9de9"/>
    <n v="133721"/>
    <s v="147010f9-ca3c-44bd-8714-c9d0a1ea9de9"/>
    <s v="2018-02-21T17:59:09"/>
    <n v="137"/>
    <m/>
    <n v="-1"/>
    <s v=""/>
  </r>
  <r>
    <s v="DJI"/>
    <s v="DJ03"/>
    <s v="DJ03005"/>
    <s v="DJI_018"/>
    <x v="8"/>
    <s v="Robleh kassim"/>
    <s v="male"/>
    <d v="2018-02-02T00:00:00"/>
    <m/>
    <x v="0"/>
    <m/>
    <x v="1"/>
    <m/>
    <m/>
    <m/>
    <s v="Boorama"/>
    <m/>
    <x v="1"/>
    <m/>
    <s v="DJ03"/>
    <m/>
    <s v="Djibouti"/>
    <m/>
    <x v="3"/>
    <n v="0"/>
    <n v="0"/>
    <n v="0"/>
    <n v="0"/>
    <n v="1"/>
    <n v="0"/>
    <n v="0"/>
    <x v="0"/>
    <m/>
    <n v="12"/>
    <m/>
    <m/>
    <m/>
    <m/>
    <m/>
    <m/>
    <m/>
    <n v="0"/>
    <n v="0"/>
    <n v="0"/>
    <n v="12"/>
    <n v="12"/>
    <m/>
    <n v="0"/>
    <n v="0"/>
    <n v="0"/>
    <n v="0"/>
    <n v="0"/>
    <s v="2018-02-08T12:54:27.137+03"/>
    <s v="2018-02-08T12:57:27.119+03"/>
    <d v="2018-02-08T00:00:00"/>
    <s v="358161078126008"/>
    <s v="dji_enum"/>
    <m/>
    <s v="uuid:9a7f0338-ee10-4410-915c-7f74c76ad2a2"/>
    <n v="133722"/>
    <s v="9a7f0338-ee10-4410-915c-7f74c76ad2a2"/>
    <s v="2018-02-21T17:59:14"/>
    <n v="138"/>
    <m/>
    <n v="-1"/>
    <s v=""/>
  </r>
  <r>
    <s v="DJI"/>
    <s v="DJ03"/>
    <s v="DJ03005"/>
    <s v="DJI_018"/>
    <x v="8"/>
    <s v="Robleh kassim"/>
    <s v="male"/>
    <d v="2018-02-02T00:00:00"/>
    <m/>
    <x v="0"/>
    <m/>
    <x v="1"/>
    <m/>
    <m/>
    <m/>
    <s v="Hargeysa"/>
    <m/>
    <x v="1"/>
    <m/>
    <m/>
    <m/>
    <s v="Djibouti"/>
    <m/>
    <x v="0"/>
    <n v="0"/>
    <n v="0"/>
    <n v="0"/>
    <n v="1"/>
    <n v="0"/>
    <n v="0"/>
    <n v="0"/>
    <x v="1"/>
    <m/>
    <n v="5"/>
    <s v="ooo"/>
    <m/>
    <m/>
    <m/>
    <m/>
    <m/>
    <m/>
    <n v="0"/>
    <n v="0"/>
    <n v="0"/>
    <n v="5"/>
    <n v="5"/>
    <m/>
    <n v="0"/>
    <n v="0"/>
    <n v="0"/>
    <n v="0"/>
    <n v="0"/>
    <s v="2018-02-09T21:25:36.623+03"/>
    <s v="2018-02-09T21:32:11.571+03"/>
    <d v="2018-02-09T00:00:00"/>
    <s v="358161078126008"/>
    <s v="dji_enum"/>
    <m/>
    <s v="uuid:509d8ac1-fdf7-4d71-a711-36920e291f3a"/>
    <n v="133723"/>
    <s v="509d8ac1-fdf7-4d71-a711-36920e291f3a"/>
    <s v="2018-02-21T17:59:18"/>
    <n v="139"/>
    <m/>
    <n v="-1"/>
    <s v=""/>
  </r>
  <r>
    <s v="DJI"/>
    <s v="DJ01"/>
    <s v="DJ01001"/>
    <s v="DJI_004"/>
    <x v="9"/>
    <s v="Abdou"/>
    <s v="male"/>
    <d v="2018-02-03T00:00:00"/>
    <m/>
    <x v="2"/>
    <m/>
    <x v="0"/>
    <m/>
    <s v="ETH15"/>
    <m/>
    <s v="Dire Dawa"/>
    <m/>
    <x v="0"/>
    <m/>
    <m/>
    <m/>
    <s v="ooo"/>
    <m/>
    <x v="0"/>
    <n v="0"/>
    <n v="0"/>
    <n v="0"/>
    <n v="1"/>
    <n v="0"/>
    <n v="0"/>
    <n v="0"/>
    <x v="0"/>
    <m/>
    <n v="25"/>
    <m/>
    <m/>
    <m/>
    <m/>
    <m/>
    <m/>
    <m/>
    <n v="6"/>
    <n v="7"/>
    <n v="7"/>
    <n v="5"/>
    <n v="25"/>
    <m/>
    <n v="0"/>
    <n v="0"/>
    <n v="0"/>
    <n v="0"/>
    <n v="0"/>
    <s v="2018-02-04T16:19:18.740+03"/>
    <s v="2018-02-04T16:26:55.198+03"/>
    <d v="2018-02-04T00:00:00"/>
    <s v="357334070885316"/>
    <s v="dji_enum"/>
    <m/>
    <s v="uuid:0a83f857-09f5-46aa-9f1b-854883ccb9f7"/>
    <n v="89733"/>
    <s v="0a83f857-09f5-46aa-9f1b-854883ccb9f7"/>
    <s v="2018-02-06T09:14:05"/>
    <n v="8"/>
    <m/>
    <n v="-1"/>
    <s v=""/>
  </r>
  <r>
    <s v="DJI"/>
    <s v="DJ01"/>
    <s v="DJ01001"/>
    <s v="DJI_025"/>
    <x v="2"/>
    <s v="Souleiman"/>
    <s v="male"/>
    <d v="2018-02-03T00:00:00"/>
    <m/>
    <x v="0"/>
    <m/>
    <x v="0"/>
    <m/>
    <m/>
    <m/>
    <s v="ooo"/>
    <m/>
    <x v="1"/>
    <m/>
    <m/>
    <m/>
    <s v="Ali Sabih"/>
    <m/>
    <x v="5"/>
    <n v="0"/>
    <n v="1"/>
    <n v="0"/>
    <n v="1"/>
    <n v="0"/>
    <n v="0"/>
    <n v="0"/>
    <x v="0"/>
    <m/>
    <n v="11"/>
    <m/>
    <m/>
    <m/>
    <m/>
    <m/>
    <m/>
    <m/>
    <n v="0"/>
    <n v="0"/>
    <n v="0"/>
    <n v="11"/>
    <n v="11"/>
    <m/>
    <n v="0"/>
    <n v="0"/>
    <n v="0"/>
    <n v="0"/>
    <n v="0"/>
    <s v="2018-02-25T17:36:55.086+03"/>
    <s v="2018-02-25T17:38:18.182+03"/>
    <d v="2018-02-25T00:00:00"/>
    <s v="357334070885316"/>
    <s v="dji_enum"/>
    <m/>
    <s v="uuid:a32aba79-3657-406f-8c64-657f899dff10"/>
    <n v="140374"/>
    <s v="a32aba79-3657-406f-8c64-657f899dff10"/>
    <s v="2018-02-25T15:12:15"/>
    <n v="64"/>
    <m/>
    <n v="-1"/>
    <s v=""/>
  </r>
  <r>
    <s v="DJI"/>
    <s v="DJ03"/>
    <m/>
    <s v="DJI_018"/>
    <x v="8"/>
    <s v="Robleh kassim"/>
    <s v="male"/>
    <d v="2018-02-03T00:00:00"/>
    <m/>
    <x v="0"/>
    <m/>
    <x v="1"/>
    <m/>
    <m/>
    <m/>
    <s v="Boorama"/>
    <m/>
    <x v="1"/>
    <m/>
    <m/>
    <m/>
    <s v="Djibouti"/>
    <m/>
    <x v="3"/>
    <n v="0"/>
    <n v="0"/>
    <n v="0"/>
    <n v="0"/>
    <n v="1"/>
    <n v="0"/>
    <n v="0"/>
    <x v="0"/>
    <m/>
    <n v="6"/>
    <m/>
    <m/>
    <m/>
    <m/>
    <m/>
    <m/>
    <m/>
    <n v="2"/>
    <n v="1"/>
    <n v="0"/>
    <n v="3"/>
    <n v="6"/>
    <m/>
    <n v="0"/>
    <n v="0"/>
    <n v="0"/>
    <n v="0"/>
    <n v="3"/>
    <s v="2018-02-21T20:03:43.025+03"/>
    <s v="2018-02-21T20:10:01.243+03"/>
    <d v="2018-02-21T00:00:00"/>
    <s v="358161078126008"/>
    <s v="dji_enum"/>
    <m/>
    <s v="uuid:02e16d23-9476-4fc2-ba5e-9154f1f02e21"/>
    <n v="133614"/>
    <s v="02e16d23-9476-4fc2-ba5e-9154f1f02e21"/>
    <s v="2018-02-21T17:12:19"/>
    <n v="128"/>
    <m/>
    <n v="-1"/>
    <s v=""/>
  </r>
  <r>
    <s v="DJI"/>
    <s v="DJ01"/>
    <m/>
    <s v="DJI_009"/>
    <x v="10"/>
    <s v="Robleh bahdon "/>
    <s v="male"/>
    <d v="2018-02-03T00:00:00"/>
    <m/>
    <x v="0"/>
    <m/>
    <x v="0"/>
    <m/>
    <m/>
    <m/>
    <s v="Harar"/>
    <m/>
    <x v="1"/>
    <m/>
    <m/>
    <m/>
    <s v="Ali Sabih"/>
    <m/>
    <x v="1"/>
    <n v="0"/>
    <n v="1"/>
    <n v="0"/>
    <n v="0"/>
    <n v="0"/>
    <n v="0"/>
    <n v="0"/>
    <x v="0"/>
    <m/>
    <n v="9"/>
    <m/>
    <m/>
    <m/>
    <m/>
    <m/>
    <m/>
    <m/>
    <n v="0"/>
    <n v="0"/>
    <n v="3"/>
    <n v="6"/>
    <n v="9"/>
    <m/>
    <n v="0"/>
    <n v="0"/>
    <n v="0"/>
    <n v="0"/>
    <n v="0"/>
    <s v="2018-02-16T13:50:22.198+03"/>
    <s v="2018-02-16T13:54:13.432+03"/>
    <d v="2018-02-16T00:00:00"/>
    <s v="358161077325007"/>
    <s v="dji_enum"/>
    <m/>
    <s v="uuid:9e535258-92ba-496e-9389-6c86e019e1d3"/>
    <n v="134448"/>
    <s v="9e535258-92ba-496e-9389-6c86e019e1d3"/>
    <s v="2018-02-22T08:38:30"/>
    <n v="143"/>
    <m/>
    <n v="-1"/>
    <s v=""/>
  </r>
  <r>
    <s v="DJI"/>
    <s v="DJ05"/>
    <s v="DJ05011"/>
    <s v="DJI_001"/>
    <x v="5"/>
    <s v="abro"/>
    <s v="male"/>
    <d v="2018-02-03T00:00:00"/>
    <m/>
    <x v="0"/>
    <m/>
    <x v="0"/>
    <m/>
    <s v="ETH15"/>
    <m/>
    <s v="Jima"/>
    <m/>
    <x v="2"/>
    <m/>
    <m/>
    <m/>
    <s v="ooo"/>
    <m/>
    <x v="0"/>
    <n v="0"/>
    <n v="0"/>
    <n v="0"/>
    <n v="1"/>
    <n v="0"/>
    <n v="0"/>
    <n v="0"/>
    <x v="0"/>
    <m/>
    <n v="20"/>
    <m/>
    <m/>
    <m/>
    <m/>
    <m/>
    <m/>
    <m/>
    <n v="0"/>
    <n v="0"/>
    <n v="0"/>
    <n v="20"/>
    <n v="20"/>
    <m/>
    <n v="0"/>
    <n v="0"/>
    <n v="0"/>
    <n v="0"/>
    <n v="0"/>
    <s v="2018-02-26T18:54:12.470+03"/>
    <s v="2018-02-26T18:56:00.265+03"/>
    <d v="2018-02-26T00:00:00"/>
    <s v="358161077509535"/>
    <s v="dji_enum"/>
    <m/>
    <s v="uuid:4d04cf39-6b70-4091-9b3c-2ebcb4522b4a"/>
    <n v="142634"/>
    <s v="4d04cf39-6b70-4091-9b3c-2ebcb4522b4a"/>
    <s v="2018-02-26T16:13:28"/>
    <n v="184"/>
    <m/>
    <n v="-1"/>
    <s v=""/>
  </r>
  <r>
    <s v="DJI"/>
    <s v="DJ05"/>
    <s v="DJ05011"/>
    <s v="DJI_021"/>
    <x v="11"/>
    <s v="watta"/>
    <s v="male"/>
    <d v="2018-02-04T00:00:00"/>
    <m/>
    <x v="0"/>
    <m/>
    <x v="0"/>
    <m/>
    <s v="ETH03"/>
    <m/>
    <s v="Dire Dawa"/>
    <m/>
    <x v="2"/>
    <m/>
    <m/>
    <m/>
    <s v="ooo"/>
    <m/>
    <x v="0"/>
    <n v="0"/>
    <n v="0"/>
    <n v="0"/>
    <n v="1"/>
    <n v="0"/>
    <n v="0"/>
    <n v="0"/>
    <x v="0"/>
    <m/>
    <n v="92"/>
    <s v="ooo"/>
    <m/>
    <m/>
    <m/>
    <m/>
    <m/>
    <m/>
    <n v="5"/>
    <n v="17"/>
    <n v="23"/>
    <n v="47"/>
    <n v="92"/>
    <m/>
    <n v="0"/>
    <n v="0"/>
    <n v="0"/>
    <n v="0"/>
    <n v="0"/>
    <s v="2018-02-25T21:33:50.669+03"/>
    <s v="2018-02-25T21:39:52.950+03"/>
    <d v="2018-02-25T00:00:00"/>
    <s v="358161077509535"/>
    <s v="dji_enum"/>
    <m/>
    <s v="uuid:e8e622ac-1611-496e-9635-9ebdc99aaf48"/>
    <n v="140769"/>
    <s v="e8e622ac-1611-496e-9635-9ebdc99aaf48"/>
    <s v="2018-02-25T19:21:49"/>
    <n v="73"/>
    <m/>
    <n v="-1"/>
    <s v=""/>
  </r>
  <r>
    <s v="DJI"/>
    <s v="DJ03"/>
    <m/>
    <s v="DJI_018"/>
    <x v="8"/>
    <s v="Robleh kassim"/>
    <s v="male"/>
    <d v="2018-02-04T00:00:00"/>
    <m/>
    <x v="0"/>
    <m/>
    <x v="1"/>
    <m/>
    <m/>
    <m/>
    <s v="Boorama"/>
    <m/>
    <x v="1"/>
    <m/>
    <m/>
    <m/>
    <s v="Djibouti"/>
    <m/>
    <x v="3"/>
    <n v="0"/>
    <n v="0"/>
    <n v="0"/>
    <n v="0"/>
    <n v="1"/>
    <n v="0"/>
    <n v="0"/>
    <x v="1"/>
    <m/>
    <n v="2"/>
    <s v="ooo"/>
    <m/>
    <m/>
    <m/>
    <m/>
    <m/>
    <m/>
    <n v="0"/>
    <n v="2"/>
    <n v="0"/>
    <n v="0"/>
    <n v="2"/>
    <m/>
    <n v="0"/>
    <n v="0"/>
    <n v="0"/>
    <n v="0"/>
    <n v="0"/>
    <s v="2018-02-21T20:11:53.514+03"/>
    <s v="2018-02-21T20:16:09.990+03"/>
    <d v="2018-02-21T00:00:00"/>
    <s v="358161078126008"/>
    <s v="dji_enum"/>
    <m/>
    <s v="uuid:b9067a3b-935b-489c-b265-4aa5416d2393"/>
    <n v="133615"/>
    <s v="b9067a3b-935b-489c-b265-4aa5416d2393"/>
    <s v="2018-02-21T17:18:26"/>
    <n v="129"/>
    <m/>
    <n v="-1"/>
    <s v=""/>
  </r>
  <r>
    <s v="DJI"/>
    <s v="DJ01"/>
    <m/>
    <s v="DJI_009"/>
    <x v="10"/>
    <s v="Robleh bahdon "/>
    <s v="male"/>
    <d v="2018-02-04T00:00:00"/>
    <m/>
    <x v="0"/>
    <m/>
    <x v="0"/>
    <m/>
    <s v="ETH04"/>
    <m/>
    <s v="Harar"/>
    <m/>
    <x v="2"/>
    <m/>
    <m/>
    <m/>
    <s v="ooo"/>
    <m/>
    <x v="1"/>
    <n v="0"/>
    <n v="1"/>
    <n v="0"/>
    <n v="0"/>
    <n v="0"/>
    <n v="0"/>
    <n v="0"/>
    <x v="0"/>
    <m/>
    <n v="12"/>
    <m/>
    <m/>
    <m/>
    <m/>
    <m/>
    <m/>
    <m/>
    <n v="1"/>
    <n v="9"/>
    <n v="0"/>
    <n v="2"/>
    <n v="12"/>
    <m/>
    <n v="0"/>
    <n v="0"/>
    <n v="0"/>
    <n v="0"/>
    <n v="0"/>
    <s v="2018-02-16T13:42:50.098+03"/>
    <s v="2018-02-16T13:50:03.150+03"/>
    <d v="2018-02-16T00:00:00"/>
    <s v="358161077325007"/>
    <s v="dji_enum"/>
    <m/>
    <s v="uuid:fdde88be-e925-4004-a70d-234250b54d35"/>
    <n v="134447"/>
    <s v="fdde88be-e925-4004-a70d-234250b54d35"/>
    <s v="2018-02-22T08:38:27"/>
    <n v="142"/>
    <m/>
    <n v="-1"/>
    <s v=""/>
  </r>
  <r>
    <s v="DJI"/>
    <s v="DJ05"/>
    <s v="DJ05011"/>
    <s v="DJI_001"/>
    <x v="5"/>
    <s v="abro"/>
    <s v="male"/>
    <d v="2018-02-04T00:00:00"/>
    <m/>
    <x v="0"/>
    <m/>
    <x v="0"/>
    <m/>
    <s v="ETH15"/>
    <m/>
    <s v="Jima"/>
    <m/>
    <x v="2"/>
    <m/>
    <m/>
    <m/>
    <s v="ooo"/>
    <m/>
    <x v="0"/>
    <n v="0"/>
    <n v="0"/>
    <n v="0"/>
    <n v="1"/>
    <n v="0"/>
    <n v="0"/>
    <n v="0"/>
    <x v="0"/>
    <m/>
    <n v="10"/>
    <m/>
    <m/>
    <m/>
    <m/>
    <m/>
    <m/>
    <m/>
    <n v="0"/>
    <n v="0"/>
    <n v="0"/>
    <n v="10"/>
    <n v="10"/>
    <m/>
    <n v="0"/>
    <n v="0"/>
    <n v="0"/>
    <n v="0"/>
    <n v="0"/>
    <s v="2018-02-26T18:56:08.543+03"/>
    <s v="2018-02-26T18:57:24.437+03"/>
    <d v="2018-02-26T00:00:00"/>
    <s v="358161077509535"/>
    <s v="dji_enum"/>
    <m/>
    <s v="uuid:f7892ca1-ed0e-4a7b-b396-6a5b1c98ec50"/>
    <n v="142636"/>
    <s v="f7892ca1-ed0e-4a7b-b396-6a5b1c98ec50"/>
    <s v="2018-02-26T16:13:30"/>
    <n v="185"/>
    <m/>
    <n v="-1"/>
    <s v=""/>
  </r>
  <r>
    <s v="DJI"/>
    <s v="DJ04"/>
    <s v="DJ04007"/>
    <s v="DJI_002"/>
    <x v="6"/>
    <s v="Oumalkaire "/>
    <s v="female"/>
    <d v="2018-02-04T00:00:00"/>
    <m/>
    <x v="0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102"/>
    <m/>
    <m/>
    <m/>
    <m/>
    <m/>
    <m/>
    <m/>
    <n v="7"/>
    <n v="21"/>
    <n v="8"/>
    <n v="66"/>
    <n v="102"/>
    <m/>
    <n v="0"/>
    <n v="0"/>
    <n v="15"/>
    <n v="0"/>
    <n v="0"/>
    <s v="2018-03-01T16:58:36.349+03"/>
    <s v="2018-03-01T17:02:29.914+03"/>
    <d v="2018-03-01T00:00:00"/>
    <s v="358161078056965"/>
    <s v="dji_enum"/>
    <m/>
    <s v="uuid:c29eb83e-b965-403b-b73c-f796568496e2"/>
    <n v="153783"/>
    <s v="c29eb83e-b965-403b-b73c-f796568496e2"/>
    <s v="2018-03-04T07:39:35"/>
    <n v="308"/>
    <m/>
    <n v="-1"/>
    <s v=""/>
  </r>
  <r>
    <s v="DJI"/>
    <s v="DJ04"/>
    <s v="DJ04007"/>
    <s v="DJI_006"/>
    <x v="7"/>
    <s v="Oumalkaire "/>
    <s v="female"/>
    <d v="2018-02-04T00:00:00"/>
    <m/>
    <x v="0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99"/>
    <m/>
    <m/>
    <m/>
    <m/>
    <m/>
    <m/>
    <m/>
    <n v="0"/>
    <n v="0"/>
    <n v="0"/>
    <n v="99"/>
    <n v="99"/>
    <m/>
    <n v="0"/>
    <n v="0"/>
    <n v="0"/>
    <n v="0"/>
    <n v="0"/>
    <s v="2018-03-01T17:03:42.903+03"/>
    <s v="2018-03-01T17:06:16.512+03"/>
    <d v="2018-03-01T00:00:00"/>
    <s v="358161078056965"/>
    <s v="dji_enum"/>
    <m/>
    <s v="uuid:f752f706-c237-4939-97b1-64b5fe48bd2c"/>
    <n v="153784"/>
    <s v="f752f706-c237-4939-97b1-64b5fe48bd2c"/>
    <s v="2018-03-04T07:39:37"/>
    <n v="309"/>
    <m/>
    <n v="-1"/>
    <s v=""/>
  </r>
  <r>
    <s v="DJI"/>
    <s v="DJ01"/>
    <s v="DJ01001"/>
    <s v="DJI_025"/>
    <x v="2"/>
    <s v="Souleiman"/>
    <s v="male"/>
    <d v="2018-02-05T00:00:00"/>
    <m/>
    <x v="0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36"/>
    <m/>
    <m/>
    <m/>
    <m/>
    <m/>
    <m/>
    <m/>
    <n v="0"/>
    <n v="2"/>
    <n v="2"/>
    <n v="32"/>
    <n v="36"/>
    <m/>
    <n v="0"/>
    <n v="0"/>
    <n v="0"/>
    <n v="0"/>
    <n v="0"/>
    <s v="2018-02-25T17:38:51.302+03"/>
    <s v="2018-02-25T17:40:38.402+03"/>
    <d v="2018-02-25T00:00:00"/>
    <s v="357334070885316"/>
    <s v="dji_enum"/>
    <m/>
    <s v="uuid:87531162-fb04-43f4-b8e9-d0deb7678152"/>
    <n v="140375"/>
    <s v="87531162-fb04-43f4-b8e9-d0deb7678152"/>
    <s v="2018-02-25T15:12:17"/>
    <n v="65"/>
    <m/>
    <n v="-1"/>
    <s v=""/>
  </r>
  <r>
    <s v="DJI"/>
    <s v="DJ05"/>
    <s v="DJ05011"/>
    <s v="DJI_021"/>
    <x v="11"/>
    <s v="watta"/>
    <s v="male"/>
    <d v="2018-02-05T00:00:00"/>
    <m/>
    <x v="0"/>
    <m/>
    <x v="0"/>
    <m/>
    <s v="ETH03"/>
    <m/>
    <s v="Dire Dawa"/>
    <m/>
    <x v="2"/>
    <m/>
    <m/>
    <m/>
    <s v="ooo"/>
    <m/>
    <x v="0"/>
    <n v="0"/>
    <n v="0"/>
    <n v="0"/>
    <n v="1"/>
    <n v="0"/>
    <n v="0"/>
    <n v="0"/>
    <x v="0"/>
    <m/>
    <n v="69"/>
    <s v="ooo"/>
    <m/>
    <m/>
    <m/>
    <m/>
    <m/>
    <m/>
    <n v="2"/>
    <n v="13"/>
    <n v="6"/>
    <n v="48"/>
    <n v="69"/>
    <m/>
    <n v="0"/>
    <n v="0"/>
    <n v="0"/>
    <n v="0"/>
    <n v="0"/>
    <s v="2018-02-25T21:40:47.736+03"/>
    <s v="2018-02-25T21:45:45.070+03"/>
    <d v="2018-02-25T00:00:00"/>
    <s v="358161077509535"/>
    <s v="dji_enum"/>
    <m/>
    <s v="uuid:ec250817-b848-4796-a5d5-02e1053ef38f"/>
    <n v="140770"/>
    <s v="ec250817-b848-4796-a5d5-02e1053ef38f"/>
    <s v="2018-02-25T19:21:53"/>
    <n v="74"/>
    <m/>
    <n v="-1"/>
    <s v=""/>
  </r>
  <r>
    <s v="DJI"/>
    <s v="DJ03"/>
    <s v="DJ03005"/>
    <s v="DJI_018"/>
    <x v="8"/>
    <s v="Robleh kassim"/>
    <s v="male"/>
    <d v="2018-02-05T00:00:00"/>
    <m/>
    <x v="0"/>
    <m/>
    <x v="1"/>
    <m/>
    <m/>
    <m/>
    <s v="Boorama"/>
    <m/>
    <x v="1"/>
    <m/>
    <m/>
    <m/>
    <s v="Djibouti"/>
    <m/>
    <x v="3"/>
    <n v="0"/>
    <n v="0"/>
    <n v="0"/>
    <n v="0"/>
    <n v="1"/>
    <n v="0"/>
    <n v="0"/>
    <x v="0"/>
    <m/>
    <n v="29"/>
    <m/>
    <m/>
    <m/>
    <m/>
    <m/>
    <m/>
    <m/>
    <n v="0"/>
    <n v="0"/>
    <n v="29"/>
    <n v="29"/>
    <n v="58"/>
    <m/>
    <n v="0"/>
    <n v="0"/>
    <n v="0"/>
    <n v="0"/>
    <n v="0"/>
    <s v="2018-02-21T20:17:21.522+03"/>
    <s v="2018-02-21T20:23:52.326+03"/>
    <d v="2018-02-21T00:00:00"/>
    <s v="358161078126008"/>
    <s v="dji_enum"/>
    <m/>
    <s v="uuid:7821f554-2279-447e-a3d2-e6a1b81fdafd"/>
    <n v="133664"/>
    <s v="7821f554-2279-447e-a3d2-e6a1b81fdafd"/>
    <s v="2018-02-21T17:26:01"/>
    <n v="130"/>
    <m/>
    <n v="-1"/>
    <s v=""/>
  </r>
  <r>
    <s v="DJI"/>
    <s v="DJ01"/>
    <m/>
    <s v="DJI_009"/>
    <x v="10"/>
    <s v="Robleh bahdon "/>
    <s v="male"/>
    <d v="2018-02-05T00:00:00"/>
    <m/>
    <x v="0"/>
    <m/>
    <x v="0"/>
    <m/>
    <m/>
    <m/>
    <s v="Harar"/>
    <m/>
    <x v="2"/>
    <m/>
    <m/>
    <m/>
    <s v="ooo"/>
    <m/>
    <x v="1"/>
    <n v="0"/>
    <n v="1"/>
    <n v="0"/>
    <n v="0"/>
    <n v="0"/>
    <n v="0"/>
    <n v="0"/>
    <x v="0"/>
    <m/>
    <n v="7"/>
    <m/>
    <m/>
    <m/>
    <m/>
    <m/>
    <m/>
    <m/>
    <n v="0"/>
    <n v="3"/>
    <n v="0"/>
    <n v="4"/>
    <n v="7"/>
    <m/>
    <n v="0"/>
    <n v="0"/>
    <n v="0"/>
    <n v="0"/>
    <n v="0"/>
    <s v="2018-02-16T13:54:34.206+03"/>
    <s v="2018-02-16T13:57:02.394+03"/>
    <d v="2018-02-16T00:00:00"/>
    <s v="358161077325007"/>
    <s v="dji_enum"/>
    <m/>
    <s v="uuid:16e2c74a-1843-4ed8-8805-42dd457c63a1"/>
    <n v="134449"/>
    <s v="16e2c74a-1843-4ed8-8805-42dd457c63a1"/>
    <s v="2018-02-22T08:38:33"/>
    <n v="144"/>
    <m/>
    <n v="-1"/>
    <s v=""/>
  </r>
  <r>
    <s v="DJI"/>
    <s v="DJ01"/>
    <s v="DJ01001"/>
    <s v="DJI_004"/>
    <x v="9"/>
    <s v="Garrett"/>
    <s v="male"/>
    <d v="2018-02-06T00:00:00"/>
    <m/>
    <x v="0"/>
    <m/>
    <x v="0"/>
    <m/>
    <s v="ETH04"/>
    <m/>
    <s v="ooo"/>
    <s v="Na"/>
    <x v="1"/>
    <m/>
    <s v="DJ01"/>
    <m/>
    <s v="Ali Sabih"/>
    <m/>
    <x v="0"/>
    <n v="0"/>
    <n v="0"/>
    <n v="0"/>
    <n v="1"/>
    <n v="0"/>
    <n v="0"/>
    <n v="0"/>
    <x v="0"/>
    <m/>
    <n v="6"/>
    <m/>
    <m/>
    <m/>
    <m/>
    <m/>
    <m/>
    <m/>
    <n v="3"/>
    <n v="3"/>
    <n v="0"/>
    <n v="0"/>
    <n v="6"/>
    <m/>
    <n v="0"/>
    <n v="0"/>
    <n v="0"/>
    <n v="0"/>
    <n v="0"/>
    <s v="2018-02-06T12:08:50.298+03"/>
    <s v="2018-02-06T12:12:04.623+03"/>
    <d v="2018-02-06T00:00:00"/>
    <s v="357334070885316"/>
    <s v="dji_enum"/>
    <m/>
    <s v="uuid:99c00c74-1c2f-47e8-b446-b8c923ee1216"/>
    <n v="89738"/>
    <s v="99c00c74-1c2f-47e8-b446-b8c923ee1216"/>
    <s v="2018-02-06T09:14:14"/>
    <n v="10"/>
    <m/>
    <n v="-1"/>
    <s v=""/>
  </r>
  <r>
    <s v="DJI"/>
    <s v="DJ01"/>
    <s v="DJ01001"/>
    <s v="DJI_010"/>
    <x v="3"/>
    <s v="Garrett"/>
    <s v="male"/>
    <d v="2018-02-06T00:00:00"/>
    <m/>
    <x v="0"/>
    <m/>
    <x v="2"/>
    <m/>
    <m/>
    <m/>
    <s v="Ali Sabih"/>
    <m/>
    <x v="3"/>
    <m/>
    <m/>
    <m/>
    <s v="ooo"/>
    <s v="Na"/>
    <x v="0"/>
    <n v="0"/>
    <n v="0"/>
    <n v="0"/>
    <n v="1"/>
    <n v="0"/>
    <n v="0"/>
    <n v="0"/>
    <x v="0"/>
    <m/>
    <n v="1"/>
    <m/>
    <m/>
    <m/>
    <m/>
    <m/>
    <m/>
    <m/>
    <n v="0"/>
    <n v="0"/>
    <n v="0"/>
    <n v="1"/>
    <n v="1"/>
    <m/>
    <n v="0"/>
    <n v="0"/>
    <n v="0"/>
    <n v="0"/>
    <n v="0"/>
    <s v="2018-02-06T17:36:24.597+03"/>
    <s v="2018-02-06T17:37:57.845+03"/>
    <d v="2018-02-06T00:00:00"/>
    <s v="357334070885316"/>
    <s v="dji_enum"/>
    <m/>
    <s v="uuid:0031d59f-3da2-412c-a6df-4272208ec266"/>
    <n v="90210"/>
    <s v="0031d59f-3da2-412c-a6df-4272208ec266"/>
    <s v="2018-02-06T14:47:01"/>
    <n v="28"/>
    <m/>
    <n v="-1"/>
    <s v=""/>
  </r>
  <r>
    <s v="DJI"/>
    <s v="DJ01"/>
    <s v="DJ01001"/>
    <s v="DJI_004"/>
    <x v="9"/>
    <s v="Abdou"/>
    <s v="male"/>
    <d v="2018-02-06T00:00:00"/>
    <m/>
    <x v="3"/>
    <m/>
    <x v="0"/>
    <m/>
    <s v="ETH15"/>
    <m/>
    <s v="ooo"/>
    <s v="Djibouti"/>
    <x v="3"/>
    <m/>
    <s v="ETH15"/>
    <m/>
    <s v="Dire Dawa"/>
    <m/>
    <x v="1"/>
    <n v="0"/>
    <n v="1"/>
    <n v="0"/>
    <n v="0"/>
    <n v="0"/>
    <n v="0"/>
    <n v="0"/>
    <x v="3"/>
    <m/>
    <n v="24"/>
    <m/>
    <m/>
    <m/>
    <m/>
    <m/>
    <m/>
    <m/>
    <n v="0"/>
    <n v="0"/>
    <n v="0"/>
    <n v="24"/>
    <n v="24"/>
    <m/>
    <n v="0"/>
    <n v="0"/>
    <n v="0"/>
    <n v="0"/>
    <n v="0"/>
    <s v="2018-02-05T17:22:21.786+03"/>
    <s v="2018-02-06T20:14:07.561+03"/>
    <d v="2018-02-05T00:00:00"/>
    <s v="358161077426649"/>
    <s v="dji_enum"/>
    <m/>
    <s v="uuid:315b856c-8db5-44c9-9832-a0d4c918e69e"/>
    <n v="92460"/>
    <s v="315b856c-8db5-44c9-9832-a0d4c918e69e"/>
    <s v="2018-02-08T16:00:18"/>
    <n v="34"/>
    <m/>
    <n v="-1"/>
    <s v=""/>
  </r>
  <r>
    <s v="DJI"/>
    <s v="DJ01"/>
    <s v="DJ01001"/>
    <s v="DJI_025"/>
    <x v="2"/>
    <s v="Souleiman"/>
    <s v="male"/>
    <d v="2018-02-06T00:00:00"/>
    <m/>
    <x v="0"/>
    <m/>
    <x v="0"/>
    <m/>
    <m/>
    <m/>
    <s v="ooo"/>
    <m/>
    <x v="1"/>
    <m/>
    <m/>
    <m/>
    <s v="ooo"/>
    <m/>
    <x v="3"/>
    <n v="0"/>
    <n v="0"/>
    <n v="0"/>
    <n v="0"/>
    <n v="1"/>
    <n v="0"/>
    <n v="0"/>
    <x v="0"/>
    <m/>
    <n v="32"/>
    <m/>
    <m/>
    <m/>
    <m/>
    <m/>
    <m/>
    <m/>
    <n v="0"/>
    <n v="0"/>
    <n v="0"/>
    <n v="32"/>
    <n v="32"/>
    <m/>
    <n v="0"/>
    <n v="0"/>
    <n v="0"/>
    <n v="0"/>
    <n v="0"/>
    <s v="2018-02-25T17:35:20.211+03"/>
    <s v="2018-02-25T17:36:31.218+03"/>
    <d v="2018-02-25T00:00:00"/>
    <s v="357334070885316"/>
    <s v="dji_enum"/>
    <m/>
    <s v="uuid:5454395f-ea57-483f-b6a2-c58303f0132d"/>
    <n v="140373"/>
    <s v="5454395f-ea57-483f-b6a2-c58303f0132d"/>
    <s v="2018-02-25T15:12:13"/>
    <n v="63"/>
    <m/>
    <n v="-1"/>
    <s v=""/>
  </r>
  <r>
    <s v="DJI"/>
    <s v="DJ05"/>
    <s v="DJ05011"/>
    <s v="DJI_021"/>
    <x v="11"/>
    <s v="watta"/>
    <s v="male"/>
    <d v="2018-02-06T00:00:00"/>
    <m/>
    <x v="0"/>
    <m/>
    <x v="0"/>
    <m/>
    <s v="ETH15"/>
    <m/>
    <s v="ooo"/>
    <m/>
    <x v="2"/>
    <m/>
    <m/>
    <m/>
    <s v="ooo"/>
    <m/>
    <x v="0"/>
    <n v="0"/>
    <n v="0"/>
    <n v="0"/>
    <n v="1"/>
    <n v="0"/>
    <n v="0"/>
    <n v="0"/>
    <x v="0"/>
    <m/>
    <n v="146"/>
    <m/>
    <m/>
    <m/>
    <m/>
    <m/>
    <m/>
    <m/>
    <n v="4"/>
    <n v="25"/>
    <n v="14"/>
    <n v="103"/>
    <n v="146"/>
    <m/>
    <n v="0"/>
    <n v="0"/>
    <n v="0"/>
    <n v="0"/>
    <n v="0"/>
    <s v="2018-02-25T21:48:30.329+03"/>
    <s v="2018-02-25T21:50:59.747+03"/>
    <d v="2018-02-25T00:00:00"/>
    <s v="358161077509535"/>
    <s v="dji_enum"/>
    <m/>
    <s v="uuid:e1ab59d0-e0a3-417d-a8b5-f0b3e92f422f"/>
    <n v="140771"/>
    <s v="e1ab59d0-e0a3-417d-a8b5-f0b3e92f422f"/>
    <s v="2018-02-25T19:21:59"/>
    <n v="75"/>
    <m/>
    <n v="-1"/>
    <s v=""/>
  </r>
  <r>
    <s v="DJI"/>
    <s v="DJ03"/>
    <s v="DJ03005"/>
    <s v="DJI_018"/>
    <x v="8"/>
    <s v="Mamadou kouyouda "/>
    <s v="male"/>
    <d v="2018-02-06T00:00:00"/>
    <m/>
    <x v="0"/>
    <m/>
    <x v="2"/>
    <m/>
    <m/>
    <m/>
    <s v="Djibouti"/>
    <m/>
    <x v="5"/>
    <m/>
    <m/>
    <m/>
    <s v="Boorama"/>
    <m/>
    <x v="3"/>
    <n v="0"/>
    <n v="0"/>
    <n v="0"/>
    <n v="0"/>
    <n v="1"/>
    <n v="0"/>
    <n v="0"/>
    <x v="1"/>
    <m/>
    <n v="3"/>
    <m/>
    <m/>
    <m/>
    <m/>
    <m/>
    <m/>
    <m/>
    <n v="0"/>
    <n v="0"/>
    <n v="0"/>
    <n v="3"/>
    <n v="3"/>
    <m/>
    <n v="0"/>
    <n v="0"/>
    <n v="0"/>
    <n v="0"/>
    <n v="0"/>
    <s v="2018-02-21T20:26:13.921+03"/>
    <s v="2018-02-21T20:29:42.932+03"/>
    <d v="2018-02-21T00:00:00"/>
    <s v="358161078126008"/>
    <s v="dji_enum"/>
    <m/>
    <s v="uuid:489a4ea6-a3e9-491e-83e8-c7d550b09c3c"/>
    <n v="133667"/>
    <s v="489a4ea6-a3e9-491e-83e8-c7d550b09c3c"/>
    <s v="2018-02-21T17:31:49"/>
    <n v="131"/>
    <m/>
    <n v="-1"/>
    <s v=""/>
  </r>
  <r>
    <s v="DJI"/>
    <s v="DJ01"/>
    <m/>
    <s v="DJI_009"/>
    <x v="10"/>
    <s v="Robleh bahdon "/>
    <s v="male"/>
    <d v="2018-02-06T00:00:00"/>
    <m/>
    <x v="0"/>
    <m/>
    <x v="0"/>
    <m/>
    <m/>
    <m/>
    <s v="Harar"/>
    <m/>
    <x v="1"/>
    <m/>
    <m/>
    <m/>
    <s v="Ali Sabih"/>
    <m/>
    <x v="1"/>
    <n v="0"/>
    <n v="1"/>
    <n v="0"/>
    <n v="0"/>
    <n v="0"/>
    <n v="0"/>
    <n v="0"/>
    <x v="0"/>
    <m/>
    <n v="11"/>
    <m/>
    <m/>
    <m/>
    <m/>
    <m/>
    <m/>
    <m/>
    <n v="0"/>
    <n v="3"/>
    <n v="3"/>
    <n v="5"/>
    <n v="11"/>
    <m/>
    <n v="0"/>
    <n v="0"/>
    <n v="0"/>
    <n v="0"/>
    <n v="0"/>
    <s v="2018-02-16T13:58:32.432+03"/>
    <s v="2018-02-16T14:01:12.334+03"/>
    <d v="2018-02-16T00:00:00"/>
    <s v="358161077325007"/>
    <s v="dji_enum"/>
    <m/>
    <s v="uuid:cd978399-e4d6-4a30-af4e-2a4b59bce1b6"/>
    <n v="134450"/>
    <s v="cd978399-e4d6-4a30-af4e-2a4b59bce1b6"/>
    <s v="2018-02-22T08:38:36"/>
    <n v="145"/>
    <m/>
    <n v="-1"/>
    <s v=""/>
  </r>
  <r>
    <s v="DJI"/>
    <s v="DJ01"/>
    <s v="DJ01001"/>
    <s v="DJI_004"/>
    <x v="9"/>
    <s v="Abdourahman"/>
    <s v="male"/>
    <d v="2018-02-07T00:00:00"/>
    <m/>
    <x v="0"/>
    <m/>
    <x v="0"/>
    <m/>
    <m/>
    <m/>
    <s v="Jijiga"/>
    <m/>
    <x v="1"/>
    <m/>
    <m/>
    <m/>
    <s v="Ali Sabih"/>
    <m/>
    <x v="2"/>
    <n v="0"/>
    <n v="0"/>
    <n v="1"/>
    <n v="0"/>
    <n v="0"/>
    <n v="0"/>
    <n v="0"/>
    <x v="0"/>
    <m/>
    <n v="2"/>
    <m/>
    <m/>
    <m/>
    <m/>
    <m/>
    <m/>
    <m/>
    <n v="0"/>
    <n v="0"/>
    <n v="0"/>
    <n v="2"/>
    <n v="2"/>
    <m/>
    <n v="0"/>
    <n v="0"/>
    <n v="0"/>
    <n v="0"/>
    <n v="0"/>
    <s v="2018-02-06T16:07:05.722+03"/>
    <s v="2018-02-06T16:09:29.673+03"/>
    <d v="2018-02-06T00:00:00"/>
    <s v="358161077426649"/>
    <s v="dji_enum"/>
    <m/>
    <s v="uuid:307896aa-face-4f6a-ad2c-ac70ffe9738a"/>
    <n v="92461"/>
    <s v="307896aa-face-4f6a-ad2c-ac70ffe9738a"/>
    <s v="2018-02-08T16:00:26"/>
    <n v="35"/>
    <m/>
    <n v="-1"/>
    <s v=""/>
  </r>
  <r>
    <s v="DJI"/>
    <s v="DJ01"/>
    <s v="DJ01001"/>
    <s v="DJI_004"/>
    <x v="9"/>
    <s v="Abdourahman"/>
    <s v="male"/>
    <d v="2018-02-07T00:00:00"/>
    <m/>
    <x v="3"/>
    <m/>
    <x v="0"/>
    <m/>
    <s v="ETH15"/>
    <m/>
    <s v="Jijiga"/>
    <m/>
    <x v="1"/>
    <m/>
    <m/>
    <m/>
    <s v="ooo"/>
    <m/>
    <x v="0"/>
    <n v="0"/>
    <n v="0"/>
    <n v="0"/>
    <n v="1"/>
    <n v="0"/>
    <n v="0"/>
    <n v="0"/>
    <x v="0"/>
    <m/>
    <n v="21"/>
    <m/>
    <m/>
    <m/>
    <m/>
    <m/>
    <m/>
    <m/>
    <n v="0"/>
    <n v="0"/>
    <n v="0"/>
    <n v="0"/>
    <n v="0"/>
    <m/>
    <n v="0"/>
    <n v="0"/>
    <n v="0"/>
    <n v="0"/>
    <n v="0"/>
    <s v="2018-02-06T20:14:39.791+03"/>
    <s v="2018-02-06T20:17:57.137+03"/>
    <d v="2018-02-06T00:00:00"/>
    <s v="358161077426649"/>
    <s v="dji_enum"/>
    <m/>
    <s v="uuid:24d82dce-f077-4700-8294-032613eaff1b"/>
    <n v="92462"/>
    <s v="24d82dce-f077-4700-8294-032613eaff1b"/>
    <s v="2018-02-08T16:00:30"/>
    <n v="36"/>
    <m/>
    <n v="-1"/>
    <s v=""/>
  </r>
  <r>
    <s v="DJI"/>
    <s v="DJ01"/>
    <s v="DJ01001"/>
    <s v="DJI_025"/>
    <x v="2"/>
    <s v="Souleiman"/>
    <s v="male"/>
    <d v="2018-02-07T00:00:00"/>
    <m/>
    <x v="0"/>
    <m/>
    <x v="1"/>
    <m/>
    <m/>
    <m/>
    <s v="ooo"/>
    <m/>
    <x v="1"/>
    <m/>
    <s v="DJ01"/>
    <m/>
    <s v="Ali Sabih"/>
    <m/>
    <x v="6"/>
    <n v="0"/>
    <n v="1"/>
    <n v="0"/>
    <n v="1"/>
    <n v="1"/>
    <n v="0"/>
    <n v="0"/>
    <x v="1"/>
    <m/>
    <n v="38"/>
    <m/>
    <m/>
    <m/>
    <m/>
    <m/>
    <m/>
    <m/>
    <n v="2"/>
    <n v="2"/>
    <n v="4"/>
    <n v="30"/>
    <n v="38"/>
    <m/>
    <n v="0"/>
    <n v="0"/>
    <n v="0"/>
    <n v="0"/>
    <n v="0"/>
    <s v="2018-02-25T17:41:20.884+03"/>
    <s v="2018-02-25T17:42:51.427+03"/>
    <d v="2018-02-25T00:00:00"/>
    <s v="357334070885316"/>
    <s v="dji_enum"/>
    <m/>
    <s v="uuid:ee077802-2b66-4cce-a6a2-4f03e810f5c1"/>
    <n v="140376"/>
    <s v="ee077802-2b66-4cce-a6a2-4f03e810f5c1"/>
    <s v="2018-02-25T15:12:20"/>
    <n v="66"/>
    <m/>
    <n v="-1"/>
    <s v=""/>
  </r>
  <r>
    <s v="DJI"/>
    <s v="DJ05"/>
    <s v="DJ05011"/>
    <s v="DJI_021"/>
    <x v="11"/>
    <s v="watta"/>
    <s v="male"/>
    <d v="2018-02-07T00:00:00"/>
    <m/>
    <x v="0"/>
    <m/>
    <x v="0"/>
    <m/>
    <s v="ETH04"/>
    <m/>
    <s v="Hagere Hiywet"/>
    <m/>
    <x v="2"/>
    <m/>
    <m/>
    <m/>
    <s v="ooo"/>
    <m/>
    <x v="0"/>
    <n v="0"/>
    <n v="0"/>
    <n v="0"/>
    <n v="1"/>
    <n v="0"/>
    <n v="0"/>
    <n v="0"/>
    <x v="0"/>
    <m/>
    <n v="33"/>
    <s v="ooo"/>
    <m/>
    <m/>
    <m/>
    <m/>
    <m/>
    <m/>
    <n v="0"/>
    <n v="0"/>
    <n v="7"/>
    <n v="26"/>
    <n v="33"/>
    <m/>
    <n v="0"/>
    <n v="0"/>
    <n v="0"/>
    <n v="0"/>
    <n v="0"/>
    <s v="2018-02-25T21:51:22.154+03"/>
    <s v="2018-02-25T21:57:16.315+03"/>
    <d v="2018-02-25T00:00:00"/>
    <s v="358161077509535"/>
    <s v="dji_enum"/>
    <m/>
    <s v="uuid:80fee927-cb28-4bc4-aa19-a5a662f02730"/>
    <n v="140772"/>
    <s v="80fee927-cb28-4bc4-aa19-a5a662f02730"/>
    <s v="2018-02-25T19:22:02"/>
    <n v="76"/>
    <m/>
    <n v="-1"/>
    <s v=""/>
  </r>
  <r>
    <s v="DJI"/>
    <s v="DJ03"/>
    <s v="DJ03005"/>
    <s v="DJI_018"/>
    <x v="8"/>
    <s v="Mamadou kouyouda"/>
    <s v="male"/>
    <d v="2018-02-07T00:00:00"/>
    <m/>
    <x v="0"/>
    <m/>
    <x v="1"/>
    <m/>
    <m/>
    <m/>
    <s v="Boorama"/>
    <m/>
    <x v="5"/>
    <m/>
    <m/>
    <m/>
    <s v="Boorama"/>
    <m/>
    <x v="0"/>
    <n v="0"/>
    <n v="0"/>
    <n v="0"/>
    <n v="1"/>
    <n v="0"/>
    <n v="0"/>
    <n v="0"/>
    <x v="1"/>
    <m/>
    <n v="7"/>
    <m/>
    <m/>
    <m/>
    <m/>
    <m/>
    <m/>
    <m/>
    <n v="0"/>
    <n v="0"/>
    <n v="2"/>
    <n v="5"/>
    <n v="7"/>
    <m/>
    <n v="0"/>
    <n v="0"/>
    <n v="0"/>
    <n v="0"/>
    <n v="0"/>
    <s v="2018-02-21T20:30:50.115+03"/>
    <s v="2018-02-21T20:34:36.343+03"/>
    <d v="2018-02-21T00:00:00"/>
    <s v="358161078126008"/>
    <s v="dji_enum"/>
    <m/>
    <s v="uuid:08196a21-8ca9-4f19-8d35-a4969e707516"/>
    <n v="133678"/>
    <s v="08196a21-8ca9-4f19-8d35-a4969e707516"/>
    <s v="2018-02-21T17:37:05"/>
    <n v="132"/>
    <m/>
    <n v="-1"/>
    <s v=""/>
  </r>
  <r>
    <s v="DJI"/>
    <s v="DJ01"/>
    <m/>
    <s v="DJI_009"/>
    <x v="10"/>
    <s v="Robleh bahdon "/>
    <s v="male"/>
    <d v="2018-02-07T00:00:00"/>
    <m/>
    <x v="0"/>
    <m/>
    <x v="0"/>
    <m/>
    <m/>
    <m/>
    <s v="Gonder"/>
    <m/>
    <x v="2"/>
    <m/>
    <m/>
    <m/>
    <s v="ooo"/>
    <m/>
    <x v="1"/>
    <n v="0"/>
    <n v="1"/>
    <n v="0"/>
    <n v="0"/>
    <n v="0"/>
    <n v="0"/>
    <n v="0"/>
    <x v="0"/>
    <m/>
    <n v="3"/>
    <m/>
    <m/>
    <m/>
    <m/>
    <m/>
    <m/>
    <m/>
    <n v="0"/>
    <n v="0"/>
    <n v="0"/>
    <n v="3"/>
    <n v="3"/>
    <m/>
    <n v="0"/>
    <n v="0"/>
    <n v="0"/>
    <n v="0"/>
    <n v="0"/>
    <s v="2018-02-16T14:01:40.264+03"/>
    <s v="2018-02-16T14:07:40.456+03"/>
    <d v="2018-02-16T00:00:00"/>
    <s v="358161077325007"/>
    <s v="dji_enum"/>
    <m/>
    <s v="uuid:0f59fb8e-33ce-416a-a3d6-a494081d39a8"/>
    <n v="134451"/>
    <s v="0f59fb8e-33ce-416a-a3d6-a494081d39a8"/>
    <s v="2018-02-22T08:38:39"/>
    <n v="146"/>
    <m/>
    <n v="-1"/>
    <s v=""/>
  </r>
  <r>
    <s v="DJI"/>
    <s v="DJ01"/>
    <m/>
    <s v="DJI_009"/>
    <x v="10"/>
    <s v="Robleh bahdon "/>
    <s v="male"/>
    <d v="2018-02-07T00:00:00"/>
    <m/>
    <x v="0"/>
    <m/>
    <x v="0"/>
    <m/>
    <m/>
    <m/>
    <s v="Harar"/>
    <m/>
    <x v="6"/>
    <m/>
    <m/>
    <m/>
    <s v="ooo"/>
    <m/>
    <x v="1"/>
    <n v="0"/>
    <n v="1"/>
    <n v="0"/>
    <n v="0"/>
    <n v="0"/>
    <n v="0"/>
    <n v="0"/>
    <x v="0"/>
    <m/>
    <n v="7"/>
    <m/>
    <m/>
    <m/>
    <m/>
    <m/>
    <m/>
    <m/>
    <n v="2"/>
    <n v="4"/>
    <n v="0"/>
    <n v="1"/>
    <n v="7"/>
    <m/>
    <n v="0"/>
    <n v="0"/>
    <n v="0"/>
    <n v="0"/>
    <n v="0"/>
    <s v="2018-02-16T14:07:52.428+03"/>
    <s v="2018-02-16T14:11:36.714+03"/>
    <d v="2018-02-16T00:00:00"/>
    <s v="358161077325007"/>
    <s v="dji_enum"/>
    <m/>
    <s v="uuid:b588b3fa-a591-4d0d-8586-782821cee321"/>
    <n v="134452"/>
    <s v="b588b3fa-a591-4d0d-8586-782821cee321"/>
    <s v="2018-02-22T08:38:41"/>
    <n v="147"/>
    <m/>
    <n v="-1"/>
    <s v=""/>
  </r>
  <r>
    <s v="DJI"/>
    <s v="DJ05"/>
    <s v="DJ05011"/>
    <s v="DJI_001"/>
    <x v="5"/>
    <s v="abro"/>
    <s v="male"/>
    <d v="2018-02-07T00:00:00"/>
    <m/>
    <x v="0"/>
    <m/>
    <x v="0"/>
    <m/>
    <s v="ETH15"/>
    <m/>
    <s v="Jima"/>
    <m/>
    <x v="2"/>
    <m/>
    <m/>
    <m/>
    <s v="ooo"/>
    <m/>
    <x v="0"/>
    <n v="0"/>
    <n v="0"/>
    <n v="0"/>
    <n v="1"/>
    <n v="0"/>
    <n v="0"/>
    <n v="0"/>
    <x v="0"/>
    <m/>
    <n v="1"/>
    <m/>
    <m/>
    <m/>
    <m/>
    <m/>
    <m/>
    <m/>
    <n v="0"/>
    <n v="0"/>
    <n v="0"/>
    <n v="1"/>
    <n v="1"/>
    <m/>
    <n v="0"/>
    <n v="0"/>
    <n v="0"/>
    <n v="0"/>
    <n v="0"/>
    <s v="2018-02-26T18:59:46.670+03"/>
    <s v="2018-02-26T19:01:21.960+03"/>
    <d v="2018-02-26T00:00:00"/>
    <s v="358161077509535"/>
    <s v="dji_enum"/>
    <m/>
    <s v="uuid:95ac3cba-143d-4431-82ca-b1eebf20cb36"/>
    <n v="142639"/>
    <s v="95ac3cba-143d-4431-82ca-b1eebf20cb36"/>
    <s v="2018-02-26T16:13:35"/>
    <n v="187"/>
    <m/>
    <n v="-1"/>
    <s v=""/>
  </r>
  <r>
    <s v="DJI"/>
    <s v="DJ05"/>
    <s v="DJ05011"/>
    <s v="DJI_001"/>
    <x v="5"/>
    <s v="abro"/>
    <s v="male"/>
    <d v="2018-02-07T00:00:00"/>
    <m/>
    <x v="0"/>
    <m/>
    <x v="0"/>
    <m/>
    <s v="ETH15"/>
    <m/>
    <s v="Jima"/>
    <m/>
    <x v="2"/>
    <m/>
    <m/>
    <m/>
    <s v="ooo"/>
    <m/>
    <x v="0"/>
    <n v="0"/>
    <n v="0"/>
    <n v="0"/>
    <n v="1"/>
    <n v="0"/>
    <n v="0"/>
    <n v="0"/>
    <x v="0"/>
    <m/>
    <n v="13"/>
    <m/>
    <m/>
    <m/>
    <m/>
    <m/>
    <m/>
    <m/>
    <n v="0"/>
    <n v="0"/>
    <n v="0"/>
    <n v="13"/>
    <n v="13"/>
    <m/>
    <n v="0"/>
    <n v="0"/>
    <n v="0"/>
    <n v="0"/>
    <n v="0"/>
    <s v="2018-02-26T20:53:04.028+03"/>
    <s v="2018-02-26T20:54:20.352+03"/>
    <d v="2018-02-26T00:00:00"/>
    <s v="358161077509535"/>
    <s v="dji_enum"/>
    <m/>
    <s v="uuid:a5e22fe5-9103-46f7-9326-28d2bf2831b3"/>
    <n v="143275"/>
    <s v="a5e22fe5-9103-46f7-9326-28d2bf2831b3"/>
    <s v="2018-02-26T18:22:37"/>
    <n v="203"/>
    <m/>
    <n v="-1"/>
    <s v=""/>
  </r>
  <r>
    <s v="DJI"/>
    <s v="DJ01"/>
    <s v="DJ01001"/>
    <s v="DJI_004"/>
    <x v="9"/>
    <s v="Abdourahman"/>
    <s v="male"/>
    <d v="2018-02-08T00:00:00"/>
    <m/>
    <x v="0"/>
    <m/>
    <x v="2"/>
    <m/>
    <s v="DJ01"/>
    <m/>
    <s v="Ali Sabih"/>
    <m/>
    <x v="3"/>
    <m/>
    <m/>
    <m/>
    <s v="Dire Dawa"/>
    <m/>
    <x v="0"/>
    <n v="0"/>
    <n v="0"/>
    <n v="0"/>
    <n v="1"/>
    <n v="0"/>
    <n v="0"/>
    <n v="0"/>
    <x v="3"/>
    <m/>
    <n v="16"/>
    <m/>
    <m/>
    <m/>
    <m/>
    <m/>
    <m/>
    <m/>
    <n v="0"/>
    <n v="0"/>
    <n v="0"/>
    <n v="16"/>
    <n v="16"/>
    <m/>
    <n v="0"/>
    <n v="0"/>
    <n v="0"/>
    <n v="0"/>
    <n v="0"/>
    <s v="2018-02-07T20:49:15.629+03"/>
    <s v="2018-02-07T20:51:52.226+03"/>
    <d v="2018-02-07T00:00:00"/>
    <s v="358161077426649"/>
    <s v="dji_enum"/>
    <m/>
    <s v="uuid:5386cf06-da59-4cb9-a0d3-984a32c7397a"/>
    <n v="92443"/>
    <s v="5386cf06-da59-4cb9-a0d3-984a32c7397a"/>
    <s v="2018-02-08T15:53:51"/>
    <n v="29"/>
    <m/>
    <n v="-1"/>
    <s v=""/>
  </r>
  <r>
    <s v="DJI"/>
    <s v="DJ01"/>
    <s v="DJ01001"/>
    <s v="DJI_004"/>
    <x v="9"/>
    <s v="Abdourahman"/>
    <s v="male"/>
    <d v="2018-02-08T00:00:00"/>
    <m/>
    <x v="3"/>
    <m/>
    <x v="0"/>
    <m/>
    <m/>
    <m/>
    <s v="Jijiga"/>
    <m/>
    <x v="1"/>
    <m/>
    <s v="DJ01"/>
    <m/>
    <s v="Ali Sabih"/>
    <m/>
    <x v="0"/>
    <n v="0"/>
    <n v="0"/>
    <n v="0"/>
    <n v="1"/>
    <n v="0"/>
    <n v="0"/>
    <n v="0"/>
    <x v="0"/>
    <m/>
    <n v="36"/>
    <m/>
    <m/>
    <m/>
    <m/>
    <m/>
    <m/>
    <m/>
    <n v="0"/>
    <n v="0"/>
    <n v="18"/>
    <n v="18"/>
    <n v="36"/>
    <m/>
    <n v="0"/>
    <n v="0"/>
    <n v="0"/>
    <n v="0"/>
    <n v="0"/>
    <s v="2018-02-07T05:12:57.265+03"/>
    <s v="2018-02-07T05:17:08.025+03"/>
    <d v="2018-02-07T00:00:00"/>
    <s v="358161077426649"/>
    <s v="dji_enum"/>
    <m/>
    <s v="uuid:d4755b09-9afc-42f9-84a0-8942e9e98021"/>
    <n v="92444"/>
    <s v="d4755b09-9afc-42f9-84a0-8942e9e98021"/>
    <s v="2018-02-08T15:56:57"/>
    <n v="30"/>
    <m/>
    <n v="-1"/>
    <s v=""/>
  </r>
  <r>
    <s v="DJI"/>
    <s v="DJ01"/>
    <s v="DJ01001"/>
    <s v="DJI_004"/>
    <x v="9"/>
    <s v="Abdourahman"/>
    <s v="male"/>
    <d v="2018-02-08T00:00:00"/>
    <m/>
    <x v="3"/>
    <m/>
    <x v="0"/>
    <m/>
    <s v="ETH15"/>
    <m/>
    <s v="Jima"/>
    <m/>
    <x v="1"/>
    <m/>
    <s v="DJ01"/>
    <m/>
    <s v="Ali Sabih"/>
    <m/>
    <x v="0"/>
    <n v="0"/>
    <n v="0"/>
    <n v="0"/>
    <n v="1"/>
    <n v="0"/>
    <n v="0"/>
    <n v="0"/>
    <x v="3"/>
    <m/>
    <n v="30"/>
    <m/>
    <m/>
    <m/>
    <m/>
    <m/>
    <m/>
    <m/>
    <n v="0"/>
    <n v="0"/>
    <n v="0"/>
    <n v="30"/>
    <n v="30"/>
    <m/>
    <n v="0"/>
    <n v="0"/>
    <n v="0"/>
    <n v="0"/>
    <n v="0"/>
    <s v="2018-02-07T14:59:21.041+03"/>
    <s v="2018-02-07T15:02:05.873+03"/>
    <d v="2018-02-07T00:00:00"/>
    <s v="358161077426649"/>
    <s v="dji_enum"/>
    <m/>
    <s v="uuid:7b382a2e-a92e-49db-abe8-b2336e91598e"/>
    <n v="92445"/>
    <s v="7b382a2e-a92e-49db-abe8-b2336e91598e"/>
    <s v="2018-02-08T15:57:01"/>
    <n v="31"/>
    <m/>
    <n v="-1"/>
    <s v=""/>
  </r>
  <r>
    <s v="DJI"/>
    <s v="DJ01"/>
    <s v="DJ01001"/>
    <s v="DJI_004"/>
    <x v="9"/>
    <s v="Abdourahman"/>
    <s v="male"/>
    <d v="2018-02-08T00:00:00"/>
    <m/>
    <x v="3"/>
    <m/>
    <x v="0"/>
    <m/>
    <s v="ETH15"/>
    <m/>
    <s v="Mekele"/>
    <m/>
    <x v="1"/>
    <m/>
    <m/>
    <m/>
    <s v="ooo"/>
    <m/>
    <x v="3"/>
    <n v="0"/>
    <n v="0"/>
    <n v="0"/>
    <n v="0"/>
    <n v="1"/>
    <n v="0"/>
    <n v="0"/>
    <x v="0"/>
    <m/>
    <n v="21"/>
    <m/>
    <m/>
    <m/>
    <m/>
    <m/>
    <m/>
    <m/>
    <n v="0"/>
    <n v="0"/>
    <n v="0"/>
    <n v="21"/>
    <n v="21"/>
    <m/>
    <n v="0"/>
    <n v="2"/>
    <n v="0"/>
    <n v="0"/>
    <n v="0"/>
    <s v="2018-02-07T15:07:57.092+03"/>
    <s v="2018-02-07T15:11:55.920+03"/>
    <d v="2018-02-07T00:00:00"/>
    <s v="358161077426649"/>
    <s v="dji_enum"/>
    <m/>
    <s v="uuid:2996a95e-21fd-4c22-a070-ffa478c94318"/>
    <n v="92446"/>
    <s v="2996a95e-21fd-4c22-a070-ffa478c94318"/>
    <s v="2018-02-08T15:57:06"/>
    <n v="32"/>
    <m/>
    <n v="-1"/>
    <s v=""/>
  </r>
  <r>
    <s v="DJI"/>
    <s v="DJ01"/>
    <s v="DJ01001"/>
    <s v="DJI_004"/>
    <x v="9"/>
    <s v="Abdourahman"/>
    <s v="male"/>
    <d v="2018-02-08T00:00:00"/>
    <m/>
    <x v="0"/>
    <m/>
    <x v="0"/>
    <m/>
    <s v="ETH15"/>
    <m/>
    <s v="Nazret"/>
    <m/>
    <x v="1"/>
    <m/>
    <m/>
    <m/>
    <s v="ooo"/>
    <m/>
    <x v="0"/>
    <n v="0"/>
    <n v="0"/>
    <n v="0"/>
    <n v="1"/>
    <n v="0"/>
    <n v="0"/>
    <n v="0"/>
    <x v="3"/>
    <m/>
    <n v="19"/>
    <s v="ETH"/>
    <m/>
    <m/>
    <m/>
    <m/>
    <m/>
    <m/>
    <n v="0"/>
    <n v="0"/>
    <n v="0"/>
    <n v="19"/>
    <n v="19"/>
    <m/>
    <n v="0"/>
    <n v="0"/>
    <n v="0"/>
    <n v="0"/>
    <n v="0"/>
    <s v="2018-02-07T15:13:12.855+03"/>
    <s v="2018-02-07T15:16:48.114+03"/>
    <d v="2018-02-07T00:00:00"/>
    <s v="358161077426649"/>
    <s v="dji_enum"/>
    <m/>
    <s v="uuid:43d76f49-2f3a-420e-8d6b-bbf76f8460ce"/>
    <n v="92447"/>
    <s v="43d76f49-2f3a-420e-8d6b-bbf76f8460ce"/>
    <s v="2018-02-08T15:57:12"/>
    <n v="33"/>
    <m/>
    <n v="-1"/>
    <s v=""/>
  </r>
  <r>
    <s v="DJI"/>
    <s v="DJ01"/>
    <m/>
    <s v="DJI_004"/>
    <x v="9"/>
    <s v="Abdourahman"/>
    <s v="male"/>
    <d v="2018-02-08T00:00:00"/>
    <m/>
    <x v="0"/>
    <m/>
    <x v="0"/>
    <m/>
    <s v="ETH15"/>
    <m/>
    <s v="Jima"/>
    <m/>
    <x v="1"/>
    <m/>
    <m/>
    <m/>
    <s v="Ali Sabih"/>
    <m/>
    <x v="1"/>
    <n v="0"/>
    <n v="1"/>
    <n v="0"/>
    <n v="0"/>
    <n v="0"/>
    <n v="0"/>
    <n v="0"/>
    <x v="3"/>
    <m/>
    <n v="31"/>
    <m/>
    <m/>
    <m/>
    <m/>
    <m/>
    <m/>
    <m/>
    <n v="18"/>
    <n v="0"/>
    <n v="0"/>
    <n v="19"/>
    <n v="37"/>
    <m/>
    <n v="0"/>
    <n v="0"/>
    <n v="0"/>
    <n v="0"/>
    <n v="0"/>
    <s v="2018-02-11T18:01:17.412+03"/>
    <s v="2018-02-11T18:04:32.887+03"/>
    <d v="2018-02-11T00:00:00"/>
    <s v="358161077426649"/>
    <s v="dji_enum"/>
    <m/>
    <s v="uuid:82b15fb8-dd37-446a-a42f-5446af81da64"/>
    <n v="96688"/>
    <s v="82b15fb8-dd37-446a-a42f-5446af81da64"/>
    <s v="2018-02-12T09:18:24"/>
    <n v="38"/>
    <m/>
    <n v="-1"/>
    <s v=""/>
  </r>
  <r>
    <s v="DJI"/>
    <s v="DJ05"/>
    <s v="DJ05011"/>
    <s v="DJI_021"/>
    <x v="11"/>
    <s v="watta"/>
    <s v="male"/>
    <d v="2018-02-08T00:00:00"/>
    <m/>
    <x v="0"/>
    <m/>
    <x v="0"/>
    <m/>
    <s v="ETH04"/>
    <m/>
    <s v="Harar"/>
    <m/>
    <x v="2"/>
    <m/>
    <m/>
    <m/>
    <s v="ooo"/>
    <m/>
    <x v="0"/>
    <n v="0"/>
    <n v="0"/>
    <n v="0"/>
    <n v="1"/>
    <n v="0"/>
    <n v="0"/>
    <n v="0"/>
    <x v="0"/>
    <m/>
    <n v="168"/>
    <m/>
    <m/>
    <m/>
    <m/>
    <m/>
    <m/>
    <m/>
    <n v="9"/>
    <n v="16"/>
    <n v="11"/>
    <n v="132"/>
    <n v="168"/>
    <m/>
    <n v="0"/>
    <n v="0"/>
    <n v="0"/>
    <n v="0"/>
    <n v="0"/>
    <s v="2018-02-25T21:57:24.552+03"/>
    <s v="2018-02-25T22:01:11.699+03"/>
    <d v="2018-02-25T00:00:00"/>
    <s v="358161077509535"/>
    <s v="dji_enum"/>
    <m/>
    <s v="uuid:40d11818-568e-469f-9027-fc54f3ce87d4"/>
    <n v="140773"/>
    <s v="40d11818-568e-469f-9027-fc54f3ce87d4"/>
    <s v="2018-02-25T19:22:04"/>
    <n v="77"/>
    <m/>
    <n v="-1"/>
    <s v=""/>
  </r>
  <r>
    <s v="DJI"/>
    <s v="DJ01"/>
    <m/>
    <s v="DJI_009"/>
    <x v="10"/>
    <s v="Ali hassan "/>
    <s v="male"/>
    <d v="2018-02-08T00:00:00"/>
    <m/>
    <x v="3"/>
    <m/>
    <x v="0"/>
    <m/>
    <m/>
    <m/>
    <s v="Dire Dawa"/>
    <m/>
    <x v="1"/>
    <m/>
    <m/>
    <m/>
    <s v="Ali Sabih"/>
    <m/>
    <x v="2"/>
    <n v="0"/>
    <n v="0"/>
    <n v="1"/>
    <n v="0"/>
    <n v="0"/>
    <n v="0"/>
    <n v="0"/>
    <x v="0"/>
    <m/>
    <n v="11"/>
    <m/>
    <m/>
    <m/>
    <m/>
    <m/>
    <m/>
    <m/>
    <n v="4"/>
    <n v="6"/>
    <n v="1"/>
    <n v="0"/>
    <n v="11"/>
    <m/>
    <n v="0"/>
    <n v="0"/>
    <n v="0"/>
    <n v="0"/>
    <n v="0"/>
    <s v="2018-02-08T14:27:35.264+03"/>
    <s v="2018-02-08T14:31:23.615+03"/>
    <d v="2018-02-08T00:00:00"/>
    <s v="358161077325007"/>
    <s v="dji_enum"/>
    <m/>
    <s v="uuid:38bffb5a-6871-4779-bbe1-b4a63f8cdf4f"/>
    <n v="123250"/>
    <s v="38bffb5a-6871-4779-bbe1-b4a63f8cdf4f"/>
    <s v="2018-02-15T07:47:12"/>
    <n v="106"/>
    <m/>
    <n v="-1"/>
    <s v=""/>
  </r>
  <r>
    <s v="DJI"/>
    <s v="DJ01"/>
    <m/>
    <s v="DJI_009"/>
    <x v="10"/>
    <s v="Ali hassan "/>
    <s v="male"/>
    <d v="2018-02-08T00:00:00"/>
    <m/>
    <x v="0"/>
    <m/>
    <x v="0"/>
    <m/>
    <m/>
    <m/>
    <s v="Jima"/>
    <m/>
    <x v="1"/>
    <m/>
    <m/>
    <m/>
    <s v="Ali Sabih"/>
    <m/>
    <x v="2"/>
    <n v="0"/>
    <n v="0"/>
    <n v="1"/>
    <n v="0"/>
    <n v="0"/>
    <n v="0"/>
    <n v="0"/>
    <x v="0"/>
    <m/>
    <n v="24"/>
    <m/>
    <m/>
    <m/>
    <m/>
    <m/>
    <m/>
    <m/>
    <n v="7"/>
    <n v="7"/>
    <n v="4"/>
    <n v="6"/>
    <n v="24"/>
    <m/>
    <n v="0"/>
    <n v="2"/>
    <n v="0"/>
    <n v="0"/>
    <n v="0"/>
    <s v="2018-02-08T14:31:35.753+03"/>
    <s v="2018-02-08T14:34:35.453+03"/>
    <d v="2018-02-08T00:00:00"/>
    <s v="358161077325007"/>
    <s v="dji_enum"/>
    <m/>
    <s v="uuid:58ed8205-420f-4902-ad74-4550c0d56e86"/>
    <n v="123251"/>
    <s v="58ed8205-420f-4902-ad74-4550c0d56e86"/>
    <s v="2018-02-15T07:47:15"/>
    <n v="107"/>
    <m/>
    <n v="-1"/>
    <s v=""/>
  </r>
  <r>
    <s v="DJI"/>
    <s v="DJ03"/>
    <s v="DJ03005"/>
    <s v="DJI_018"/>
    <x v="8"/>
    <s v="Mamadou kouyouda "/>
    <s v="male"/>
    <d v="2018-02-08T00:00:00"/>
    <m/>
    <x v="0"/>
    <m/>
    <x v="2"/>
    <m/>
    <s v="DJ03"/>
    <m/>
    <s v="Djibouti"/>
    <m/>
    <x v="5"/>
    <m/>
    <m/>
    <m/>
    <s v="Boorama"/>
    <m/>
    <x v="0"/>
    <n v="0"/>
    <n v="0"/>
    <n v="0"/>
    <n v="1"/>
    <n v="0"/>
    <n v="0"/>
    <n v="0"/>
    <x v="1"/>
    <m/>
    <n v="9"/>
    <m/>
    <m/>
    <m/>
    <m/>
    <m/>
    <m/>
    <m/>
    <n v="0"/>
    <n v="0"/>
    <n v="0"/>
    <n v="9"/>
    <n v="9"/>
    <m/>
    <n v="0"/>
    <n v="0"/>
    <n v="0"/>
    <n v="0"/>
    <n v="0"/>
    <s v="2018-02-21T20:35:49.996+03"/>
    <s v="2018-02-21T20:39:35.863+03"/>
    <d v="2018-02-21T00:00:00"/>
    <s v="358161078126008"/>
    <s v="dji_enum"/>
    <m/>
    <s v="uuid:32e7254f-c45f-4691-aae3-004d244c45e3"/>
    <n v="133679"/>
    <s v="32e7254f-c45f-4691-aae3-004d244c45e3"/>
    <s v="2018-02-21T17:41:28"/>
    <n v="133"/>
    <m/>
    <n v="-1"/>
    <s v=""/>
  </r>
  <r>
    <s v="DJI"/>
    <s v="DJ05"/>
    <s v="DJ05011"/>
    <s v="DJI_001"/>
    <x v="5"/>
    <s v="abro"/>
    <s v="male"/>
    <d v="2018-02-08T00:00:00"/>
    <m/>
    <x v="0"/>
    <m/>
    <x v="0"/>
    <m/>
    <s v="ETH15"/>
    <m/>
    <s v="Jima"/>
    <m/>
    <x v="2"/>
    <m/>
    <m/>
    <m/>
    <s v="ooo"/>
    <m/>
    <x v="0"/>
    <n v="0"/>
    <n v="0"/>
    <n v="0"/>
    <n v="1"/>
    <n v="0"/>
    <n v="0"/>
    <n v="0"/>
    <x v="0"/>
    <m/>
    <n v="19"/>
    <m/>
    <m/>
    <m/>
    <m/>
    <m/>
    <m/>
    <m/>
    <n v="0"/>
    <n v="0"/>
    <n v="4"/>
    <n v="15"/>
    <n v="19"/>
    <m/>
    <n v="0"/>
    <n v="0"/>
    <n v="0"/>
    <n v="0"/>
    <n v="0"/>
    <s v="2018-02-26T18:57:55.034+03"/>
    <s v="2018-02-26T18:59:41.060+03"/>
    <d v="2018-02-26T00:00:00"/>
    <s v="358161077509535"/>
    <s v="dji_enum"/>
    <m/>
    <s v="uuid:7e3ad415-cc2e-43e2-ba40-9a6e2d52a6ca"/>
    <n v="142637"/>
    <s v="7e3ad415-cc2e-43e2-ba40-9a6e2d52a6ca"/>
    <s v="2018-02-26T16:13:33"/>
    <n v="186"/>
    <m/>
    <n v="-1"/>
    <s v=""/>
  </r>
  <r>
    <s v="DJI"/>
    <s v="DJ05"/>
    <s v="DJ05011"/>
    <s v="DJI_001"/>
    <x v="5"/>
    <s v="abro"/>
    <s v="male"/>
    <d v="2018-02-08T00:00:00"/>
    <m/>
    <x v="0"/>
    <m/>
    <x v="0"/>
    <m/>
    <s v="ETH15"/>
    <m/>
    <s v="Jima"/>
    <m/>
    <x v="2"/>
    <m/>
    <m/>
    <m/>
    <s v="ooo"/>
    <m/>
    <x v="0"/>
    <n v="0"/>
    <n v="0"/>
    <n v="0"/>
    <n v="1"/>
    <n v="0"/>
    <n v="0"/>
    <n v="0"/>
    <x v="0"/>
    <m/>
    <n v="21"/>
    <m/>
    <m/>
    <m/>
    <m/>
    <m/>
    <m/>
    <m/>
    <n v="0"/>
    <n v="0"/>
    <n v="0"/>
    <n v="21"/>
    <n v="21"/>
    <m/>
    <n v="0"/>
    <n v="0"/>
    <n v="0"/>
    <n v="0"/>
    <n v="0"/>
    <s v="2018-02-26T20:54:29.900+03"/>
    <s v="2018-02-26T20:58:42.469+03"/>
    <d v="2018-02-26T00:00:00"/>
    <s v="358161077509535"/>
    <s v="dji_enum"/>
    <m/>
    <s v="uuid:911d82b2-fad9-47cf-8ab8-31987359a0c0"/>
    <n v="143276"/>
    <s v="911d82b2-fad9-47cf-8ab8-31987359a0c0"/>
    <s v="2018-02-26T18:22:40"/>
    <n v="204"/>
    <m/>
    <n v="-1"/>
    <s v=""/>
  </r>
  <r>
    <s v="DJI"/>
    <s v="DJ01"/>
    <s v="DJ01001"/>
    <s v="DJI_025"/>
    <x v="2"/>
    <s v="Souleiman"/>
    <s v="male"/>
    <d v="2018-02-09T00:00:00"/>
    <m/>
    <x v="1"/>
    <m/>
    <x v="2"/>
    <m/>
    <s v="DJ03"/>
    <m/>
    <s v="Djibouti"/>
    <m/>
    <x v="3"/>
    <m/>
    <m/>
    <m/>
    <s v="ooo"/>
    <m/>
    <x v="4"/>
    <n v="0"/>
    <n v="0"/>
    <n v="0"/>
    <n v="0"/>
    <n v="0"/>
    <n v="1"/>
    <n v="0"/>
    <x v="2"/>
    <m/>
    <n v="27"/>
    <m/>
    <m/>
    <m/>
    <m/>
    <m/>
    <m/>
    <m/>
    <n v="5"/>
    <n v="9"/>
    <n v="5"/>
    <n v="8"/>
    <n v="27"/>
    <m/>
    <n v="0"/>
    <n v="0"/>
    <n v="0"/>
    <n v="0"/>
    <n v="0"/>
    <s v="2018-02-25T17:43:47.852+03"/>
    <s v="2018-02-25T17:45:15.193+03"/>
    <d v="2018-02-25T00:00:00"/>
    <s v="357334070885316"/>
    <s v="dji_enum"/>
    <m/>
    <s v="uuid:b0c7b3f9-5835-4c6d-9040-cae5dfa06cd8"/>
    <n v="140377"/>
    <s v="b0c7b3f9-5835-4c6d-9040-cae5dfa06cd8"/>
    <s v="2018-02-25T15:12:25"/>
    <n v="67"/>
    <m/>
    <n v="-1"/>
    <s v=""/>
  </r>
  <r>
    <s v="DJI"/>
    <s v="DJ01"/>
    <m/>
    <s v="DJI_009"/>
    <x v="10"/>
    <s v="Robleh bahdon "/>
    <s v="male"/>
    <d v="2018-02-09T00:00:00"/>
    <m/>
    <x v="0"/>
    <m/>
    <x v="0"/>
    <m/>
    <m/>
    <m/>
    <s v="Harar"/>
    <m/>
    <x v="7"/>
    <s v="Algeria "/>
    <m/>
    <m/>
    <m/>
    <m/>
    <x v="1"/>
    <n v="0"/>
    <n v="1"/>
    <n v="0"/>
    <n v="0"/>
    <n v="0"/>
    <n v="0"/>
    <n v="0"/>
    <x v="0"/>
    <m/>
    <n v="8"/>
    <m/>
    <m/>
    <m/>
    <m/>
    <m/>
    <m/>
    <m/>
    <n v="0"/>
    <n v="0"/>
    <n v="6"/>
    <n v="2"/>
    <n v="8"/>
    <m/>
    <n v="0"/>
    <n v="0"/>
    <n v="0"/>
    <n v="0"/>
    <n v="0"/>
    <s v="2018-02-16T14:21:45.060+03"/>
    <s v="2018-02-16T14:24:53.510+03"/>
    <d v="2018-02-16T00:00:00"/>
    <s v="358161077325007"/>
    <s v="dji_enum"/>
    <m/>
    <s v="uuid:29a0a79d-0631-4c02-a0c4-8e1a5a7955b7"/>
    <n v="134453"/>
    <s v="29a0a79d-0631-4c02-a0c4-8e1a5a7955b7"/>
    <s v="2018-02-22T08:38:44"/>
    <n v="148"/>
    <m/>
    <n v="-1"/>
    <s v=""/>
  </r>
  <r>
    <s v="DJI"/>
    <s v="DJ05"/>
    <s v="DJ05011"/>
    <s v="DJI_001"/>
    <x v="5"/>
    <s v="abro"/>
    <s v="male"/>
    <d v="2018-02-09T00:00:00"/>
    <m/>
    <x v="0"/>
    <m/>
    <x v="0"/>
    <m/>
    <s v="ETH15"/>
    <m/>
    <s v="Hagere Hiywet"/>
    <m/>
    <x v="2"/>
    <m/>
    <m/>
    <m/>
    <s v="ooo"/>
    <m/>
    <x v="0"/>
    <n v="0"/>
    <n v="0"/>
    <n v="0"/>
    <n v="1"/>
    <n v="0"/>
    <n v="0"/>
    <n v="0"/>
    <x v="0"/>
    <m/>
    <n v="27"/>
    <m/>
    <m/>
    <m/>
    <m/>
    <m/>
    <m/>
    <m/>
    <n v="0"/>
    <n v="0"/>
    <n v="5"/>
    <n v="22"/>
    <n v="27"/>
    <m/>
    <n v="0"/>
    <n v="0"/>
    <n v="0"/>
    <n v="0"/>
    <n v="0"/>
    <s v="2018-02-26T20:58:50.814+03"/>
    <s v="2018-02-26T21:00:41.960+03"/>
    <d v="2018-02-26T00:00:00"/>
    <s v="358161077509535"/>
    <s v="dji_enum"/>
    <m/>
    <s v="uuid:c7d3dc46-88fe-4ff8-baa0-45b15858d0b1"/>
    <n v="143277"/>
    <s v="c7d3dc46-88fe-4ff8-baa0-45b15858d0b1"/>
    <s v="2018-02-26T18:22:43"/>
    <n v="205"/>
    <m/>
    <n v="-1"/>
    <s v=""/>
  </r>
  <r>
    <s v="DJI"/>
    <s v="DJ01"/>
    <s v="DJ01001"/>
    <s v="DJI_004"/>
    <x v="9"/>
    <s v="Abdourahman"/>
    <s v="male"/>
    <d v="2018-02-10T00:00:00"/>
    <m/>
    <x v="0"/>
    <m/>
    <x v="0"/>
    <m/>
    <s v="ETH15"/>
    <m/>
    <s v="Awasa"/>
    <m/>
    <x v="1"/>
    <m/>
    <m/>
    <m/>
    <s v="Ali Sabih"/>
    <m/>
    <x v="1"/>
    <n v="0"/>
    <n v="1"/>
    <n v="0"/>
    <n v="0"/>
    <n v="0"/>
    <n v="0"/>
    <n v="0"/>
    <x v="4"/>
    <m/>
    <n v="16"/>
    <m/>
    <m/>
    <m/>
    <m/>
    <m/>
    <m/>
    <m/>
    <n v="0"/>
    <n v="0"/>
    <n v="0"/>
    <n v="16"/>
    <n v="16"/>
    <m/>
    <n v="0"/>
    <n v="0"/>
    <n v="0"/>
    <n v="0"/>
    <n v="0"/>
    <s v="2018-02-11T17:53:55.262+03"/>
    <s v="2018-02-11T18:00:30.161+03"/>
    <d v="2018-02-11T00:00:00"/>
    <s v="358161077426649"/>
    <s v="dji_enum"/>
    <m/>
    <s v="uuid:c11f5446-9d24-480a-b5c3-d1fa9d9e18d5"/>
    <n v="96687"/>
    <s v="c11f5446-9d24-480a-b5c3-d1fa9d9e18d5"/>
    <s v="2018-02-12T09:18:21"/>
    <n v="37"/>
    <m/>
    <n v="-1"/>
    <s v=""/>
  </r>
  <r>
    <s v="DJI"/>
    <s v="DJ01"/>
    <s v="DJ01001"/>
    <s v="DJI_004"/>
    <x v="9"/>
    <s v="Abdourahman"/>
    <s v="male"/>
    <d v="2018-02-10T00:00:00"/>
    <m/>
    <x v="0"/>
    <m/>
    <x v="0"/>
    <m/>
    <m/>
    <m/>
    <s v="Jijiga"/>
    <m/>
    <x v="1"/>
    <m/>
    <m/>
    <m/>
    <s v="Ali Sabih"/>
    <m/>
    <x v="2"/>
    <n v="0"/>
    <n v="0"/>
    <n v="1"/>
    <n v="0"/>
    <n v="0"/>
    <n v="0"/>
    <n v="0"/>
    <x v="3"/>
    <m/>
    <n v="36"/>
    <m/>
    <m/>
    <m/>
    <m/>
    <m/>
    <m/>
    <m/>
    <n v="0"/>
    <n v="0"/>
    <n v="0"/>
    <n v="36"/>
    <n v="36"/>
    <m/>
    <n v="0"/>
    <n v="0"/>
    <n v="0"/>
    <n v="0"/>
    <n v="0"/>
    <s v="2018-02-11T18:44:08.371+03"/>
    <s v="2018-02-11T18:47:04.676+03"/>
    <d v="2018-02-11T00:00:00"/>
    <s v="358161077426649"/>
    <s v="dji_enum"/>
    <m/>
    <s v="uuid:00df19da-0a48-4cb4-a162-e90e2fa6bad3"/>
    <n v="96691"/>
    <s v="00df19da-0a48-4cb4-a162-e90e2fa6bad3"/>
    <s v="2018-02-12T09:18:32"/>
    <n v="40"/>
    <m/>
    <n v="-1"/>
    <s v=""/>
  </r>
  <r>
    <s v="DJI"/>
    <s v="DJ01"/>
    <m/>
    <s v="DJI_004"/>
    <x v="9"/>
    <s v="Abdourahman"/>
    <s v="male"/>
    <d v="2018-02-10T00:00:00"/>
    <m/>
    <x v="0"/>
    <m/>
    <x v="0"/>
    <m/>
    <m/>
    <m/>
    <s v="Jima"/>
    <m/>
    <x v="1"/>
    <m/>
    <m/>
    <m/>
    <s v="Ali Sabih"/>
    <m/>
    <x v="0"/>
    <n v="0"/>
    <n v="0"/>
    <n v="0"/>
    <n v="1"/>
    <n v="0"/>
    <n v="0"/>
    <n v="0"/>
    <x v="3"/>
    <m/>
    <n v="9"/>
    <s v="ETH"/>
    <m/>
    <m/>
    <m/>
    <m/>
    <m/>
    <m/>
    <n v="0"/>
    <n v="0"/>
    <n v="0"/>
    <n v="9"/>
    <n v="9"/>
    <m/>
    <n v="0"/>
    <n v="0"/>
    <n v="0"/>
    <n v="0"/>
    <n v="0"/>
    <s v="2018-02-11T18:47:25.760+03"/>
    <s v="2018-02-11T18:50:16.540+03"/>
    <d v="2018-02-11T00:00:00"/>
    <s v="358161077426649"/>
    <s v="dji_enum"/>
    <m/>
    <s v="uuid:159aaade-21ea-4b76-a7ac-da570120f5b1"/>
    <n v="96692"/>
    <s v="159aaade-21ea-4b76-a7ac-da570120f5b1"/>
    <s v="2018-02-12T09:18:35"/>
    <n v="41"/>
    <m/>
    <n v="-1"/>
    <s v=""/>
  </r>
  <r>
    <s v="DJI"/>
    <s v="DJ01"/>
    <m/>
    <s v="DJI_004"/>
    <x v="9"/>
    <s v="Abdourahman"/>
    <s v="male"/>
    <d v="2018-02-10T00:00:00"/>
    <m/>
    <x v="3"/>
    <m/>
    <x v="0"/>
    <m/>
    <m/>
    <m/>
    <s v="Jima"/>
    <m/>
    <x v="1"/>
    <m/>
    <m/>
    <m/>
    <s v="ooo"/>
    <m/>
    <x v="2"/>
    <n v="0"/>
    <n v="0"/>
    <n v="1"/>
    <n v="0"/>
    <n v="0"/>
    <n v="0"/>
    <n v="0"/>
    <x v="0"/>
    <m/>
    <n v="54"/>
    <m/>
    <m/>
    <m/>
    <m/>
    <m/>
    <m/>
    <m/>
    <n v="0"/>
    <n v="0"/>
    <n v="0"/>
    <n v="54"/>
    <n v="54"/>
    <m/>
    <n v="0"/>
    <n v="5"/>
    <n v="0"/>
    <n v="0"/>
    <n v="0"/>
    <s v="2018-02-11T18:50:45.045+03"/>
    <s v="2018-02-11T18:54:07.740+03"/>
    <d v="2018-02-11T00:00:00"/>
    <s v="358161077426649"/>
    <s v="dji_enum"/>
    <m/>
    <s v="uuid:ab184f0c-5eba-4afb-946a-002d8e027df6"/>
    <n v="96693"/>
    <s v="ab184f0c-5eba-4afb-946a-002d8e027df6"/>
    <s v="2018-02-12T09:18:39"/>
    <n v="42"/>
    <m/>
    <n v="-1"/>
    <s v=""/>
  </r>
  <r>
    <s v="DJI"/>
    <s v="DJ02"/>
    <s v="DJ02004"/>
    <s v="DJI_024"/>
    <x v="0"/>
    <s v="Abdoulkadir"/>
    <s v="male"/>
    <d v="2018-02-10T00:00:00"/>
    <m/>
    <x v="0"/>
    <m/>
    <x v="0"/>
    <m/>
    <m/>
    <m/>
    <s v="ooo"/>
    <m/>
    <x v="0"/>
    <m/>
    <m/>
    <m/>
    <s v="ooo"/>
    <m/>
    <x v="0"/>
    <n v="0"/>
    <n v="0"/>
    <n v="0"/>
    <n v="1"/>
    <n v="0"/>
    <n v="0"/>
    <n v="0"/>
    <x v="0"/>
    <m/>
    <n v="89"/>
    <m/>
    <m/>
    <m/>
    <m/>
    <m/>
    <m/>
    <m/>
    <n v="0"/>
    <n v="6"/>
    <n v="0"/>
    <n v="83"/>
    <n v="89"/>
    <m/>
    <n v="0"/>
    <n v="0"/>
    <n v="0"/>
    <n v="0"/>
    <n v="0"/>
    <s v="2018-02-25T13:47:48.330+03"/>
    <s v="2018-02-25T13:49:23.204+03"/>
    <d v="2018-02-25T00:00:00"/>
    <s v="357334070885316"/>
    <s v="dji_enum"/>
    <m/>
    <s v="uuid:e9587354-0d26-4413-966b-7d89e8d15723"/>
    <n v="140075"/>
    <s v="e9587354-0d26-4413-966b-7d89e8d15723"/>
    <s v="2018-02-25T10:53:27"/>
    <n v="58"/>
    <m/>
    <n v="-1"/>
    <s v=""/>
  </r>
  <r>
    <s v="DJI"/>
    <s v="DJ03"/>
    <s v="DJ03005"/>
    <s v="DJI_018"/>
    <x v="8"/>
    <s v="Mamadou kouyouda "/>
    <s v="male"/>
    <d v="2018-02-10T00:00:00"/>
    <m/>
    <x v="0"/>
    <m/>
    <x v="1"/>
    <m/>
    <m/>
    <m/>
    <s v="Boorama"/>
    <m/>
    <x v="1"/>
    <m/>
    <m/>
    <m/>
    <s v="Djibouti"/>
    <m/>
    <x v="0"/>
    <n v="0"/>
    <n v="0"/>
    <n v="0"/>
    <n v="1"/>
    <n v="0"/>
    <n v="0"/>
    <n v="0"/>
    <x v="1"/>
    <m/>
    <n v="12"/>
    <s v="ooo"/>
    <m/>
    <m/>
    <m/>
    <m/>
    <n v="12"/>
    <m/>
    <n v="0"/>
    <n v="0"/>
    <n v="0"/>
    <n v="12"/>
    <n v="12"/>
    <m/>
    <n v="0"/>
    <n v="0"/>
    <n v="0"/>
    <n v="0"/>
    <n v="0"/>
    <s v="2018-02-21T20:40:36.587+03"/>
    <s v="2018-02-21T20:45:41.487+03"/>
    <d v="2018-02-21T00:00:00"/>
    <s v="358161078126008"/>
    <s v="dji_enum"/>
    <m/>
    <s v="uuid:ebd85a84-1eed-4615-a9e9-d4d19ecaea7b"/>
    <n v="133701"/>
    <s v="ebd85a84-1eed-4615-a9e9-d4d19ecaea7b"/>
    <s v="2018-02-21T17:47:36"/>
    <n v="134"/>
    <m/>
    <n v="-1"/>
    <s v=""/>
  </r>
  <r>
    <s v="DJI"/>
    <s v="DJ01"/>
    <m/>
    <s v="DJI_009"/>
    <x v="10"/>
    <s v="Robleh bahdon "/>
    <s v="male"/>
    <d v="2018-02-10T00:00:00"/>
    <m/>
    <x v="0"/>
    <m/>
    <x v="0"/>
    <m/>
    <m/>
    <m/>
    <s v="Harar"/>
    <m/>
    <x v="1"/>
    <m/>
    <m/>
    <m/>
    <s v="Ali Sabih"/>
    <m/>
    <x v="1"/>
    <n v="0"/>
    <n v="1"/>
    <n v="0"/>
    <n v="0"/>
    <n v="0"/>
    <n v="0"/>
    <n v="0"/>
    <x v="0"/>
    <m/>
    <n v="11"/>
    <m/>
    <m/>
    <m/>
    <m/>
    <m/>
    <m/>
    <m/>
    <n v="2"/>
    <n v="6"/>
    <n v="3"/>
    <n v="0"/>
    <n v="11"/>
    <m/>
    <n v="0"/>
    <n v="0"/>
    <n v="0"/>
    <n v="0"/>
    <n v="0"/>
    <s v="2018-02-16T14:25:19.882+03"/>
    <s v="2018-02-16T14:28:39.240+03"/>
    <d v="2018-02-16T00:00:00"/>
    <s v="358161077325007"/>
    <s v="dji_enum"/>
    <m/>
    <s v="uuid:bcfc6f07-ecf4-4802-9a49-d21bcdc6e790"/>
    <n v="134454"/>
    <s v="bcfc6f07-ecf4-4802-9a49-d21bcdc6e790"/>
    <s v="2018-02-22T08:38:47"/>
    <n v="149"/>
    <m/>
    <n v="-1"/>
    <s v=""/>
  </r>
  <r>
    <s v="DJI"/>
    <s v="DJ01"/>
    <m/>
    <s v="DJI_009"/>
    <x v="10"/>
    <s v="Robleh bahdon "/>
    <s v="male"/>
    <d v="2018-02-10T00:00:00"/>
    <m/>
    <x v="0"/>
    <m/>
    <x v="0"/>
    <m/>
    <m/>
    <m/>
    <s v="Jima"/>
    <m/>
    <x v="6"/>
    <m/>
    <m/>
    <m/>
    <s v="ooo"/>
    <m/>
    <x v="1"/>
    <n v="0"/>
    <n v="1"/>
    <n v="0"/>
    <n v="0"/>
    <n v="0"/>
    <n v="0"/>
    <n v="0"/>
    <x v="0"/>
    <m/>
    <n v="5"/>
    <m/>
    <m/>
    <m/>
    <m/>
    <m/>
    <m/>
    <m/>
    <n v="0"/>
    <n v="0"/>
    <n v="0"/>
    <n v="5"/>
    <n v="5"/>
    <m/>
    <n v="0"/>
    <n v="0"/>
    <n v="0"/>
    <n v="0"/>
    <n v="0"/>
    <s v="2018-02-16T14:28:50.127+03"/>
    <s v="2018-02-16T14:31:53.391+03"/>
    <d v="2018-02-16T00:00:00"/>
    <s v="358161077325007"/>
    <s v="dji_enum"/>
    <m/>
    <s v="uuid:2c65ae6d-5b58-4bcd-8d6a-e27245865c3c"/>
    <n v="134455"/>
    <s v="2c65ae6d-5b58-4bcd-8d6a-e27245865c3c"/>
    <s v="2018-02-22T08:38:50"/>
    <n v="150"/>
    <m/>
    <n v="-1"/>
    <s v=""/>
  </r>
  <r>
    <s v="DJI"/>
    <s v="DJ05"/>
    <s v="DJ05011"/>
    <s v="DJI_001"/>
    <x v="5"/>
    <s v="abro"/>
    <s v="male"/>
    <d v="2018-02-10T00:00:00"/>
    <m/>
    <x v="0"/>
    <m/>
    <x v="0"/>
    <m/>
    <s v="ETH15"/>
    <m/>
    <s v="Jima"/>
    <m/>
    <x v="2"/>
    <m/>
    <m/>
    <m/>
    <s v="ooo"/>
    <m/>
    <x v="0"/>
    <n v="0"/>
    <n v="0"/>
    <n v="0"/>
    <n v="1"/>
    <n v="0"/>
    <n v="0"/>
    <n v="0"/>
    <x v="4"/>
    <m/>
    <n v="19"/>
    <m/>
    <m/>
    <m/>
    <m/>
    <m/>
    <m/>
    <m/>
    <n v="0"/>
    <n v="0"/>
    <n v="0"/>
    <n v="19"/>
    <n v="19"/>
    <m/>
    <n v="0"/>
    <n v="0"/>
    <n v="0"/>
    <n v="0"/>
    <n v="0"/>
    <s v="2018-02-26T19:02:15.236+03"/>
    <s v="2018-02-26T19:03:40.896+03"/>
    <d v="2018-02-26T00:00:00"/>
    <s v="358161077509535"/>
    <s v="dji_enum"/>
    <m/>
    <s v="uuid:f74fb071-bae3-4491-b950-5b93d7e05385"/>
    <n v="142640"/>
    <s v="f74fb071-bae3-4491-b950-5b93d7e05385"/>
    <s v="2018-02-26T16:13:37"/>
    <n v="188"/>
    <m/>
    <n v="-1"/>
    <s v=""/>
  </r>
  <r>
    <s v="DJI"/>
    <s v="DJ01"/>
    <m/>
    <s v="DJI_004"/>
    <x v="9"/>
    <s v="Abdourahman"/>
    <s v="male"/>
    <d v="2018-02-11T00:00:00"/>
    <m/>
    <x v="0"/>
    <m/>
    <x v="0"/>
    <m/>
    <s v="ETH15"/>
    <m/>
    <s v="Jima"/>
    <m/>
    <x v="1"/>
    <m/>
    <m/>
    <m/>
    <s v="Ali Sabih"/>
    <m/>
    <x v="0"/>
    <n v="0"/>
    <n v="0"/>
    <n v="0"/>
    <n v="1"/>
    <n v="0"/>
    <n v="0"/>
    <n v="0"/>
    <x v="3"/>
    <m/>
    <n v="35"/>
    <s v="ETH"/>
    <m/>
    <m/>
    <m/>
    <m/>
    <m/>
    <m/>
    <n v="0"/>
    <n v="0"/>
    <n v="0"/>
    <n v="35"/>
    <n v="35"/>
    <m/>
    <n v="0"/>
    <n v="0"/>
    <n v="0"/>
    <n v="0"/>
    <n v="0"/>
    <s v="2018-02-11T18:05:18.337+03"/>
    <s v="2018-02-11T18:08:41.980+03"/>
    <d v="2018-02-11T00:00:00"/>
    <s v="358161077426649"/>
    <s v="dji_enum"/>
    <m/>
    <s v="uuid:d89d2342-6c71-4b53-a9c4-be8d6959b2a9"/>
    <n v="96689"/>
    <s v="d89d2342-6c71-4b53-a9c4-be8d6959b2a9"/>
    <s v="2018-02-12T09:18:28"/>
    <n v="39"/>
    <m/>
    <n v="-1"/>
    <s v=""/>
  </r>
  <r>
    <s v="DJI"/>
    <s v="DJ01"/>
    <s v="DJ01001"/>
    <s v="DJI_010"/>
    <x v="3"/>
    <s v="Faysal"/>
    <s v="male"/>
    <d v="2018-02-11T00:00:00"/>
    <m/>
    <x v="0"/>
    <m/>
    <x v="0"/>
    <m/>
    <s v="ETH15"/>
    <m/>
    <s v="Dire Dawa"/>
    <m/>
    <x v="1"/>
    <m/>
    <s v="DJ03"/>
    <m/>
    <s v="Djibouti"/>
    <m/>
    <x v="0"/>
    <n v="0"/>
    <n v="0"/>
    <n v="0"/>
    <n v="1"/>
    <n v="0"/>
    <n v="0"/>
    <n v="0"/>
    <x v="0"/>
    <m/>
    <n v="14"/>
    <m/>
    <m/>
    <m/>
    <m/>
    <m/>
    <m/>
    <m/>
    <n v="0"/>
    <n v="0"/>
    <n v="14"/>
    <n v="0"/>
    <n v="14"/>
    <m/>
    <n v="0"/>
    <n v="0"/>
    <n v="14"/>
    <n v="0"/>
    <n v="0"/>
    <s v="2018-02-11T13:07:22.397+03"/>
    <s v="2018-02-11T13:11:27.527+03"/>
    <d v="2018-02-11T00:00:00"/>
    <s v="357334070885316"/>
    <s v="dji_enum"/>
    <m/>
    <s v="uuid:6d0c5d92-8c08-41b6-80c1-fc0ad91053c2"/>
    <n v="123527"/>
    <s v="6d0c5d92-8c08-41b6-80c1-fc0ad91053c2"/>
    <s v="2018-02-15T13:01:01"/>
    <n v="109"/>
    <m/>
    <n v="-1"/>
    <s v=""/>
  </r>
  <r>
    <s v="DJI"/>
    <s v="DJ01"/>
    <m/>
    <s v="DJI_009"/>
    <x v="10"/>
    <s v="Robleh bahdon "/>
    <s v="male"/>
    <d v="2018-02-11T00:00:00"/>
    <m/>
    <x v="0"/>
    <m/>
    <x v="0"/>
    <m/>
    <m/>
    <m/>
    <s v="Harar"/>
    <m/>
    <x v="2"/>
    <m/>
    <m/>
    <m/>
    <s v="ooo"/>
    <m/>
    <x v="1"/>
    <n v="0"/>
    <n v="1"/>
    <n v="0"/>
    <n v="0"/>
    <n v="0"/>
    <n v="0"/>
    <n v="0"/>
    <x v="0"/>
    <m/>
    <n v="8"/>
    <m/>
    <m/>
    <m/>
    <m/>
    <m/>
    <m/>
    <m/>
    <n v="0"/>
    <n v="5"/>
    <n v="1"/>
    <n v="2"/>
    <n v="8"/>
    <m/>
    <n v="0"/>
    <n v="0"/>
    <n v="0"/>
    <n v="0"/>
    <n v="0"/>
    <s v="2018-02-16T14:32:16.938+03"/>
    <s v="2018-02-16T14:35:20.018+03"/>
    <d v="2018-02-16T00:00:00"/>
    <s v="358161077325007"/>
    <s v="dji_enum"/>
    <m/>
    <s v="uuid:0275910b-531e-47ff-a0ca-947cf8039381"/>
    <n v="134456"/>
    <s v="0275910b-531e-47ff-a0ca-947cf8039381"/>
    <s v="2018-02-22T08:38:53"/>
    <n v="151"/>
    <m/>
    <n v="-1"/>
    <s v=""/>
  </r>
  <r>
    <s v="DJI"/>
    <s v="DJ01"/>
    <m/>
    <s v="DJI_009"/>
    <x v="10"/>
    <s v="Robleh bahdon "/>
    <s v="male"/>
    <d v="2018-02-11T00:00:00"/>
    <m/>
    <x v="0"/>
    <m/>
    <x v="0"/>
    <m/>
    <m/>
    <m/>
    <s v="Harar"/>
    <m/>
    <x v="2"/>
    <m/>
    <m/>
    <m/>
    <s v="ooo"/>
    <m/>
    <x v="1"/>
    <n v="0"/>
    <n v="1"/>
    <n v="0"/>
    <n v="0"/>
    <n v="0"/>
    <n v="0"/>
    <n v="0"/>
    <x v="0"/>
    <m/>
    <n v="4"/>
    <m/>
    <m/>
    <m/>
    <m/>
    <m/>
    <m/>
    <m/>
    <n v="0"/>
    <n v="3"/>
    <n v="1"/>
    <n v="0"/>
    <n v="4"/>
    <m/>
    <n v="0"/>
    <n v="0"/>
    <n v="0"/>
    <n v="0"/>
    <n v="0"/>
    <s v="2018-02-16T14:35:28.291+03"/>
    <s v="2018-02-16T14:39:31.217+03"/>
    <d v="2018-02-16T00:00:00"/>
    <s v="358161077325007"/>
    <s v="dji_enum"/>
    <m/>
    <s v="uuid:e736bb0c-646d-49b4-b542-c89c5c692338"/>
    <n v="134457"/>
    <s v="e736bb0c-646d-49b4-b542-c89c5c692338"/>
    <s v="2018-02-22T08:38:56"/>
    <n v="152"/>
    <m/>
    <n v="-1"/>
    <s v=""/>
  </r>
  <r>
    <s v="DJI"/>
    <s v="DJ05"/>
    <s v="DJ05011"/>
    <s v="DJI_021"/>
    <x v="11"/>
    <s v="watta "/>
    <s v="male"/>
    <d v="2018-02-11T00:00:00"/>
    <m/>
    <x v="0"/>
    <m/>
    <x v="0"/>
    <m/>
    <s v="ETH01"/>
    <m/>
    <s v="Mekele"/>
    <m/>
    <x v="2"/>
    <m/>
    <m/>
    <m/>
    <s v="ooo"/>
    <m/>
    <x v="0"/>
    <n v="0"/>
    <n v="0"/>
    <n v="0"/>
    <n v="1"/>
    <n v="0"/>
    <n v="0"/>
    <n v="0"/>
    <x v="0"/>
    <m/>
    <n v="86"/>
    <m/>
    <m/>
    <m/>
    <m/>
    <m/>
    <m/>
    <m/>
    <n v="4"/>
    <n v="17"/>
    <n v="12"/>
    <n v="53"/>
    <n v="86"/>
    <m/>
    <n v="0"/>
    <n v="0"/>
    <n v="0"/>
    <n v="0"/>
    <n v="0"/>
    <s v="2018-02-25T22:17:54.838+03"/>
    <s v="2018-02-26T18:17:29.424+03"/>
    <d v="2018-02-25T00:00:00"/>
    <s v="358161077509535"/>
    <s v="dji_enum"/>
    <m/>
    <s v="uuid:72f0cf5a-90fa-4205-8075-02a54dc11405"/>
    <n v="142502"/>
    <s v="72f0cf5a-90fa-4205-8075-02a54dc11405"/>
    <s v="2018-02-26T15:46:50"/>
    <n v="173"/>
    <m/>
    <n v="-1"/>
    <s v=""/>
  </r>
  <r>
    <s v="DJI"/>
    <s v="DJ05"/>
    <s v="DJ05011"/>
    <s v="DJI_001"/>
    <x v="5"/>
    <s v="abro"/>
    <s v="male"/>
    <d v="2018-02-11T00:00:00"/>
    <m/>
    <x v="0"/>
    <m/>
    <x v="0"/>
    <m/>
    <s v="ETH15"/>
    <m/>
    <s v="Jima"/>
    <m/>
    <x v="2"/>
    <m/>
    <m/>
    <m/>
    <s v="ooo"/>
    <m/>
    <x v="0"/>
    <n v="0"/>
    <n v="0"/>
    <n v="0"/>
    <n v="1"/>
    <n v="0"/>
    <n v="0"/>
    <n v="0"/>
    <x v="0"/>
    <m/>
    <n v="7"/>
    <m/>
    <m/>
    <m/>
    <m/>
    <m/>
    <m/>
    <m/>
    <n v="0"/>
    <n v="0"/>
    <n v="0"/>
    <n v="7"/>
    <n v="7"/>
    <m/>
    <n v="0"/>
    <n v="0"/>
    <n v="0"/>
    <n v="0"/>
    <n v="0"/>
    <s v="2018-02-26T19:03:48.576+03"/>
    <s v="2018-02-26T19:06:12.513+03"/>
    <d v="2018-02-26T00:00:00"/>
    <s v="358161077509535"/>
    <s v="dji_enum"/>
    <m/>
    <s v="uuid:5fead535-c95b-40a6-83d3-55d8e2d32f57"/>
    <n v="142642"/>
    <s v="5fead535-c95b-40a6-83d3-55d8e2d32f57"/>
    <s v="2018-02-26T16:13:40"/>
    <n v="189"/>
    <m/>
    <n v="-1"/>
    <s v=""/>
  </r>
  <r>
    <s v="DJI"/>
    <s v="DJ05"/>
    <s v="DJ05011"/>
    <s v="DJI_001"/>
    <x v="5"/>
    <s v="abro"/>
    <s v="male"/>
    <d v="2018-02-11T00:00:00"/>
    <m/>
    <x v="0"/>
    <m/>
    <x v="0"/>
    <m/>
    <s v="ETH15"/>
    <m/>
    <s v="Jima"/>
    <m/>
    <x v="2"/>
    <m/>
    <m/>
    <m/>
    <s v="ooo"/>
    <m/>
    <x v="0"/>
    <n v="0"/>
    <n v="0"/>
    <n v="0"/>
    <n v="1"/>
    <n v="0"/>
    <n v="0"/>
    <n v="0"/>
    <x v="0"/>
    <m/>
    <n v="28"/>
    <m/>
    <m/>
    <m/>
    <m/>
    <m/>
    <m/>
    <m/>
    <n v="0"/>
    <n v="0"/>
    <n v="8"/>
    <n v="20"/>
    <n v="28"/>
    <m/>
    <n v="0"/>
    <n v="0"/>
    <n v="0"/>
    <n v="0"/>
    <n v="0"/>
    <s v="2018-02-26T21:00:56.009+03"/>
    <s v="2018-02-26T21:02:28.721+03"/>
    <d v="2018-02-26T00:00:00"/>
    <s v="358161077509535"/>
    <s v="dji_enum"/>
    <m/>
    <s v="uuid:bbe09bf2-d543-4a8a-a40e-a3ecbfe13589"/>
    <n v="143278"/>
    <s v="bbe09bf2-d543-4a8a-a40e-a3ecbfe13589"/>
    <s v="2018-02-26T18:22:46"/>
    <n v="206"/>
    <m/>
    <n v="-1"/>
    <s v=""/>
  </r>
  <r>
    <s v="DJI"/>
    <s v="DJ03"/>
    <s v="DJ03005"/>
    <s v="DJI_018"/>
    <x v="8"/>
    <s v="Mamadou kouyouda"/>
    <s v="male"/>
    <d v="2018-02-12T00:00:00"/>
    <m/>
    <x v="0"/>
    <m/>
    <x v="1"/>
    <m/>
    <m/>
    <m/>
    <s v="Boorama"/>
    <m/>
    <x v="1"/>
    <m/>
    <m/>
    <m/>
    <s v="Djibouti"/>
    <m/>
    <x v="0"/>
    <n v="0"/>
    <n v="0"/>
    <n v="0"/>
    <n v="1"/>
    <n v="0"/>
    <n v="0"/>
    <n v="0"/>
    <x v="1"/>
    <m/>
    <n v="11"/>
    <m/>
    <m/>
    <m/>
    <m/>
    <m/>
    <m/>
    <m/>
    <n v="0"/>
    <n v="0"/>
    <n v="0"/>
    <n v="11"/>
    <n v="11"/>
    <m/>
    <n v="0"/>
    <n v="0"/>
    <n v="0"/>
    <n v="0"/>
    <n v="0"/>
    <s v="2018-02-21T20:46:18.268+03"/>
    <s v="2018-02-21T20:49:48.748+03"/>
    <d v="2018-02-21T00:00:00"/>
    <s v="358161078126008"/>
    <s v="dji_enum"/>
    <m/>
    <s v="uuid:b523166b-0c18-4725-a879-7736de54b143"/>
    <n v="133709"/>
    <s v="b523166b-0c18-4725-a879-7736de54b143"/>
    <s v="2018-02-21T17:51:48"/>
    <n v="135"/>
    <m/>
    <n v="-1"/>
    <s v=""/>
  </r>
  <r>
    <s v="DJI"/>
    <s v="DJ01"/>
    <m/>
    <s v="DJI_009"/>
    <x v="10"/>
    <s v="Robleh bahdon "/>
    <s v="male"/>
    <d v="2018-02-12T00:00:00"/>
    <m/>
    <x v="0"/>
    <m/>
    <x v="0"/>
    <m/>
    <m/>
    <m/>
    <s v="Dire Dawa"/>
    <m/>
    <x v="7"/>
    <s v="Algerie"/>
    <m/>
    <m/>
    <m/>
    <m/>
    <x v="1"/>
    <n v="0"/>
    <n v="1"/>
    <n v="0"/>
    <n v="0"/>
    <n v="0"/>
    <n v="0"/>
    <n v="0"/>
    <x v="0"/>
    <m/>
    <n v="15"/>
    <m/>
    <m/>
    <m/>
    <m/>
    <m/>
    <m/>
    <m/>
    <n v="0"/>
    <n v="8"/>
    <n v="1"/>
    <n v="6"/>
    <n v="15"/>
    <m/>
    <n v="0"/>
    <n v="0"/>
    <n v="0"/>
    <n v="0"/>
    <n v="0"/>
    <s v="2018-02-16T14:39:53.529+03"/>
    <s v="2018-02-16T14:42:26.353+03"/>
    <d v="2018-02-16T00:00:00"/>
    <s v="358161077325007"/>
    <s v="dji_enum"/>
    <m/>
    <s v="uuid:86024bd7-3f23-462f-88c1-74a1abf41809"/>
    <n v="134458"/>
    <s v="86024bd7-3f23-462f-88c1-74a1abf41809"/>
    <s v="2018-02-22T08:39:00"/>
    <n v="153"/>
    <m/>
    <n v="-1"/>
    <s v=""/>
  </r>
  <r>
    <s v="DJI"/>
    <s v="DJ05"/>
    <s v="DJ05011"/>
    <s v="DJI_021"/>
    <x v="11"/>
    <s v="watta"/>
    <s v="male"/>
    <d v="2018-02-12T00:00:00"/>
    <m/>
    <x v="0"/>
    <m/>
    <x v="0"/>
    <m/>
    <s v="ETH01"/>
    <m/>
    <s v="Mekele"/>
    <m/>
    <x v="2"/>
    <m/>
    <m/>
    <m/>
    <s v="ooo"/>
    <m/>
    <x v="0"/>
    <n v="0"/>
    <n v="0"/>
    <n v="0"/>
    <n v="1"/>
    <n v="0"/>
    <n v="0"/>
    <n v="0"/>
    <x v="0"/>
    <m/>
    <n v="49"/>
    <m/>
    <m/>
    <m/>
    <m/>
    <m/>
    <m/>
    <m/>
    <n v="7"/>
    <n v="9"/>
    <n v="19"/>
    <n v="14"/>
    <n v="49"/>
    <m/>
    <n v="0"/>
    <n v="0"/>
    <n v="0"/>
    <n v="0"/>
    <n v="0"/>
    <s v="2018-02-26T18:17:43.960+03"/>
    <s v="2018-02-26T18:21:16.021+03"/>
    <d v="2018-02-26T00:00:00"/>
    <s v="358161077509535"/>
    <s v="dji_enum"/>
    <m/>
    <s v="uuid:86348670-d951-4772-b47f-bb6241728f0c"/>
    <n v="142503"/>
    <s v="86348670-d951-4772-b47f-bb6241728f0c"/>
    <s v="2018-02-26T15:46:53"/>
    <n v="174"/>
    <m/>
    <n v="-1"/>
    <s v=""/>
  </r>
  <r>
    <s v="DJI"/>
    <s v="DJ05"/>
    <s v="DJ05011"/>
    <s v="DJI_001"/>
    <x v="5"/>
    <s v="abro"/>
    <s v="male"/>
    <d v="2018-02-12T00:00:00"/>
    <m/>
    <x v="0"/>
    <m/>
    <x v="0"/>
    <m/>
    <s v="ETH15"/>
    <m/>
    <s v="Jima"/>
    <m/>
    <x v="2"/>
    <m/>
    <m/>
    <m/>
    <s v="ooo"/>
    <m/>
    <x v="0"/>
    <n v="0"/>
    <n v="0"/>
    <n v="0"/>
    <n v="1"/>
    <n v="0"/>
    <n v="0"/>
    <n v="0"/>
    <x v="5"/>
    <m/>
    <n v="34"/>
    <s v="ETH"/>
    <m/>
    <m/>
    <m/>
    <m/>
    <m/>
    <m/>
    <n v="0"/>
    <n v="0"/>
    <n v="9"/>
    <n v="25"/>
    <n v="34"/>
    <m/>
    <n v="0"/>
    <n v="0"/>
    <n v="0"/>
    <n v="0"/>
    <n v="0"/>
    <s v="2018-02-26T19:06:21.963+03"/>
    <s v="2018-02-26T19:08:22.829+03"/>
    <d v="2018-02-26T00:00:00"/>
    <s v="358161077509535"/>
    <s v="dji_enum"/>
    <m/>
    <s v="uuid:652fc682-1cd6-4feb-813a-f60e27794cf1"/>
    <n v="142644"/>
    <s v="652fc682-1cd6-4feb-813a-f60e27794cf1"/>
    <s v="2018-02-26T16:13:42"/>
    <n v="190"/>
    <m/>
    <n v="-1"/>
    <s v=""/>
  </r>
  <r>
    <s v="DJI"/>
    <s v="DJ01"/>
    <s v="DJ01001"/>
    <s v="DJI_004"/>
    <x v="9"/>
    <s v="Abdourahman"/>
    <s v="male"/>
    <d v="2018-02-13T00:00:00"/>
    <m/>
    <x v="0"/>
    <m/>
    <x v="0"/>
    <m/>
    <m/>
    <m/>
    <s v="Jijiga"/>
    <m/>
    <x v="1"/>
    <m/>
    <m/>
    <m/>
    <s v="Ali Sabih"/>
    <m/>
    <x v="2"/>
    <n v="0"/>
    <n v="0"/>
    <n v="1"/>
    <n v="0"/>
    <n v="0"/>
    <n v="0"/>
    <n v="0"/>
    <x v="3"/>
    <m/>
    <n v="65"/>
    <m/>
    <m/>
    <m/>
    <m/>
    <m/>
    <m/>
    <m/>
    <n v="0"/>
    <n v="18"/>
    <n v="0"/>
    <n v="47"/>
    <n v="65"/>
    <m/>
    <n v="0"/>
    <n v="0"/>
    <n v="17"/>
    <n v="0"/>
    <n v="0"/>
    <s v="2018-02-12T11:29:19.871+03"/>
    <s v="2018-02-12T11:32:33.207+03"/>
    <d v="2018-02-12T00:00:00"/>
    <s v="358161077426649"/>
    <s v="dji_enum"/>
    <m/>
    <s v="uuid:11b17bd5-fa1c-4416-9206-98354839ad9e"/>
    <n v="96694"/>
    <s v="11b17bd5-fa1c-4416-9206-98354839ad9e"/>
    <s v="2018-02-12T09:18:44"/>
    <n v="43"/>
    <m/>
    <n v="-1"/>
    <s v=""/>
  </r>
  <r>
    <s v="DJI"/>
    <s v="DJ01"/>
    <s v="DJ01001"/>
    <s v="DJI_004"/>
    <x v="9"/>
    <s v="Abdouraman"/>
    <s v="male"/>
    <d v="2018-02-13T00:00:00"/>
    <m/>
    <x v="0"/>
    <m/>
    <x v="0"/>
    <m/>
    <s v="ETH15"/>
    <m/>
    <s v="Jima"/>
    <m/>
    <x v="1"/>
    <m/>
    <m/>
    <m/>
    <s v="Ali Sabih"/>
    <m/>
    <x v="2"/>
    <n v="0"/>
    <n v="0"/>
    <n v="1"/>
    <n v="0"/>
    <n v="0"/>
    <n v="0"/>
    <n v="0"/>
    <x v="0"/>
    <m/>
    <n v="25"/>
    <m/>
    <m/>
    <m/>
    <m/>
    <m/>
    <n v="4"/>
    <m/>
    <n v="0"/>
    <n v="0"/>
    <n v="0"/>
    <n v="25"/>
    <n v="25"/>
    <m/>
    <n v="0"/>
    <n v="8"/>
    <n v="0"/>
    <n v="0"/>
    <n v="0"/>
    <s v="2018-02-12T11:32:42.348+03"/>
    <s v="2018-02-12T11:35:22.352+03"/>
    <d v="2018-02-12T00:00:00"/>
    <s v="358161077426649"/>
    <s v="dji_enum"/>
    <m/>
    <s v="uuid:181241e2-14a0-41ef-862c-466b9931120e"/>
    <n v="96695"/>
    <s v="181241e2-14a0-41ef-862c-466b9931120e"/>
    <s v="2018-02-12T09:18:47"/>
    <n v="44"/>
    <m/>
    <n v="-1"/>
    <s v=""/>
  </r>
  <r>
    <s v="DJI"/>
    <s v="DJ01"/>
    <s v="DJ01001"/>
    <s v="DJI_004"/>
    <x v="9"/>
    <s v="Abdourahman"/>
    <s v="male"/>
    <d v="2018-02-13T00:00:00"/>
    <m/>
    <x v="0"/>
    <m/>
    <x v="0"/>
    <m/>
    <s v="ETH15"/>
    <m/>
    <s v="Jima"/>
    <m/>
    <x v="1"/>
    <m/>
    <m/>
    <m/>
    <s v="Ali Sabih"/>
    <m/>
    <x v="2"/>
    <n v="0"/>
    <n v="0"/>
    <n v="1"/>
    <n v="0"/>
    <n v="0"/>
    <n v="0"/>
    <n v="0"/>
    <x v="0"/>
    <m/>
    <n v="64"/>
    <m/>
    <m/>
    <m/>
    <m/>
    <m/>
    <m/>
    <m/>
    <n v="0"/>
    <n v="0"/>
    <n v="0"/>
    <n v="64"/>
    <n v="64"/>
    <m/>
    <n v="0"/>
    <n v="0"/>
    <n v="0"/>
    <n v="0"/>
    <n v="0"/>
    <s v="2018-02-12T12:17:45.305+03"/>
    <s v="2018-02-12T12:20:14.776+03"/>
    <d v="2018-02-12T00:00:00"/>
    <s v="358161077426649"/>
    <s v="dji_enum"/>
    <m/>
    <s v="uuid:1d5f8db8-4738-44c5-ab7b-e54af1b45c24"/>
    <n v="96883"/>
    <s v="1d5f8db8-4738-44c5-ab7b-e54af1b45c24"/>
    <s v="2018-02-12T10:22:31"/>
    <n v="45"/>
    <m/>
    <n v="-1"/>
    <s v=""/>
  </r>
  <r>
    <s v="DJI"/>
    <s v="DJ01"/>
    <s v="DJ01001"/>
    <s v="DJI_004"/>
    <x v="9"/>
    <s v="Abdourahman"/>
    <s v="male"/>
    <d v="2018-02-13T00:00:00"/>
    <m/>
    <x v="0"/>
    <m/>
    <x v="0"/>
    <m/>
    <s v="ETH15"/>
    <m/>
    <s v="Jima"/>
    <m/>
    <x v="1"/>
    <m/>
    <s v="DJ01"/>
    <m/>
    <s v="Ali Sabih"/>
    <m/>
    <x v="2"/>
    <n v="0"/>
    <n v="0"/>
    <n v="1"/>
    <n v="0"/>
    <n v="0"/>
    <n v="0"/>
    <n v="0"/>
    <x v="3"/>
    <m/>
    <n v="35"/>
    <s v="ETH"/>
    <m/>
    <m/>
    <m/>
    <m/>
    <m/>
    <m/>
    <n v="0"/>
    <n v="0"/>
    <n v="0"/>
    <n v="35"/>
    <n v="35"/>
    <m/>
    <n v="0"/>
    <n v="0"/>
    <n v="0"/>
    <n v="0"/>
    <n v="0"/>
    <s v="2018-02-12T12:20:23.910+03"/>
    <s v="2018-02-12T12:23:55.147+03"/>
    <d v="2018-02-12T00:00:00"/>
    <s v="358161077426649"/>
    <s v="dji_enum"/>
    <m/>
    <s v="uuid:74809099-516e-46f4-9aa7-03ca586186b1"/>
    <n v="96884"/>
    <s v="74809099-516e-46f4-9aa7-03ca586186b1"/>
    <s v="2018-02-12T10:22:40"/>
    <n v="46"/>
    <m/>
    <n v="-1"/>
    <s v=""/>
  </r>
  <r>
    <s v="DJI"/>
    <s v="DJ01"/>
    <s v="DJ01001"/>
    <s v="DJI_004"/>
    <x v="9"/>
    <s v="Abdourahman"/>
    <s v="male"/>
    <d v="2018-02-13T00:00:00"/>
    <m/>
    <x v="3"/>
    <m/>
    <x v="0"/>
    <m/>
    <s v="ETH15"/>
    <m/>
    <s v="Jijiga"/>
    <m/>
    <x v="1"/>
    <m/>
    <s v="DJ01"/>
    <m/>
    <s v="Ali Sabih"/>
    <m/>
    <x v="2"/>
    <n v="0"/>
    <n v="0"/>
    <n v="1"/>
    <n v="0"/>
    <n v="0"/>
    <n v="0"/>
    <n v="0"/>
    <x v="0"/>
    <m/>
    <n v="48"/>
    <m/>
    <m/>
    <m/>
    <m/>
    <m/>
    <m/>
    <m/>
    <n v="0"/>
    <n v="0"/>
    <n v="0"/>
    <n v="48"/>
    <n v="48"/>
    <m/>
    <n v="0"/>
    <n v="0"/>
    <n v="0"/>
    <n v="0"/>
    <n v="0"/>
    <s v="2018-02-12T12:33:06.196+03"/>
    <s v="2018-02-12T12:35:05.620+03"/>
    <d v="2018-02-12T00:00:00"/>
    <s v="358161077426649"/>
    <s v="dji_enum"/>
    <m/>
    <s v="uuid:12c3a9d8-c63a-4440-8e40-9922017e4a8f"/>
    <n v="96950"/>
    <s v="12c3a9d8-c63a-4440-8e40-9922017e4a8f"/>
    <s v="2018-02-12T10:31:41"/>
    <n v="47"/>
    <m/>
    <n v="-1"/>
    <s v=""/>
  </r>
  <r>
    <s v="DJI"/>
    <s v="DJ01"/>
    <s v="DJ01001"/>
    <s v="DJI_004"/>
    <x v="9"/>
    <s v="Abdourahman"/>
    <s v="male"/>
    <d v="2018-02-13T00:00:00"/>
    <m/>
    <x v="3"/>
    <m/>
    <x v="0"/>
    <m/>
    <s v="ETH15"/>
    <m/>
    <s v="Jijiga"/>
    <m/>
    <x v="1"/>
    <m/>
    <m/>
    <m/>
    <s v="Ali Sabih"/>
    <m/>
    <x v="2"/>
    <n v="0"/>
    <n v="0"/>
    <n v="1"/>
    <n v="0"/>
    <n v="0"/>
    <n v="0"/>
    <n v="0"/>
    <x v="4"/>
    <m/>
    <n v="26"/>
    <s v="ETH"/>
    <m/>
    <m/>
    <m/>
    <m/>
    <m/>
    <m/>
    <n v="0"/>
    <n v="0"/>
    <n v="0"/>
    <n v="26"/>
    <n v="26"/>
    <m/>
    <n v="0"/>
    <n v="0"/>
    <n v="0"/>
    <n v="0"/>
    <n v="0"/>
    <s v="2018-02-12T12:48:16.858+03"/>
    <s v="2018-02-12T12:50:53.004+03"/>
    <d v="2018-02-12T00:00:00"/>
    <s v="358161077426649"/>
    <s v="dji_enum"/>
    <m/>
    <s v="uuid:1a4dfbb2-706e-4995-9500-49387968a949"/>
    <n v="96951"/>
    <s v="1a4dfbb2-706e-4995-9500-49387968a949"/>
    <s v="2018-02-12T10:31:45"/>
    <n v="48"/>
    <m/>
    <n v="-1"/>
    <s v=""/>
  </r>
  <r>
    <s v="DJI"/>
    <s v="DJ01"/>
    <m/>
    <s v="DJI_009"/>
    <x v="10"/>
    <s v="Robleh bahdon "/>
    <s v="male"/>
    <d v="2018-02-13T00:00:00"/>
    <m/>
    <x v="0"/>
    <m/>
    <x v="0"/>
    <m/>
    <m/>
    <m/>
    <s v="Harar"/>
    <m/>
    <x v="1"/>
    <m/>
    <m/>
    <m/>
    <s v="Ali Sabih"/>
    <m/>
    <x v="7"/>
    <n v="1"/>
    <n v="0"/>
    <n v="0"/>
    <n v="0"/>
    <n v="0"/>
    <n v="0"/>
    <n v="0"/>
    <x v="0"/>
    <m/>
    <n v="6"/>
    <m/>
    <m/>
    <m/>
    <m/>
    <m/>
    <m/>
    <m/>
    <n v="0"/>
    <n v="0"/>
    <n v="2"/>
    <n v="4"/>
    <n v="6"/>
    <m/>
    <n v="0"/>
    <n v="0"/>
    <n v="0"/>
    <n v="0"/>
    <n v="0"/>
    <s v="2018-02-16T14:42:43.893+03"/>
    <s v="2018-02-16T14:44:36.592+03"/>
    <d v="2018-02-16T00:00:00"/>
    <s v="358161077325007"/>
    <s v="dji_enum"/>
    <m/>
    <s v="uuid:5f9c3001-e7a5-4571-bb6d-ab06997b1cde"/>
    <n v="134459"/>
    <s v="5f9c3001-e7a5-4571-bb6d-ab06997b1cde"/>
    <s v="2018-02-22T08:39:02"/>
    <n v="154"/>
    <m/>
    <n v="-1"/>
    <s v=""/>
  </r>
  <r>
    <s v="DJI"/>
    <s v="DJ05"/>
    <s v="DJ05011"/>
    <s v="DJI_021"/>
    <x v="11"/>
    <s v="watta"/>
    <s v="male"/>
    <d v="2018-02-13T00:00:00"/>
    <m/>
    <x v="0"/>
    <m/>
    <x v="0"/>
    <m/>
    <s v="ETH01"/>
    <m/>
    <s v="Mekele"/>
    <m/>
    <x v="2"/>
    <m/>
    <m/>
    <m/>
    <s v="ooo"/>
    <m/>
    <x v="0"/>
    <n v="0"/>
    <n v="0"/>
    <n v="0"/>
    <n v="1"/>
    <n v="0"/>
    <n v="0"/>
    <n v="0"/>
    <x v="0"/>
    <m/>
    <n v="108"/>
    <m/>
    <m/>
    <m/>
    <m/>
    <m/>
    <m/>
    <m/>
    <n v="6"/>
    <n v="14"/>
    <n v="21"/>
    <n v="67"/>
    <n v="108"/>
    <m/>
    <n v="0"/>
    <n v="0"/>
    <n v="0"/>
    <n v="0"/>
    <n v="0"/>
    <s v="2018-02-26T18:21:27.048+03"/>
    <s v="2018-02-26T18:22:59.653+03"/>
    <d v="2018-02-26T00:00:00"/>
    <s v="358161077509535"/>
    <s v="dji_enum"/>
    <m/>
    <s v="uuid:8b3bb8e2-7212-4758-a6e5-ae14cd1909e1"/>
    <n v="142504"/>
    <s v="8b3bb8e2-7212-4758-a6e5-ae14cd1909e1"/>
    <s v="2018-02-26T15:46:56"/>
    <n v="175"/>
    <m/>
    <n v="-1"/>
    <s v=""/>
  </r>
  <r>
    <s v="DJI"/>
    <s v="DJ05"/>
    <s v="DJ05011"/>
    <s v="DJI_001"/>
    <x v="5"/>
    <s v="abro"/>
    <s v="male"/>
    <d v="2018-02-13T00:00:00"/>
    <m/>
    <x v="0"/>
    <m/>
    <x v="0"/>
    <m/>
    <s v="ETH15"/>
    <m/>
    <s v="Jima"/>
    <m/>
    <x v="2"/>
    <m/>
    <m/>
    <m/>
    <s v="ooo"/>
    <m/>
    <x v="0"/>
    <n v="0"/>
    <n v="0"/>
    <n v="0"/>
    <n v="1"/>
    <n v="0"/>
    <n v="0"/>
    <n v="0"/>
    <x v="0"/>
    <m/>
    <n v="23"/>
    <m/>
    <m/>
    <m/>
    <m/>
    <m/>
    <m/>
    <m/>
    <n v="0"/>
    <n v="0"/>
    <n v="3"/>
    <n v="20"/>
    <n v="23"/>
    <m/>
    <n v="0"/>
    <n v="0"/>
    <n v="0"/>
    <n v="0"/>
    <n v="0"/>
    <s v="2018-02-26T19:08:28.632+03"/>
    <s v="2018-02-26T19:09:51.972+03"/>
    <d v="2018-02-26T00:00:00"/>
    <s v="358161077509535"/>
    <s v="dji_enum"/>
    <m/>
    <s v="uuid:dc110500-fc8f-4304-afbf-427a8dcf372b"/>
    <n v="142646"/>
    <s v="dc110500-fc8f-4304-afbf-427a8dcf372b"/>
    <s v="2018-02-26T16:13:45"/>
    <n v="191"/>
    <m/>
    <n v="-1"/>
    <s v=""/>
  </r>
  <r>
    <s v="DJI"/>
    <s v="DJ05"/>
    <s v="DJ05011"/>
    <s v="DJI_001"/>
    <x v="5"/>
    <s v="abro"/>
    <s v="male"/>
    <d v="2018-02-13T00:00:00"/>
    <m/>
    <x v="0"/>
    <m/>
    <x v="0"/>
    <m/>
    <s v="ETH15"/>
    <m/>
    <s v="Jima"/>
    <m/>
    <x v="2"/>
    <m/>
    <m/>
    <m/>
    <s v="ooo"/>
    <m/>
    <x v="0"/>
    <n v="0"/>
    <n v="0"/>
    <n v="0"/>
    <n v="1"/>
    <n v="0"/>
    <n v="0"/>
    <n v="0"/>
    <x v="0"/>
    <m/>
    <n v="30"/>
    <m/>
    <m/>
    <m/>
    <m/>
    <m/>
    <m/>
    <m/>
    <n v="0"/>
    <n v="0"/>
    <n v="0"/>
    <n v="30"/>
    <n v="30"/>
    <m/>
    <n v="0"/>
    <n v="0"/>
    <n v="0"/>
    <n v="0"/>
    <n v="0"/>
    <s v="2018-02-26T21:02:38.227+03"/>
    <s v="2018-02-26T21:03:48.832+03"/>
    <d v="2018-02-26T00:00:00"/>
    <s v="358161077509535"/>
    <s v="dji_enum"/>
    <m/>
    <s v="uuid:0d36b1d5-d160-429f-8334-68ddde384b27"/>
    <n v="143279"/>
    <s v="0d36b1d5-d160-429f-8334-68ddde384b27"/>
    <s v="2018-02-26T18:22:48"/>
    <n v="207"/>
    <m/>
    <n v="-1"/>
    <s v=""/>
  </r>
  <r>
    <s v="DJI"/>
    <s v="DJ01"/>
    <s v="DJ01001"/>
    <s v="DJI_010"/>
    <x v="3"/>
    <s v="Abdo"/>
    <s v="male"/>
    <d v="2018-02-14T00:00:00"/>
    <m/>
    <x v="0"/>
    <m/>
    <x v="0"/>
    <m/>
    <m/>
    <m/>
    <s v="ooo"/>
    <m/>
    <x v="1"/>
    <m/>
    <m/>
    <m/>
    <s v="ooo"/>
    <s v="Ar Oussa"/>
    <x v="5"/>
    <n v="0"/>
    <n v="1"/>
    <n v="0"/>
    <n v="1"/>
    <n v="0"/>
    <n v="0"/>
    <n v="0"/>
    <x v="0"/>
    <m/>
    <n v="11"/>
    <m/>
    <m/>
    <m/>
    <m/>
    <m/>
    <m/>
    <s v="NaN"/>
    <n v="1"/>
    <n v="5"/>
    <n v="2"/>
    <n v="3"/>
    <n v="11"/>
    <m/>
    <n v="0"/>
    <n v="0"/>
    <n v="0"/>
    <n v="0"/>
    <n v="0"/>
    <s v="2018-02-16T15:49:06.000+03:00"/>
    <s v="2018-02-16T15:50:37.000+03:00"/>
    <d v="2018-02-16T00:00:00"/>
    <s v="endtm.iom.int:hMlhcLHmgnPIiSDL"/>
    <m/>
    <s v="no phonenumber property in enketo"/>
    <s v="uuid:2561f28f-1d9c-4d20-ace5-b2fccbd42ae8"/>
    <n v="124817"/>
    <s v="2561f28f-1d9c-4d20-ace5-b2fccbd42ae8"/>
    <s v="2018-02-16T12:50:48"/>
    <n v="125"/>
    <m/>
    <n v="-1"/>
    <s v=""/>
  </r>
  <r>
    <s v="DJI"/>
    <s v="DJ01"/>
    <s v="DJ01001"/>
    <s v="DJI_010"/>
    <x v="3"/>
    <s v="Abdo"/>
    <s v="male"/>
    <d v="2018-02-14T00:00:00"/>
    <m/>
    <x v="0"/>
    <m/>
    <x v="0"/>
    <m/>
    <m/>
    <m/>
    <s v="ooo"/>
    <m/>
    <x v="1"/>
    <m/>
    <s v="DJ01"/>
    <m/>
    <s v="ooo"/>
    <s v="Ar Oussa"/>
    <x v="5"/>
    <n v="0"/>
    <n v="1"/>
    <n v="0"/>
    <n v="1"/>
    <n v="0"/>
    <n v="0"/>
    <n v="0"/>
    <x v="0"/>
    <m/>
    <n v="10"/>
    <m/>
    <m/>
    <m/>
    <m/>
    <m/>
    <m/>
    <s v="NaN"/>
    <n v="2"/>
    <n v="1"/>
    <n v="3"/>
    <n v="4"/>
    <n v="10"/>
    <m/>
    <n v="0"/>
    <n v="0"/>
    <n v="0"/>
    <n v="0"/>
    <n v="0"/>
    <s v="2018-02-16T15:50:37.000+03:00"/>
    <s v="2018-02-16T15:52:32.000+03:00"/>
    <d v="2018-02-16T00:00:00"/>
    <s v="endtm.iom.int:hMlhcLHmgnPIiSDL"/>
    <m/>
    <s v="no phonenumber property in enketo"/>
    <s v="uuid:4819bacd-bdef-4feb-acf9-1b45202fb388"/>
    <n v="124819"/>
    <s v="4819bacd-bdef-4feb-acf9-1b45202fb388"/>
    <s v="2018-02-16T12:52:38"/>
    <n v="126"/>
    <m/>
    <n v="-1"/>
    <s v=""/>
  </r>
  <r>
    <s v="DJI"/>
    <s v="DJ01"/>
    <m/>
    <s v="DJI_009"/>
    <x v="10"/>
    <s v="Robleh bahdon "/>
    <s v="male"/>
    <d v="2018-02-14T00:00:00"/>
    <m/>
    <x v="0"/>
    <m/>
    <x v="0"/>
    <m/>
    <m/>
    <m/>
    <s v="Harar"/>
    <m/>
    <x v="1"/>
    <m/>
    <m/>
    <m/>
    <s v="Ali Sabih"/>
    <m/>
    <x v="1"/>
    <n v="0"/>
    <n v="1"/>
    <n v="0"/>
    <n v="0"/>
    <n v="0"/>
    <n v="0"/>
    <n v="0"/>
    <x v="0"/>
    <m/>
    <n v="11"/>
    <m/>
    <m/>
    <m/>
    <m/>
    <m/>
    <m/>
    <m/>
    <n v="1"/>
    <n v="3"/>
    <n v="3"/>
    <n v="4"/>
    <n v="11"/>
    <m/>
    <n v="0"/>
    <n v="0"/>
    <n v="0"/>
    <n v="0"/>
    <n v="0"/>
    <s v="2018-02-16T14:44:56.892+03"/>
    <s v="2018-02-16T14:46:57.335+03"/>
    <d v="2018-02-16T00:00:00"/>
    <s v="358161077325007"/>
    <s v="dji_enum"/>
    <m/>
    <s v="uuid:96740d3b-a97b-4c64-8311-1e2885534aaa"/>
    <n v="134460"/>
    <s v="96740d3b-a97b-4c64-8311-1e2885534aaa"/>
    <s v="2018-02-22T08:39:05"/>
    <n v="155"/>
    <m/>
    <n v="-1"/>
    <s v=""/>
  </r>
  <r>
    <s v="DJI"/>
    <s v="DJ05"/>
    <s v="DJ05011"/>
    <s v="DJI_021"/>
    <x v="11"/>
    <s v="watta"/>
    <s v="male"/>
    <d v="2018-02-14T00:00:00"/>
    <m/>
    <x v="0"/>
    <m/>
    <x v="0"/>
    <m/>
    <s v="ETH01"/>
    <m/>
    <s v="Mekele"/>
    <m/>
    <x v="2"/>
    <m/>
    <m/>
    <m/>
    <s v="ooo"/>
    <m/>
    <x v="0"/>
    <n v="0"/>
    <n v="0"/>
    <n v="0"/>
    <n v="1"/>
    <n v="0"/>
    <n v="0"/>
    <n v="0"/>
    <x v="4"/>
    <m/>
    <n v="44"/>
    <s v="ETH"/>
    <m/>
    <m/>
    <m/>
    <m/>
    <m/>
    <m/>
    <n v="3"/>
    <n v="7"/>
    <n v="4"/>
    <n v="30"/>
    <n v="44"/>
    <m/>
    <n v="0"/>
    <n v="0"/>
    <n v="0"/>
    <n v="0"/>
    <n v="0"/>
    <s v="2018-02-26T18:23:17.303+03"/>
    <s v="2018-02-26T18:25:07.154+03"/>
    <d v="2018-02-26T00:00:00"/>
    <s v="358161077509535"/>
    <s v="dji_enum"/>
    <m/>
    <s v="uuid:d4c4a655-252b-4223-b0e5-d0954e649052"/>
    <n v="142505"/>
    <s v="d4c4a655-252b-4223-b0e5-d0954e649052"/>
    <s v="2018-02-26T15:46:57"/>
    <n v="176"/>
    <m/>
    <n v="-1"/>
    <s v=""/>
  </r>
  <r>
    <s v="DJI"/>
    <s v="DJ05"/>
    <s v="DJ05011"/>
    <s v="DJI_001"/>
    <x v="5"/>
    <s v="abro"/>
    <s v="male"/>
    <d v="2018-02-14T00:00:00"/>
    <m/>
    <x v="0"/>
    <m/>
    <x v="0"/>
    <m/>
    <s v="ETH15"/>
    <m/>
    <s v="Jima"/>
    <m/>
    <x v="2"/>
    <m/>
    <m/>
    <m/>
    <s v="ooo"/>
    <m/>
    <x v="0"/>
    <n v="0"/>
    <n v="0"/>
    <n v="0"/>
    <n v="1"/>
    <n v="0"/>
    <n v="0"/>
    <n v="0"/>
    <x v="0"/>
    <m/>
    <n v="43"/>
    <m/>
    <m/>
    <m/>
    <m/>
    <m/>
    <m/>
    <m/>
    <n v="0"/>
    <n v="0"/>
    <n v="8"/>
    <n v="35"/>
    <n v="43"/>
    <m/>
    <n v="0"/>
    <n v="0"/>
    <n v="0"/>
    <n v="0"/>
    <n v="0"/>
    <s v="2018-02-26T19:10:02.404+03"/>
    <s v="2018-02-26T19:11:18.081+03"/>
    <d v="2018-02-26T00:00:00"/>
    <s v="358161077509535"/>
    <s v="dji_enum"/>
    <m/>
    <s v="uuid:be3b7cfc-0962-407e-83a4-89c17a2922d9"/>
    <n v="142647"/>
    <s v="be3b7cfc-0962-407e-83a4-89c17a2922d9"/>
    <s v="2018-02-26T16:13:47"/>
    <n v="192"/>
    <m/>
    <n v="-1"/>
    <s v=""/>
  </r>
  <r>
    <s v="DJI"/>
    <s v="DJ02"/>
    <s v="DJ02004"/>
    <s v="DJI_024"/>
    <x v="0"/>
    <s v="Abdoulkadir"/>
    <s v="male"/>
    <d v="2018-02-15T00:00:00"/>
    <m/>
    <x v="0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105"/>
    <m/>
    <m/>
    <m/>
    <m/>
    <m/>
    <m/>
    <m/>
    <n v="0"/>
    <n v="20"/>
    <n v="0"/>
    <n v="85"/>
    <n v="105"/>
    <m/>
    <n v="0"/>
    <n v="0"/>
    <n v="0"/>
    <n v="0"/>
    <n v="0"/>
    <s v="2018-02-25T13:50:00.605+03"/>
    <s v="2018-02-25T13:51:28.711+03"/>
    <d v="2018-02-25T00:00:00"/>
    <s v="357334070885316"/>
    <s v="dji_enum"/>
    <m/>
    <s v="uuid:d24f4f25-0b95-4dd1-a0bb-fa8fcc13a1dd"/>
    <n v="140076"/>
    <s v="d24f4f25-0b95-4dd1-a0bb-fa8fcc13a1dd"/>
    <s v="2018-02-25T10:53:30"/>
    <n v="59"/>
    <m/>
    <n v="-1"/>
    <s v=""/>
  </r>
  <r>
    <s v="DJI"/>
    <s v="DJ01"/>
    <s v="DJ01001"/>
    <s v="DJI_004"/>
    <x v="9"/>
    <s v="Abdourahman"/>
    <s v="male"/>
    <d v="2018-02-15T00:00:00"/>
    <m/>
    <x v="2"/>
    <m/>
    <x v="0"/>
    <m/>
    <s v="ETH15"/>
    <m/>
    <s v="Jima"/>
    <m/>
    <x v="1"/>
    <m/>
    <s v="DJ01"/>
    <m/>
    <s v="ooo"/>
    <m/>
    <x v="1"/>
    <n v="0"/>
    <n v="1"/>
    <n v="0"/>
    <n v="0"/>
    <n v="0"/>
    <n v="0"/>
    <n v="0"/>
    <x v="0"/>
    <m/>
    <n v="34"/>
    <m/>
    <m/>
    <m/>
    <m/>
    <m/>
    <m/>
    <m/>
    <n v="0"/>
    <n v="0"/>
    <n v="0"/>
    <n v="0"/>
    <n v="34"/>
    <m/>
    <n v="0"/>
    <n v="0"/>
    <n v="0"/>
    <n v="0"/>
    <n v="0"/>
    <s v="2018-02-17T18:46:03.098+03"/>
    <s v="2018-02-17T18:49:34.701+03"/>
    <d v="2018-02-17T00:00:00"/>
    <s v="358161077426649"/>
    <s v="dji_enum"/>
    <m/>
    <s v="uuid:bad88867-940e-41da-bc7b-605413b48e22"/>
    <n v="141168"/>
    <s v="bad88867-940e-41da-bc7b-605413b48e22"/>
    <s v="2018-02-26T04:00:20"/>
    <n v="80"/>
    <m/>
    <n v="-1"/>
    <s v=""/>
  </r>
  <r>
    <s v="DJI"/>
    <s v="DJ01"/>
    <s v="DJ01001"/>
    <s v="DJI_004"/>
    <x v="9"/>
    <s v="Abdourahman"/>
    <s v="male"/>
    <d v="2018-02-15T00:00:00"/>
    <m/>
    <x v="0"/>
    <m/>
    <x v="0"/>
    <m/>
    <s v="ETH15"/>
    <m/>
    <s v="Jijiga"/>
    <m/>
    <x v="1"/>
    <m/>
    <s v="DJ01"/>
    <m/>
    <s v="Ali Sabih"/>
    <m/>
    <x v="2"/>
    <n v="0"/>
    <n v="0"/>
    <n v="1"/>
    <n v="0"/>
    <n v="0"/>
    <n v="0"/>
    <n v="0"/>
    <x v="3"/>
    <m/>
    <n v="38"/>
    <s v="ETH"/>
    <m/>
    <m/>
    <m/>
    <m/>
    <m/>
    <m/>
    <n v="0"/>
    <n v="0"/>
    <n v="0"/>
    <n v="0"/>
    <n v="38"/>
    <m/>
    <n v="0"/>
    <n v="0"/>
    <n v="0"/>
    <n v="0"/>
    <n v="0"/>
    <s v="2018-02-14T20:41:30.654+03"/>
    <s v="2018-02-14T20:44:22.217+03"/>
    <d v="2018-02-14T00:00:00"/>
    <s v="358161077426649"/>
    <s v="dji_enum"/>
    <m/>
    <s v="uuid:772f2e79-cbf4-4db7-b1bb-553d994c4320"/>
    <n v="141172"/>
    <s v="772f2e79-cbf4-4db7-b1bb-553d994c4320"/>
    <s v="2018-02-26T04:01:47"/>
    <n v="84"/>
    <m/>
    <n v="-1"/>
    <s v=""/>
  </r>
  <r>
    <s v="DJI"/>
    <s v="DJ01"/>
    <m/>
    <s v="DJI_009"/>
    <x v="10"/>
    <s v="Robleh bahdon "/>
    <s v="male"/>
    <d v="2018-02-15T00:00:00"/>
    <m/>
    <x v="0"/>
    <m/>
    <x v="0"/>
    <m/>
    <m/>
    <m/>
    <s v="Harar"/>
    <m/>
    <x v="1"/>
    <m/>
    <m/>
    <m/>
    <s v="Ali Sabih"/>
    <m/>
    <x v="1"/>
    <n v="0"/>
    <n v="1"/>
    <n v="0"/>
    <n v="0"/>
    <n v="0"/>
    <n v="0"/>
    <n v="0"/>
    <x v="0"/>
    <m/>
    <n v="7"/>
    <m/>
    <m/>
    <m/>
    <m/>
    <m/>
    <m/>
    <m/>
    <n v="0"/>
    <n v="7"/>
    <n v="0"/>
    <n v="0"/>
    <n v="7"/>
    <m/>
    <n v="0"/>
    <n v="0"/>
    <n v="0"/>
    <n v="0"/>
    <n v="0"/>
    <s v="2018-02-16T14:47:11.933+03"/>
    <s v="2018-02-16T14:48:48.454+03"/>
    <d v="2018-02-16T00:00:00"/>
    <s v="358161077325007"/>
    <s v="dji_enum"/>
    <m/>
    <s v="uuid:138f439c-4489-48f9-adc9-d14a5d10ce4b"/>
    <n v="134461"/>
    <s v="138f439c-4489-48f9-adc9-d14a5d10ce4b"/>
    <s v="2018-02-22T08:39:08"/>
    <n v="156"/>
    <m/>
    <n v="-1"/>
    <s v=""/>
  </r>
  <r>
    <s v="DJI"/>
    <s v="DJ05"/>
    <s v="DJ05011"/>
    <s v="DJI_021"/>
    <x v="11"/>
    <s v="watta "/>
    <s v="male"/>
    <d v="2018-02-15T00:00:00"/>
    <m/>
    <x v="0"/>
    <m/>
    <x v="0"/>
    <m/>
    <s v="ETH04"/>
    <m/>
    <s v="Dese"/>
    <m/>
    <x v="2"/>
    <m/>
    <m/>
    <m/>
    <s v="ooo"/>
    <m/>
    <x v="0"/>
    <n v="0"/>
    <n v="0"/>
    <n v="0"/>
    <n v="1"/>
    <n v="0"/>
    <n v="0"/>
    <n v="0"/>
    <x v="0"/>
    <m/>
    <n v="119"/>
    <m/>
    <m/>
    <m/>
    <m/>
    <m/>
    <m/>
    <m/>
    <n v="7"/>
    <n v="25"/>
    <n v="8"/>
    <n v="79"/>
    <n v="119"/>
    <m/>
    <n v="0"/>
    <n v="0"/>
    <n v="0"/>
    <n v="0"/>
    <n v="0"/>
    <s v="2018-02-26T18:25:17.937+03"/>
    <s v="2018-02-26T18:28:39.845+03"/>
    <d v="2018-02-26T00:00:00"/>
    <s v="358161077509535"/>
    <s v="dji_enum"/>
    <m/>
    <s v="uuid:9c241c3b-a796-4061-98fa-e4a6277bbca0"/>
    <n v="142506"/>
    <s v="9c241c3b-a796-4061-98fa-e4a6277bbca0"/>
    <s v="2018-02-26T15:47:01"/>
    <n v="177"/>
    <m/>
    <n v="-1"/>
    <s v=""/>
  </r>
  <r>
    <s v="DJI"/>
    <s v="DJ05"/>
    <s v="DJ05011"/>
    <s v="DJI_001"/>
    <x v="5"/>
    <s v="abro"/>
    <s v="male"/>
    <d v="2018-02-15T00:00:00"/>
    <m/>
    <x v="0"/>
    <m/>
    <x v="0"/>
    <m/>
    <s v="ETH15"/>
    <m/>
    <s v="Jima"/>
    <m/>
    <x v="2"/>
    <m/>
    <m/>
    <m/>
    <s v="ooo"/>
    <m/>
    <x v="0"/>
    <n v="0"/>
    <n v="0"/>
    <n v="0"/>
    <n v="1"/>
    <n v="0"/>
    <n v="0"/>
    <n v="0"/>
    <x v="0"/>
    <m/>
    <n v="42"/>
    <m/>
    <m/>
    <m/>
    <m/>
    <m/>
    <m/>
    <m/>
    <n v="0"/>
    <n v="0"/>
    <n v="2"/>
    <n v="40"/>
    <n v="42"/>
    <m/>
    <n v="0"/>
    <n v="0"/>
    <n v="0"/>
    <n v="0"/>
    <n v="0"/>
    <s v="2018-02-26T19:16:31.856+03"/>
    <s v="2018-02-26T19:17:48.188+03"/>
    <d v="2018-02-26T00:00:00"/>
    <s v="358161077509535"/>
    <s v="dji_enum"/>
    <m/>
    <s v="uuid:41d79702-9a33-4495-9f39-128f13a6ad13"/>
    <n v="142790"/>
    <s v="41d79702-9a33-4495-9f39-128f13a6ad13"/>
    <s v="2018-02-26T16:37:08"/>
    <n v="193"/>
    <m/>
    <n v="-1"/>
    <s v=""/>
  </r>
  <r>
    <s v="DJI"/>
    <s v="DJ05"/>
    <s v="DJ05011"/>
    <s v="DJI_001"/>
    <x v="5"/>
    <s v="abro"/>
    <s v="male"/>
    <d v="2018-02-15T00:00:00"/>
    <m/>
    <x v="0"/>
    <m/>
    <x v="0"/>
    <m/>
    <s v="ETH15"/>
    <m/>
    <s v="Jima"/>
    <m/>
    <x v="2"/>
    <m/>
    <m/>
    <m/>
    <s v="ooo"/>
    <m/>
    <x v="0"/>
    <n v="0"/>
    <n v="0"/>
    <n v="0"/>
    <n v="1"/>
    <n v="0"/>
    <n v="0"/>
    <n v="0"/>
    <x v="0"/>
    <m/>
    <n v="50"/>
    <m/>
    <m/>
    <m/>
    <m/>
    <m/>
    <m/>
    <m/>
    <n v="0"/>
    <n v="0"/>
    <n v="10"/>
    <n v="40"/>
    <n v="50"/>
    <m/>
    <n v="0"/>
    <n v="0"/>
    <n v="0"/>
    <n v="0"/>
    <n v="0"/>
    <s v="2018-02-26T21:05:35.922+03"/>
    <s v="2018-02-26T21:06:47.001+03"/>
    <d v="2018-02-26T00:00:00"/>
    <s v="358161077509535"/>
    <s v="dji_enum"/>
    <m/>
    <s v="uuid:8b956cd7-727b-4d09-b846-c1168b781300"/>
    <n v="143281"/>
    <s v="8b956cd7-727b-4d09-b846-c1168b781300"/>
    <s v="2018-02-26T18:22:54"/>
    <n v="209"/>
    <m/>
    <n v="-1"/>
    <s v=""/>
  </r>
  <r>
    <s v="DJI"/>
    <s v="DJ01"/>
    <s v="DJ01001"/>
    <s v="DJI_004"/>
    <x v="9"/>
    <s v="Abdourahman"/>
    <s v="male"/>
    <d v="2018-02-16T00:00:00"/>
    <m/>
    <x v="0"/>
    <m/>
    <x v="0"/>
    <m/>
    <s v="ETH03"/>
    <m/>
    <s v="Addis Ababa"/>
    <m/>
    <x v="3"/>
    <m/>
    <m/>
    <m/>
    <s v="ooo"/>
    <m/>
    <x v="8"/>
    <n v="0"/>
    <n v="1"/>
    <n v="1"/>
    <n v="0"/>
    <n v="0"/>
    <n v="0"/>
    <n v="0"/>
    <x v="0"/>
    <m/>
    <n v="111"/>
    <m/>
    <m/>
    <m/>
    <m/>
    <m/>
    <m/>
    <m/>
    <n v="0"/>
    <n v="0"/>
    <n v="0"/>
    <n v="0"/>
    <n v="111"/>
    <m/>
    <n v="0"/>
    <n v="0"/>
    <n v="0"/>
    <n v="0"/>
    <n v="0"/>
    <s v="2018-02-16T15:06:16.193+03"/>
    <s v="2018-02-16T15:10:27.315+03"/>
    <d v="2018-02-16T00:00:00"/>
    <s v="358161077426649"/>
    <s v="dji_enum"/>
    <m/>
    <s v="uuid:63197152-e582-4e60-930f-e63c985a26fd"/>
    <n v="141166"/>
    <s v="63197152-e582-4e60-930f-e63c985a26fd"/>
    <s v="2018-02-26T03:59:13"/>
    <n v="78"/>
    <m/>
    <n v="-1"/>
    <s v=""/>
  </r>
  <r>
    <s v="DJI"/>
    <s v="DJ01"/>
    <s v="DJ01001"/>
    <s v="DJI_004"/>
    <x v="9"/>
    <s v="Abdourahman"/>
    <s v="male"/>
    <d v="2018-02-16T00:00:00"/>
    <m/>
    <x v="0"/>
    <m/>
    <x v="0"/>
    <m/>
    <s v="ETH15"/>
    <m/>
    <s v="Jijiga"/>
    <m/>
    <x v="3"/>
    <m/>
    <m/>
    <m/>
    <s v="Awasa"/>
    <m/>
    <x v="1"/>
    <n v="0"/>
    <n v="1"/>
    <n v="0"/>
    <n v="0"/>
    <n v="0"/>
    <n v="0"/>
    <n v="0"/>
    <x v="0"/>
    <m/>
    <n v="45"/>
    <m/>
    <m/>
    <m/>
    <m/>
    <m/>
    <m/>
    <m/>
    <n v="0"/>
    <n v="0"/>
    <n v="0"/>
    <n v="0"/>
    <n v="45"/>
    <m/>
    <n v="0"/>
    <n v="0"/>
    <n v="0"/>
    <n v="0"/>
    <n v="0"/>
    <s v="2018-02-16T16:58:24.870+03"/>
    <s v="2018-02-16T17:01:18.541+03"/>
    <d v="2018-02-16T00:00:00"/>
    <s v="358161077426649"/>
    <s v="dji_enum"/>
    <m/>
    <s v="uuid:dc1dc18d-e630-488d-9fed-47fd4fad6ec0"/>
    <n v="141173"/>
    <s v="dc1dc18d-e630-488d-9fed-47fd4fad6ec0"/>
    <s v="2018-02-26T04:09:55"/>
    <n v="85"/>
    <m/>
    <n v="-1"/>
    <s v=""/>
  </r>
  <r>
    <s v="DJI"/>
    <s v="DJ01"/>
    <s v="DJ01001"/>
    <s v="DJI_004"/>
    <x v="9"/>
    <s v="Abdourahman"/>
    <s v="male"/>
    <d v="2018-02-16T00:00:00"/>
    <m/>
    <x v="0"/>
    <m/>
    <x v="2"/>
    <m/>
    <s v="DJ01"/>
    <m/>
    <s v="Ali Sabih"/>
    <m/>
    <x v="3"/>
    <m/>
    <s v="ETH15"/>
    <m/>
    <s v="Jijiga"/>
    <m/>
    <x v="1"/>
    <n v="0"/>
    <n v="1"/>
    <n v="0"/>
    <n v="0"/>
    <n v="0"/>
    <n v="0"/>
    <n v="0"/>
    <x v="0"/>
    <m/>
    <n v="34"/>
    <s v="DJI"/>
    <m/>
    <m/>
    <m/>
    <m/>
    <m/>
    <m/>
    <n v="0"/>
    <n v="0"/>
    <n v="0"/>
    <n v="0"/>
    <n v="34"/>
    <m/>
    <n v="0"/>
    <n v="0"/>
    <n v="0"/>
    <n v="0"/>
    <n v="0"/>
    <s v="2018-02-15T19:16:21.949+03"/>
    <s v="2018-02-15T19:19:51.081+03"/>
    <d v="2018-02-15T00:00:00"/>
    <s v="358161077426649"/>
    <s v="dji_enum"/>
    <m/>
    <s v="uuid:33309c04-7524-4a64-8a86-0d70d7613f5d"/>
    <n v="141175"/>
    <s v="33309c04-7524-4a64-8a86-0d70d7613f5d"/>
    <s v="2018-02-26T04:10:23"/>
    <n v="87"/>
    <m/>
    <n v="-1"/>
    <s v=""/>
  </r>
  <r>
    <s v="DJI"/>
    <s v="DJ01"/>
    <s v="DJ01001"/>
    <s v="DJI_004"/>
    <x v="9"/>
    <s v="Abdourahman"/>
    <s v="male"/>
    <d v="2018-02-16T00:00:00"/>
    <m/>
    <x v="2"/>
    <m/>
    <x v="0"/>
    <m/>
    <s v="ETH15"/>
    <m/>
    <s v="Jima"/>
    <m/>
    <x v="1"/>
    <m/>
    <m/>
    <m/>
    <s v="Ali Sabih"/>
    <m/>
    <x v="2"/>
    <n v="0"/>
    <n v="0"/>
    <n v="1"/>
    <n v="0"/>
    <n v="0"/>
    <n v="0"/>
    <n v="0"/>
    <x v="0"/>
    <m/>
    <n v="39"/>
    <m/>
    <m/>
    <m/>
    <m/>
    <m/>
    <m/>
    <m/>
    <n v="0"/>
    <n v="0"/>
    <n v="0"/>
    <n v="0"/>
    <n v="39"/>
    <m/>
    <n v="0"/>
    <n v="0"/>
    <n v="0"/>
    <n v="0"/>
    <n v="0"/>
    <s v="2018-02-15T19:20:19.092+03"/>
    <s v="2018-02-15T19:23:17.056+03"/>
    <d v="2018-02-15T00:00:00"/>
    <s v="358161077426649"/>
    <s v="dji_enum"/>
    <m/>
    <s v="uuid:02e26d0c-d533-45be-8d87-594b3b8ac785"/>
    <n v="141176"/>
    <s v="02e26d0c-d533-45be-8d87-594b3b8ac785"/>
    <s v="2018-02-26T04:10:26"/>
    <n v="88"/>
    <m/>
    <n v="-1"/>
    <s v=""/>
  </r>
  <r>
    <s v="DJI"/>
    <s v="DJ05"/>
    <s v="DJ05011"/>
    <s v="DJI_001"/>
    <x v="5"/>
    <s v="abrro"/>
    <s v="male"/>
    <d v="2018-02-16T00:00:00"/>
    <m/>
    <x v="0"/>
    <m/>
    <x v="0"/>
    <m/>
    <s v="ETH15"/>
    <m/>
    <s v="Jima"/>
    <m/>
    <x v="2"/>
    <m/>
    <m/>
    <m/>
    <s v="ooo"/>
    <m/>
    <x v="0"/>
    <n v="0"/>
    <n v="0"/>
    <n v="0"/>
    <n v="1"/>
    <n v="0"/>
    <n v="0"/>
    <n v="0"/>
    <x v="0"/>
    <m/>
    <n v="20"/>
    <m/>
    <m/>
    <m/>
    <m/>
    <m/>
    <m/>
    <m/>
    <n v="0"/>
    <n v="0"/>
    <n v="3"/>
    <n v="17"/>
    <n v="20"/>
    <m/>
    <n v="0"/>
    <n v="0"/>
    <n v="0"/>
    <n v="0"/>
    <n v="0"/>
    <s v="2018-02-26T21:06:54.382+03"/>
    <s v="2018-02-26T21:10:19.294+03"/>
    <d v="2018-02-26T00:00:00"/>
    <s v="358161077509535"/>
    <s v="dji_enum"/>
    <m/>
    <s v="uuid:928bb94e-fbfa-4dfc-8ecf-a80c1a42e65b"/>
    <n v="143282"/>
    <s v="928bb94e-fbfa-4dfc-8ecf-a80c1a42e65b"/>
    <s v="2018-02-26T18:22:56"/>
    <n v="210"/>
    <m/>
    <n v="-1"/>
    <s v=""/>
  </r>
  <r>
    <s v="DJI"/>
    <s v="DJ01"/>
    <s v="DJ01001"/>
    <s v="DJI_004"/>
    <x v="9"/>
    <s v="Abdourahman"/>
    <s v="male"/>
    <d v="2018-02-17T00:00:00"/>
    <m/>
    <x v="2"/>
    <m/>
    <x v="0"/>
    <m/>
    <m/>
    <m/>
    <s v="Jijiga"/>
    <m/>
    <x v="1"/>
    <m/>
    <m/>
    <m/>
    <s v="Ali Sabih"/>
    <m/>
    <x v="2"/>
    <n v="0"/>
    <n v="0"/>
    <n v="1"/>
    <n v="0"/>
    <n v="0"/>
    <n v="0"/>
    <n v="0"/>
    <x v="0"/>
    <m/>
    <n v="50"/>
    <m/>
    <m/>
    <m/>
    <m/>
    <m/>
    <m/>
    <m/>
    <n v="0"/>
    <n v="0"/>
    <n v="0"/>
    <n v="0"/>
    <n v="50"/>
    <m/>
    <n v="0"/>
    <n v="0"/>
    <n v="0"/>
    <n v="0"/>
    <n v="0"/>
    <s v="2018-02-16T20:03:38.340+03"/>
    <s v="2018-02-16T20:06:09.864+03"/>
    <d v="2018-02-16T00:00:00"/>
    <s v="358161077426649"/>
    <s v="dji_enum"/>
    <m/>
    <s v="uuid:5c6c5f9a-4737-4f43-812d-34cf1f7489ff"/>
    <n v="141174"/>
    <s v="5c6c5f9a-4737-4f43-812d-34cf1f7489ff"/>
    <s v="2018-02-26T04:10:07"/>
    <n v="86"/>
    <m/>
    <n v="-1"/>
    <s v=""/>
  </r>
  <r>
    <s v="DJI"/>
    <s v="DJ03"/>
    <s v="DJ03005"/>
    <s v="DJI_018"/>
    <x v="8"/>
    <s v="Robleh kassim"/>
    <s v="male"/>
    <d v="2018-02-17T00:00:00"/>
    <m/>
    <x v="0"/>
    <m/>
    <x v="2"/>
    <m/>
    <m/>
    <m/>
    <s v="Djibouti"/>
    <m/>
    <x v="5"/>
    <m/>
    <m/>
    <m/>
    <s v="Boorama"/>
    <m/>
    <x v="0"/>
    <n v="0"/>
    <n v="0"/>
    <n v="0"/>
    <n v="1"/>
    <n v="0"/>
    <n v="0"/>
    <n v="0"/>
    <x v="1"/>
    <m/>
    <n v="39"/>
    <s v="ETH"/>
    <m/>
    <n v="39"/>
    <s v="ooo"/>
    <m/>
    <n v="39"/>
    <s v="117"/>
    <n v="0"/>
    <n v="0"/>
    <n v="0"/>
    <n v="39"/>
    <n v="39"/>
    <m/>
    <n v="0"/>
    <n v="0"/>
    <n v="0"/>
    <n v="0"/>
    <n v="0"/>
    <s v="2018-02-21T20:51:57.229+03"/>
    <s v="2018-02-21T20:56:26.355+03"/>
    <d v="2018-02-21T00:00:00"/>
    <s v="358161078126008"/>
    <s v="dji_enum"/>
    <m/>
    <s v="uuid:6b44ea7c-a4c8-48ec-ac15-ff01d9e4f797"/>
    <n v="133720"/>
    <s v="6b44ea7c-a4c8-48ec-ac15-ff01d9e4f797"/>
    <s v="2018-02-21T17:58:36"/>
    <n v="136"/>
    <m/>
    <n v="-1"/>
    <s v=""/>
  </r>
  <r>
    <s v="DJI"/>
    <s v="DJ01"/>
    <m/>
    <s v="DJI_009"/>
    <x v="10"/>
    <s v="Ali hassan "/>
    <s v="male"/>
    <d v="2018-02-17T00:00:00"/>
    <m/>
    <x v="1"/>
    <m/>
    <x v="0"/>
    <m/>
    <m/>
    <m/>
    <s v="Harar"/>
    <m/>
    <x v="2"/>
    <m/>
    <m/>
    <m/>
    <s v="ooo"/>
    <m/>
    <x v="1"/>
    <n v="0"/>
    <n v="1"/>
    <n v="0"/>
    <n v="0"/>
    <n v="0"/>
    <n v="0"/>
    <n v="0"/>
    <x v="0"/>
    <m/>
    <n v="5"/>
    <m/>
    <m/>
    <m/>
    <m/>
    <m/>
    <m/>
    <m/>
    <n v="0"/>
    <n v="0"/>
    <n v="0"/>
    <n v="5"/>
    <n v="5"/>
    <m/>
    <n v="0"/>
    <n v="0"/>
    <n v="0"/>
    <n v="0"/>
    <n v="0"/>
    <s v="2018-02-17T13:43:19.957+03"/>
    <s v="2018-02-17T13:46:45.080+03"/>
    <d v="2018-02-17T00:00:00"/>
    <s v="358161077325007"/>
    <s v="dji_enum"/>
    <m/>
    <s v="uuid:a0f3a180-56e8-4437-9956-662a7c9e1903"/>
    <n v="134462"/>
    <s v="a0f3a180-56e8-4437-9956-662a7c9e1903"/>
    <s v="2018-02-22T08:39:10"/>
    <n v="157"/>
    <m/>
    <n v="-1"/>
    <s v=""/>
  </r>
  <r>
    <s v="DJI"/>
    <s v="DJ01"/>
    <m/>
    <s v="DJI_009"/>
    <x v="10"/>
    <s v="Robleh bahdon "/>
    <s v="male"/>
    <d v="2018-02-17T00:00:00"/>
    <m/>
    <x v="0"/>
    <m/>
    <x v="0"/>
    <m/>
    <s v="ETH04"/>
    <m/>
    <s v="Harar"/>
    <m/>
    <x v="4"/>
    <m/>
    <m/>
    <m/>
    <s v="ooo"/>
    <m/>
    <x v="7"/>
    <n v="1"/>
    <n v="0"/>
    <n v="0"/>
    <n v="0"/>
    <n v="0"/>
    <n v="0"/>
    <n v="0"/>
    <x v="0"/>
    <m/>
    <n v="11"/>
    <m/>
    <m/>
    <m/>
    <m/>
    <m/>
    <m/>
    <m/>
    <n v="0"/>
    <n v="8"/>
    <n v="0"/>
    <n v="3"/>
    <n v="11"/>
    <m/>
    <n v="0"/>
    <n v="0"/>
    <n v="0"/>
    <n v="0"/>
    <n v="0"/>
    <s v="2018-02-22T08:26:09.275+03"/>
    <s v="2018-02-22T08:30:09.381+03"/>
    <d v="2018-02-22T00:00:00"/>
    <s v="358161077325007"/>
    <s v="dji_enum"/>
    <m/>
    <s v="uuid:37ad1612-75ec-4e5a-b3f0-0fbd23c2fd12"/>
    <n v="134465"/>
    <s v="37ad1612-75ec-4e5a-b3f0-0fbd23c2fd12"/>
    <s v="2018-02-22T08:39:14"/>
    <n v="159"/>
    <m/>
    <n v="-1"/>
    <s v=""/>
  </r>
  <r>
    <s v="DJI"/>
    <s v="DJ01"/>
    <m/>
    <s v="DJI_009"/>
    <x v="10"/>
    <s v="Robleh bahdon "/>
    <s v="male"/>
    <d v="2018-02-17T00:00:00"/>
    <m/>
    <x v="0"/>
    <m/>
    <x v="0"/>
    <m/>
    <m/>
    <m/>
    <s v="Jijiga"/>
    <m/>
    <x v="8"/>
    <m/>
    <m/>
    <m/>
    <s v="ooo"/>
    <m/>
    <x v="2"/>
    <n v="0"/>
    <n v="0"/>
    <n v="1"/>
    <n v="0"/>
    <n v="0"/>
    <n v="0"/>
    <n v="0"/>
    <x v="0"/>
    <m/>
    <n v="4"/>
    <m/>
    <m/>
    <m/>
    <m/>
    <m/>
    <m/>
    <m/>
    <n v="0"/>
    <n v="0"/>
    <n v="0"/>
    <n v="4"/>
    <n v="4"/>
    <m/>
    <n v="0"/>
    <n v="0"/>
    <n v="0"/>
    <n v="0"/>
    <n v="0"/>
    <s v="2018-02-22T08:30:23.388+03"/>
    <s v="2018-02-22T08:32:56.496+03"/>
    <d v="2018-02-22T00:00:00"/>
    <s v="358161077325007"/>
    <s v="dji_enum"/>
    <m/>
    <s v="uuid:78e17429-c60f-4a72-afb4-ba519fd02ad8"/>
    <n v="134466"/>
    <s v="78e17429-c60f-4a72-afb4-ba519fd02ad8"/>
    <s v="2018-02-22T08:39:16"/>
    <n v="160"/>
    <m/>
    <n v="-1"/>
    <s v=""/>
  </r>
  <r>
    <s v="DJI"/>
    <s v="DJ05"/>
    <s v="DJ05011"/>
    <s v="DJI_001"/>
    <x v="5"/>
    <s v="abro"/>
    <s v="male"/>
    <d v="2018-02-17T00:00:00"/>
    <m/>
    <x v="0"/>
    <m/>
    <x v="0"/>
    <m/>
    <s v="ETH15"/>
    <m/>
    <s v="Jima"/>
    <m/>
    <x v="2"/>
    <m/>
    <m/>
    <m/>
    <s v="ooo"/>
    <m/>
    <x v="0"/>
    <n v="0"/>
    <n v="0"/>
    <n v="0"/>
    <n v="1"/>
    <n v="0"/>
    <n v="0"/>
    <n v="0"/>
    <x v="0"/>
    <m/>
    <n v="34"/>
    <m/>
    <m/>
    <m/>
    <m/>
    <m/>
    <m/>
    <m/>
    <n v="0"/>
    <n v="0"/>
    <n v="4"/>
    <n v="30"/>
    <n v="34"/>
    <m/>
    <n v="0"/>
    <n v="0"/>
    <n v="0"/>
    <n v="0"/>
    <n v="0"/>
    <s v="2018-02-26T19:21:38.193+03"/>
    <s v="2018-02-26T19:23:05.100+03"/>
    <d v="2018-02-26T00:00:00"/>
    <s v="358161077509535"/>
    <s v="dji_enum"/>
    <m/>
    <s v="uuid:9cb0e348-47fa-4392-be7f-9095e1e71beb"/>
    <n v="142794"/>
    <s v="9cb0e348-47fa-4392-be7f-9095e1e71beb"/>
    <s v="2018-02-26T16:37:13"/>
    <n v="196"/>
    <m/>
    <n v="-1"/>
    <s v=""/>
  </r>
  <r>
    <s v="DJI"/>
    <s v="DJ01"/>
    <s v="DJ01001"/>
    <s v="DJI_004"/>
    <x v="9"/>
    <s v="Abdourahman"/>
    <s v="male"/>
    <d v="2018-02-18T00:00:00"/>
    <m/>
    <x v="2"/>
    <m/>
    <x v="0"/>
    <m/>
    <m/>
    <m/>
    <s v="Jijiga"/>
    <m/>
    <x v="1"/>
    <m/>
    <s v="DJ01"/>
    <m/>
    <s v="Ali Sabih"/>
    <m/>
    <x v="2"/>
    <n v="0"/>
    <n v="0"/>
    <n v="1"/>
    <n v="0"/>
    <n v="0"/>
    <n v="0"/>
    <n v="0"/>
    <x v="0"/>
    <m/>
    <n v="49"/>
    <m/>
    <m/>
    <m/>
    <m/>
    <m/>
    <m/>
    <m/>
    <n v="0"/>
    <n v="0"/>
    <n v="0"/>
    <n v="0"/>
    <n v="49"/>
    <m/>
    <n v="0"/>
    <n v="0"/>
    <n v="0"/>
    <n v="0"/>
    <n v="0"/>
    <s v="2018-02-18T14:05:27.183+03"/>
    <s v="2018-02-18T14:08:04.065+03"/>
    <d v="2018-02-18T00:00:00"/>
    <s v="358161077426649"/>
    <s v="dji_enum"/>
    <m/>
    <s v="uuid:10cf976d-1e72-4dce-9e8a-69532449ceea"/>
    <n v="141169"/>
    <s v="10cf976d-1e72-4dce-9e8a-69532449ceea"/>
    <s v="2018-02-26T04:00:44"/>
    <n v="81"/>
    <m/>
    <n v="-1"/>
    <s v=""/>
  </r>
  <r>
    <s v="DJI"/>
    <s v="DJ01"/>
    <m/>
    <s v="DJI_009"/>
    <x v="10"/>
    <s v="Ali hassan "/>
    <s v="male"/>
    <d v="2018-02-18T00:00:00"/>
    <m/>
    <x v="1"/>
    <m/>
    <x v="0"/>
    <m/>
    <m/>
    <m/>
    <s v="Harar"/>
    <m/>
    <x v="2"/>
    <m/>
    <m/>
    <m/>
    <s v="ooo"/>
    <m/>
    <x v="1"/>
    <n v="0"/>
    <n v="1"/>
    <n v="0"/>
    <n v="0"/>
    <n v="0"/>
    <n v="0"/>
    <n v="0"/>
    <x v="0"/>
    <m/>
    <n v="3"/>
    <m/>
    <m/>
    <m/>
    <m/>
    <m/>
    <m/>
    <m/>
    <n v="0"/>
    <n v="0"/>
    <n v="0"/>
    <n v="3"/>
    <n v="3"/>
    <m/>
    <n v="0"/>
    <n v="0"/>
    <n v="0"/>
    <n v="0"/>
    <n v="0"/>
    <s v="2018-02-19T20:23:05.014+03"/>
    <s v="2018-02-19T20:25:40.932+03"/>
    <d v="2018-02-19T00:00:00"/>
    <s v="358161077325007"/>
    <s v="dji_enum"/>
    <m/>
    <s v="uuid:a0da1cd2-1f3b-4a53-9440-84f66d602114"/>
    <n v="134463"/>
    <s v="a0da1cd2-1f3b-4a53-9440-84f66d602114"/>
    <s v="2018-02-22T08:39:12"/>
    <n v="158"/>
    <m/>
    <n v="-1"/>
    <s v=""/>
  </r>
  <r>
    <s v="DJI"/>
    <s v="DJ01"/>
    <m/>
    <s v="DJI_009"/>
    <x v="10"/>
    <s v="Robleh bahdon "/>
    <s v="male"/>
    <d v="2018-02-18T00:00:00"/>
    <m/>
    <x v="0"/>
    <m/>
    <x v="0"/>
    <m/>
    <m/>
    <m/>
    <s v="Gonder"/>
    <m/>
    <x v="9"/>
    <m/>
    <m/>
    <m/>
    <s v="ooo"/>
    <m/>
    <x v="7"/>
    <n v="1"/>
    <n v="0"/>
    <n v="0"/>
    <n v="0"/>
    <n v="0"/>
    <n v="0"/>
    <n v="0"/>
    <x v="0"/>
    <m/>
    <n v="6"/>
    <m/>
    <m/>
    <m/>
    <m/>
    <m/>
    <m/>
    <m/>
    <n v="0"/>
    <n v="0"/>
    <n v="2"/>
    <n v="4"/>
    <n v="6"/>
    <m/>
    <n v="0"/>
    <n v="0"/>
    <n v="0"/>
    <n v="0"/>
    <n v="0"/>
    <s v="2018-02-22T08:33:06.155+03"/>
    <s v="2018-02-22T08:35:38.369+03"/>
    <d v="2018-02-22T00:00:00"/>
    <s v="358161077325007"/>
    <s v="dji_enum"/>
    <m/>
    <s v="uuid:d8356f80-efac-444c-9bda-bccce9ca7742"/>
    <n v="134467"/>
    <s v="d8356f80-efac-444c-9bda-bccce9ca7742"/>
    <s v="2018-02-22T08:39:19"/>
    <n v="161"/>
    <m/>
    <n v="-1"/>
    <s v=""/>
  </r>
  <r>
    <s v="DJI"/>
    <s v="DJ01"/>
    <m/>
    <s v="DJI_009"/>
    <x v="10"/>
    <s v="Robleh bahdon "/>
    <s v="male"/>
    <d v="2018-02-18T00:00:00"/>
    <m/>
    <x v="0"/>
    <m/>
    <x v="0"/>
    <m/>
    <m/>
    <m/>
    <s v="Jima"/>
    <m/>
    <x v="2"/>
    <m/>
    <m/>
    <m/>
    <s v="ooo"/>
    <m/>
    <x v="1"/>
    <n v="0"/>
    <n v="1"/>
    <n v="0"/>
    <n v="0"/>
    <n v="0"/>
    <n v="0"/>
    <n v="0"/>
    <x v="0"/>
    <m/>
    <n v="5"/>
    <m/>
    <m/>
    <m/>
    <m/>
    <m/>
    <m/>
    <m/>
    <n v="0"/>
    <n v="0"/>
    <n v="0"/>
    <n v="5"/>
    <n v="5"/>
    <m/>
    <n v="0"/>
    <n v="0"/>
    <n v="0"/>
    <n v="0"/>
    <n v="0"/>
    <s v="2018-02-22T08:35:46.511+03"/>
    <s v="2018-02-22T08:38:01.231+03"/>
    <d v="2018-02-22T00:00:00"/>
    <s v="358161077325007"/>
    <s v="dji_enum"/>
    <m/>
    <s v="uuid:d48112b6-3e7b-4beb-8397-4fffff157105"/>
    <n v="134468"/>
    <s v="d48112b6-3e7b-4beb-8397-4fffff157105"/>
    <s v="2018-02-22T08:39:21"/>
    <n v="162"/>
    <m/>
    <n v="-1"/>
    <s v=""/>
  </r>
  <r>
    <s v="DJI"/>
    <s v="DJ05"/>
    <s v="DJ05011"/>
    <s v="DJI_021"/>
    <x v="11"/>
    <s v="watta "/>
    <s v="male"/>
    <d v="2018-02-18T00:00:00"/>
    <m/>
    <x v="0"/>
    <m/>
    <x v="0"/>
    <m/>
    <s v="ETH15"/>
    <m/>
    <s v="Harar"/>
    <m/>
    <x v="2"/>
    <m/>
    <m/>
    <m/>
    <s v="ooo"/>
    <m/>
    <x v="0"/>
    <n v="0"/>
    <n v="0"/>
    <n v="0"/>
    <n v="1"/>
    <n v="0"/>
    <n v="0"/>
    <n v="0"/>
    <x v="0"/>
    <m/>
    <n v="13"/>
    <m/>
    <m/>
    <m/>
    <m/>
    <m/>
    <m/>
    <m/>
    <n v="0"/>
    <n v="0"/>
    <n v="2"/>
    <n v="11"/>
    <n v="13"/>
    <m/>
    <n v="0"/>
    <n v="0"/>
    <n v="0"/>
    <n v="0"/>
    <n v="0"/>
    <s v="2018-02-26T18:31:00.897+03"/>
    <s v="2018-02-26T18:34:18.923+03"/>
    <d v="2018-02-26T00:00:00"/>
    <s v="358161077509535"/>
    <s v="dji_enum"/>
    <m/>
    <s v="uuid:25423029-a727-4917-9b7a-cf7899b8ce5f"/>
    <n v="142507"/>
    <s v="25423029-a727-4917-9b7a-cf7899b8ce5f"/>
    <s v="2018-02-26T15:47:05"/>
    <n v="178"/>
    <m/>
    <n v="-1"/>
    <s v=""/>
  </r>
  <r>
    <s v="DJI"/>
    <s v="DJ05"/>
    <s v="DJ05011"/>
    <s v="DJI_001"/>
    <x v="5"/>
    <s v="abro"/>
    <s v="male"/>
    <d v="2018-02-18T00:00:00"/>
    <m/>
    <x v="0"/>
    <m/>
    <x v="0"/>
    <m/>
    <s v="ETH15"/>
    <m/>
    <s v="Jima"/>
    <m/>
    <x v="2"/>
    <m/>
    <m/>
    <m/>
    <s v="ooo"/>
    <m/>
    <x v="0"/>
    <n v="0"/>
    <n v="0"/>
    <n v="0"/>
    <n v="1"/>
    <n v="0"/>
    <n v="0"/>
    <n v="0"/>
    <x v="0"/>
    <m/>
    <n v="23"/>
    <m/>
    <m/>
    <m/>
    <m/>
    <m/>
    <m/>
    <m/>
    <n v="0"/>
    <n v="0"/>
    <n v="23"/>
    <n v="0"/>
    <n v="23"/>
    <m/>
    <n v="0"/>
    <n v="0"/>
    <n v="0"/>
    <n v="0"/>
    <n v="0"/>
    <s v="2018-02-26T19:17:58.443+03"/>
    <s v="2018-02-26T19:19:07.135+03"/>
    <d v="2018-02-26T00:00:00"/>
    <s v="358161077509535"/>
    <s v="dji_enum"/>
    <m/>
    <s v="uuid:3ed07ff8-13ae-4a63-b172-e3024e2a9999"/>
    <n v="142791"/>
    <s v="3ed07ff8-13ae-4a63-b172-e3024e2a9999"/>
    <s v="2018-02-26T16:37:10"/>
    <n v="194"/>
    <m/>
    <n v="-1"/>
    <s v=""/>
  </r>
  <r>
    <s v="DJI"/>
    <s v="DJ03"/>
    <s v="DJ03005"/>
    <s v="DJI_018"/>
    <x v="8"/>
    <s v="Mamadou kouyouda"/>
    <s v="male"/>
    <d v="2018-02-19T00:00:00"/>
    <m/>
    <x v="0"/>
    <m/>
    <x v="2"/>
    <m/>
    <s v="DJ03"/>
    <m/>
    <s v="Djibouti"/>
    <m/>
    <x v="5"/>
    <m/>
    <m/>
    <m/>
    <s v="Boorama"/>
    <m/>
    <x v="0"/>
    <n v="0"/>
    <n v="0"/>
    <n v="0"/>
    <n v="1"/>
    <n v="0"/>
    <n v="0"/>
    <n v="0"/>
    <x v="0"/>
    <m/>
    <n v="34"/>
    <m/>
    <m/>
    <m/>
    <m/>
    <m/>
    <m/>
    <m/>
    <n v="0"/>
    <n v="0"/>
    <n v="0"/>
    <n v="0"/>
    <n v="0"/>
    <m/>
    <n v="0"/>
    <n v="0"/>
    <n v="0"/>
    <n v="0"/>
    <n v="0"/>
    <s v="2018-02-21T21:10:15.065+03"/>
    <s v="2018-02-21T21:12:52.883+03"/>
    <d v="2018-02-21T00:00:00"/>
    <s v="358161078126008"/>
    <s v="dji_enum"/>
    <m/>
    <s v="uuid:9ce3de30-0bba-4158-bd1d-bbf650313afc"/>
    <n v="133747"/>
    <s v="9ce3de30-0bba-4158-bd1d-bbf650313afc"/>
    <s v="2018-02-21T18:15:05"/>
    <n v="140"/>
    <m/>
    <n v="-1"/>
    <s v=""/>
  </r>
  <r>
    <s v="DJI"/>
    <s v="DJ05"/>
    <s v="DJ05011"/>
    <s v="DJI_021"/>
    <x v="11"/>
    <s v="watta "/>
    <s v="male"/>
    <d v="2018-02-19T00:00:00"/>
    <m/>
    <x v="0"/>
    <m/>
    <x v="0"/>
    <m/>
    <s v="ETH01"/>
    <m/>
    <s v="Mekele"/>
    <m/>
    <x v="2"/>
    <m/>
    <m/>
    <m/>
    <s v="ooo"/>
    <m/>
    <x v="0"/>
    <n v="0"/>
    <n v="0"/>
    <n v="0"/>
    <n v="1"/>
    <n v="0"/>
    <n v="0"/>
    <n v="0"/>
    <x v="0"/>
    <m/>
    <n v="69"/>
    <m/>
    <m/>
    <m/>
    <m/>
    <m/>
    <m/>
    <m/>
    <n v="5"/>
    <n v="12"/>
    <n v="7"/>
    <n v="45"/>
    <n v="69"/>
    <m/>
    <n v="0"/>
    <n v="0"/>
    <n v="0"/>
    <n v="0"/>
    <n v="0"/>
    <s v="2018-02-26T18:34:31.185+03"/>
    <s v="2018-02-26T18:36:26.010+03"/>
    <d v="2018-02-26T00:00:00"/>
    <s v="358161077509535"/>
    <s v="dji_enum"/>
    <m/>
    <s v="uuid:5768b86f-3c1d-4321-8808-be85f5add472"/>
    <n v="142508"/>
    <s v="5768b86f-3c1d-4321-8808-be85f5add472"/>
    <s v="2018-02-26T15:47:07"/>
    <n v="179"/>
    <m/>
    <n v="-1"/>
    <s v=""/>
  </r>
  <r>
    <s v="DJI"/>
    <s v="DJ05"/>
    <s v="DJ05011"/>
    <s v="DJI_001"/>
    <x v="5"/>
    <s v="abro"/>
    <s v="male"/>
    <d v="2018-02-19T00:00:00"/>
    <m/>
    <x v="0"/>
    <m/>
    <x v="0"/>
    <m/>
    <s v="ETH15"/>
    <m/>
    <s v="Jima"/>
    <m/>
    <x v="2"/>
    <m/>
    <m/>
    <m/>
    <s v="ooo"/>
    <m/>
    <x v="0"/>
    <n v="0"/>
    <n v="0"/>
    <n v="0"/>
    <n v="1"/>
    <n v="0"/>
    <n v="0"/>
    <n v="0"/>
    <x v="0"/>
    <m/>
    <n v="17"/>
    <m/>
    <m/>
    <m/>
    <m/>
    <m/>
    <m/>
    <m/>
    <n v="0"/>
    <n v="0"/>
    <n v="0"/>
    <n v="17"/>
    <n v="17"/>
    <m/>
    <n v="0"/>
    <n v="0"/>
    <n v="0"/>
    <n v="0"/>
    <n v="0"/>
    <s v="2018-02-26T19:19:15.699+03"/>
    <s v="2018-02-26T19:21:27.339+03"/>
    <d v="2018-02-26T00:00:00"/>
    <s v="358161077509535"/>
    <s v="dji_enum"/>
    <m/>
    <s v="uuid:47423dba-637f-42b1-88f5-187244b611bd"/>
    <n v="142793"/>
    <s v="47423dba-637f-42b1-88f5-187244b611bd"/>
    <s v="2018-02-26T16:37:11"/>
    <n v="195"/>
    <m/>
    <n v="-1"/>
    <s v=""/>
  </r>
  <r>
    <s v="DJI"/>
    <s v="DJ03"/>
    <s v="DJ03005"/>
    <s v="DJI_018"/>
    <x v="8"/>
    <s v="Robleh kassim"/>
    <s v="male"/>
    <d v="2018-02-20T00:00:00"/>
    <m/>
    <x v="0"/>
    <m/>
    <x v="2"/>
    <m/>
    <m/>
    <m/>
    <s v="Djibouti"/>
    <m/>
    <x v="5"/>
    <m/>
    <m/>
    <m/>
    <s v="Boorama"/>
    <m/>
    <x v="0"/>
    <n v="0"/>
    <n v="0"/>
    <n v="0"/>
    <n v="1"/>
    <n v="0"/>
    <n v="0"/>
    <n v="0"/>
    <x v="0"/>
    <m/>
    <n v="38"/>
    <m/>
    <m/>
    <m/>
    <m/>
    <m/>
    <n v="38"/>
    <m/>
    <n v="0"/>
    <n v="0"/>
    <n v="0"/>
    <n v="38"/>
    <n v="38"/>
    <m/>
    <n v="0"/>
    <n v="0"/>
    <n v="0"/>
    <n v="0"/>
    <n v="0"/>
    <s v="2018-02-21T21:13:36.817+03"/>
    <s v="2018-02-21T21:15:41.224+03"/>
    <d v="2018-02-21T00:00:00"/>
    <s v="358161078126008"/>
    <s v="dji_enum"/>
    <m/>
    <s v="uuid:9a8373cb-2ebd-4c84-863d-2073d550415d"/>
    <n v="133753"/>
    <s v="9a8373cb-2ebd-4c84-863d-2073d550415d"/>
    <s v="2018-02-21T18:17:55"/>
    <n v="141"/>
    <m/>
    <n v="-1"/>
    <s v=""/>
  </r>
  <r>
    <s v="DJI"/>
    <s v="DJ01"/>
    <m/>
    <s v="DJI_009"/>
    <x v="10"/>
    <s v="Robleh bahdon "/>
    <s v="male"/>
    <d v="2018-02-20T00:00:00"/>
    <m/>
    <x v="0"/>
    <m/>
    <x v="0"/>
    <m/>
    <s v="ETH04"/>
    <m/>
    <s v="ooo"/>
    <m/>
    <x v="2"/>
    <m/>
    <m/>
    <m/>
    <s v="ooo"/>
    <m/>
    <x v="2"/>
    <n v="0"/>
    <n v="0"/>
    <n v="1"/>
    <n v="0"/>
    <n v="0"/>
    <n v="0"/>
    <n v="0"/>
    <x v="0"/>
    <m/>
    <n v="15"/>
    <m/>
    <m/>
    <m/>
    <m/>
    <m/>
    <m/>
    <m/>
    <n v="0"/>
    <n v="0"/>
    <n v="6"/>
    <n v="9"/>
    <n v="15"/>
    <m/>
    <n v="0"/>
    <n v="0"/>
    <n v="0"/>
    <n v="0"/>
    <n v="0"/>
    <s v="2018-02-22T08:38:10.765+03"/>
    <s v="2018-02-22T08:40:52.317+03"/>
    <d v="2018-02-22T00:00:00"/>
    <s v="358161077325007"/>
    <s v="dji_enum"/>
    <m/>
    <s v="uuid:746219f4-3f4c-4162-9bf2-00ab29052d77"/>
    <n v="134469"/>
    <s v="746219f4-3f4c-4162-9bf2-00ab29052d77"/>
    <s v="2018-02-22T08:39:24"/>
    <n v="163"/>
    <m/>
    <n v="-1"/>
    <s v=""/>
  </r>
  <r>
    <s v="DJI"/>
    <s v="DJ05"/>
    <s v="DJ05011"/>
    <s v="DJI_021"/>
    <x v="11"/>
    <s v="watta "/>
    <s v="male"/>
    <d v="2018-02-20T00:00:00"/>
    <m/>
    <x v="0"/>
    <m/>
    <x v="0"/>
    <m/>
    <s v="ETH15"/>
    <m/>
    <s v="Jima"/>
    <m/>
    <x v="2"/>
    <m/>
    <m/>
    <m/>
    <s v="ooo"/>
    <m/>
    <x v="0"/>
    <n v="0"/>
    <n v="0"/>
    <n v="0"/>
    <n v="1"/>
    <n v="0"/>
    <n v="0"/>
    <n v="0"/>
    <x v="0"/>
    <m/>
    <n v="42"/>
    <m/>
    <m/>
    <m/>
    <m/>
    <m/>
    <m/>
    <m/>
    <n v="3"/>
    <n v="11"/>
    <n v="1"/>
    <n v="27"/>
    <n v="42"/>
    <m/>
    <n v="0"/>
    <n v="0"/>
    <n v="0"/>
    <n v="0"/>
    <n v="0"/>
    <s v="2018-02-26T18:36:40.977+03"/>
    <s v="2018-02-26T18:38:16.881+03"/>
    <d v="2018-02-26T00:00:00"/>
    <s v="358161077509535"/>
    <s v="dji_enum"/>
    <m/>
    <s v="uuid:516281af-8c4a-47bc-b457-e854ac76f6df"/>
    <n v="142509"/>
    <s v="516281af-8c4a-47bc-b457-e854ac76f6df"/>
    <s v="2018-02-26T15:47:09"/>
    <n v="180"/>
    <m/>
    <n v="-1"/>
    <s v=""/>
  </r>
  <r>
    <s v="DJI"/>
    <s v="DJ05"/>
    <s v="DJ05011"/>
    <s v="DJI_001"/>
    <x v="5"/>
    <s v="abro"/>
    <s v="male"/>
    <d v="2018-02-20T00:00:00"/>
    <m/>
    <x v="0"/>
    <m/>
    <x v="0"/>
    <m/>
    <s v="ETH15"/>
    <m/>
    <s v="Jima"/>
    <m/>
    <x v="2"/>
    <m/>
    <m/>
    <m/>
    <s v="ooo"/>
    <m/>
    <x v="0"/>
    <n v="0"/>
    <n v="0"/>
    <n v="0"/>
    <n v="1"/>
    <n v="0"/>
    <n v="0"/>
    <n v="0"/>
    <x v="0"/>
    <m/>
    <n v="50"/>
    <m/>
    <m/>
    <m/>
    <m/>
    <m/>
    <m/>
    <m/>
    <n v="0"/>
    <n v="0"/>
    <n v="4"/>
    <n v="46"/>
    <n v="50"/>
    <m/>
    <n v="0"/>
    <n v="0"/>
    <n v="0"/>
    <n v="0"/>
    <n v="0"/>
    <s v="2018-02-26T19:23:16.853+03"/>
    <s v="2018-02-26T19:25:32.453+03"/>
    <d v="2018-02-26T00:00:00"/>
    <s v="358161077509535"/>
    <s v="dji_enum"/>
    <m/>
    <s v="uuid:e9a9cc6a-4cd4-4a20-aaa0-d0d36a58048f"/>
    <n v="142795"/>
    <s v="e9a9cc6a-4cd4-4a20-aaa0-d0d36a58048f"/>
    <s v="2018-02-26T16:37:15"/>
    <n v="197"/>
    <m/>
    <n v="-1"/>
    <s v=""/>
  </r>
  <r>
    <s v="DJI"/>
    <s v="DJ05"/>
    <s v="DJ05011"/>
    <s v="DJI_021"/>
    <x v="11"/>
    <s v="watta "/>
    <s v="male"/>
    <d v="2018-02-21T00:00:00"/>
    <m/>
    <x v="0"/>
    <m/>
    <x v="0"/>
    <m/>
    <s v="ETH01"/>
    <m/>
    <s v="Mekele"/>
    <m/>
    <x v="2"/>
    <m/>
    <m/>
    <m/>
    <s v="ooo"/>
    <m/>
    <x v="0"/>
    <n v="0"/>
    <n v="0"/>
    <n v="0"/>
    <n v="1"/>
    <n v="0"/>
    <n v="0"/>
    <n v="0"/>
    <x v="0"/>
    <m/>
    <n v="9"/>
    <m/>
    <m/>
    <m/>
    <m/>
    <m/>
    <m/>
    <m/>
    <n v="0"/>
    <n v="0"/>
    <n v="0"/>
    <n v="2"/>
    <n v="2"/>
    <m/>
    <n v="0"/>
    <n v="0"/>
    <n v="0"/>
    <n v="0"/>
    <n v="0"/>
    <s v="2018-02-26T18:38:28.612+03"/>
    <s v="2018-02-26T18:41:19.657+03"/>
    <d v="2018-02-26T00:00:00"/>
    <s v="358161077509535"/>
    <s v="dji_enum"/>
    <m/>
    <s v="uuid:0788ada9-7046-4a0f-b9e7-8e873816de47"/>
    <n v="142510"/>
    <s v="0788ada9-7046-4a0f-b9e7-8e873816de47"/>
    <s v="2018-02-26T15:47:12"/>
    <n v="181"/>
    <m/>
    <n v="-1"/>
    <s v=""/>
  </r>
  <r>
    <s v="DJI"/>
    <s v="DJ05"/>
    <s v="DJ05011"/>
    <s v="DJI_001"/>
    <x v="5"/>
    <s v="abro"/>
    <s v="male"/>
    <d v="2018-02-21T00:00:00"/>
    <m/>
    <x v="0"/>
    <m/>
    <x v="0"/>
    <m/>
    <s v="ETH15"/>
    <m/>
    <s v="Jima"/>
    <m/>
    <x v="2"/>
    <m/>
    <m/>
    <m/>
    <s v="ooo"/>
    <m/>
    <x v="0"/>
    <n v="0"/>
    <n v="0"/>
    <n v="0"/>
    <n v="1"/>
    <n v="0"/>
    <n v="0"/>
    <n v="0"/>
    <x v="0"/>
    <m/>
    <n v="48"/>
    <s v="ooo"/>
    <m/>
    <m/>
    <m/>
    <m/>
    <m/>
    <m/>
    <n v="0"/>
    <n v="0"/>
    <n v="8"/>
    <n v="40"/>
    <n v="48"/>
    <m/>
    <n v="0"/>
    <n v="0"/>
    <n v="0"/>
    <n v="0"/>
    <n v="0"/>
    <s v="2018-02-26T19:25:46.035+03"/>
    <s v="2018-02-26T19:30:34.823+03"/>
    <d v="2018-02-26T00:00:00"/>
    <s v="358161077509535"/>
    <s v="dji_enum"/>
    <m/>
    <s v="uuid:36c96429-ae74-4336-9b09-42dfe061ce7e"/>
    <n v="142797"/>
    <s v="36c96429-ae74-4336-9b09-42dfe061ce7e"/>
    <s v="2018-02-26T16:37:18"/>
    <n v="198"/>
    <m/>
    <n v="-1"/>
    <s v=""/>
  </r>
  <r>
    <s v="DJI"/>
    <s v="DJ01"/>
    <s v="DJ01001"/>
    <s v="DJI_004"/>
    <x v="9"/>
    <s v="Abdourahman"/>
    <s v="male"/>
    <d v="2018-02-22T00:00:00"/>
    <m/>
    <x v="3"/>
    <m/>
    <x v="0"/>
    <m/>
    <m/>
    <m/>
    <s v="Jima"/>
    <m/>
    <x v="1"/>
    <m/>
    <s v="DJ01"/>
    <m/>
    <s v="Djibouti"/>
    <m/>
    <x v="2"/>
    <n v="0"/>
    <n v="0"/>
    <n v="1"/>
    <n v="0"/>
    <n v="0"/>
    <n v="0"/>
    <n v="0"/>
    <x v="0"/>
    <m/>
    <n v="65"/>
    <m/>
    <m/>
    <m/>
    <m/>
    <m/>
    <m/>
    <m/>
    <n v="0"/>
    <n v="0"/>
    <n v="0"/>
    <n v="0"/>
    <n v="65"/>
    <m/>
    <n v="0"/>
    <n v="0"/>
    <n v="0"/>
    <n v="0"/>
    <n v="0"/>
    <s v="2018-02-21T20:09:22.921+03"/>
    <s v="2018-02-21T20:16:20.741+03"/>
    <d v="2018-02-21T00:00:00"/>
    <s v="358161077426649"/>
    <s v="dji_enum"/>
    <m/>
    <s v="uuid:a40268df-b0ed-4eca-8cd6-b95c09b68147"/>
    <n v="141167"/>
    <s v="a40268df-b0ed-4eca-8cd6-b95c09b68147"/>
    <s v="2018-02-26T03:59:57"/>
    <n v="79"/>
    <m/>
    <n v="-1"/>
    <s v=""/>
  </r>
  <r>
    <s v="DJI"/>
    <s v="DJ01"/>
    <s v="DJ01001"/>
    <s v="DJI_004"/>
    <x v="9"/>
    <s v="Abdourahman"/>
    <s v="male"/>
    <d v="2018-02-22T00:00:00"/>
    <m/>
    <x v="0"/>
    <m/>
    <x v="0"/>
    <m/>
    <m/>
    <m/>
    <s v="Jijiga"/>
    <m/>
    <x v="1"/>
    <m/>
    <s v="DJ01"/>
    <m/>
    <s v="Djibouti"/>
    <m/>
    <x v="0"/>
    <n v="0"/>
    <n v="0"/>
    <n v="0"/>
    <n v="1"/>
    <n v="0"/>
    <n v="0"/>
    <n v="0"/>
    <x v="0"/>
    <m/>
    <n v="28"/>
    <m/>
    <m/>
    <m/>
    <m/>
    <m/>
    <m/>
    <m/>
    <n v="0"/>
    <n v="0"/>
    <n v="0"/>
    <n v="0"/>
    <n v="28"/>
    <m/>
    <n v="0"/>
    <n v="0"/>
    <n v="0"/>
    <n v="0"/>
    <n v="0"/>
    <s v="2018-02-21T20:05:30.599+03"/>
    <s v="2018-02-21T20:08:51.163+03"/>
    <d v="2018-02-21T00:00:00"/>
    <s v="358161077426649"/>
    <s v="dji_enum"/>
    <m/>
    <s v="uuid:f1cbf187-a2de-4b19-9973-7a9d42a34753"/>
    <n v="141170"/>
    <s v="f1cbf187-a2de-4b19-9973-7a9d42a34753"/>
    <s v="2018-02-26T04:00:56"/>
    <n v="82"/>
    <m/>
    <n v="-1"/>
    <s v=""/>
  </r>
  <r>
    <s v="DJI"/>
    <s v="DJ01"/>
    <m/>
    <s v="DJI_009"/>
    <x v="10"/>
    <s v="Robleh bahdon "/>
    <s v="male"/>
    <d v="2018-02-22T00:00:00"/>
    <m/>
    <x v="0"/>
    <m/>
    <x v="0"/>
    <m/>
    <m/>
    <m/>
    <s v="Harar"/>
    <m/>
    <x v="2"/>
    <m/>
    <m/>
    <m/>
    <s v="ooo"/>
    <m/>
    <x v="1"/>
    <n v="0"/>
    <n v="1"/>
    <n v="0"/>
    <n v="0"/>
    <n v="0"/>
    <n v="0"/>
    <n v="0"/>
    <x v="0"/>
    <m/>
    <n v="9"/>
    <m/>
    <m/>
    <m/>
    <m/>
    <m/>
    <m/>
    <m/>
    <n v="0"/>
    <n v="0"/>
    <n v="2"/>
    <n v="7"/>
    <n v="9"/>
    <m/>
    <n v="0"/>
    <n v="0"/>
    <n v="0"/>
    <n v="0"/>
    <n v="0"/>
    <s v="2018-02-22T08:41:02.200+03"/>
    <s v="2018-02-22T08:42:49.455+03"/>
    <d v="2018-02-22T00:00:00"/>
    <s v="358161077325007"/>
    <s v="dji_enum"/>
    <m/>
    <s v="uuid:a1c2dd12-1a66-4f05-ae02-d7321a3d4a0d"/>
    <n v="134470"/>
    <s v="a1c2dd12-1a66-4f05-ae02-d7321a3d4a0d"/>
    <s v="2018-02-22T08:39:26"/>
    <n v="164"/>
    <m/>
    <n v="-1"/>
    <s v=""/>
  </r>
  <r>
    <s v="DJI"/>
    <s v="DJ01"/>
    <m/>
    <s v="DJI_009"/>
    <x v="10"/>
    <s v="Ali hassan "/>
    <s v="male"/>
    <d v="2018-02-22T00:00:00"/>
    <m/>
    <x v="0"/>
    <m/>
    <x v="0"/>
    <m/>
    <m/>
    <m/>
    <s v="Harar"/>
    <m/>
    <x v="2"/>
    <m/>
    <m/>
    <m/>
    <s v="ooo"/>
    <m/>
    <x v="2"/>
    <n v="0"/>
    <n v="0"/>
    <n v="1"/>
    <n v="0"/>
    <n v="0"/>
    <n v="0"/>
    <n v="0"/>
    <x v="0"/>
    <m/>
    <n v="7"/>
    <m/>
    <m/>
    <m/>
    <m/>
    <m/>
    <m/>
    <m/>
    <n v="0"/>
    <n v="1"/>
    <n v="0"/>
    <n v="6"/>
    <n v="7"/>
    <m/>
    <n v="0"/>
    <n v="0"/>
    <n v="0"/>
    <n v="0"/>
    <n v="0"/>
    <s v="2018-02-22T11:37:14.233+03"/>
    <s v="2018-02-22T11:39:06.691+03"/>
    <d v="2018-02-22T00:00:00"/>
    <s v="358161077325007"/>
    <s v="dji_enum"/>
    <m/>
    <s v="uuid:861d69fa-f34f-435d-9ff5-c2f512fe1471"/>
    <n v="134471"/>
    <s v="861d69fa-f34f-435d-9ff5-c2f512fe1471"/>
    <s v="2018-02-22T08:39:27"/>
    <n v="165"/>
    <m/>
    <n v="-1"/>
    <s v=""/>
  </r>
  <r>
    <s v="DJI"/>
    <s v="DJ05"/>
    <s v="DJ05011"/>
    <s v="DJI_021"/>
    <x v="11"/>
    <s v="watta"/>
    <s v="male"/>
    <d v="2018-02-22T00:00:00"/>
    <m/>
    <x v="0"/>
    <m/>
    <x v="0"/>
    <m/>
    <s v="ETH01"/>
    <m/>
    <s v="Mekele"/>
    <m/>
    <x v="2"/>
    <m/>
    <m/>
    <m/>
    <s v="ooo"/>
    <m/>
    <x v="0"/>
    <n v="0"/>
    <n v="0"/>
    <n v="0"/>
    <n v="1"/>
    <n v="0"/>
    <n v="0"/>
    <n v="0"/>
    <x v="0"/>
    <m/>
    <n v="123"/>
    <m/>
    <m/>
    <m/>
    <m/>
    <m/>
    <m/>
    <m/>
    <n v="3"/>
    <n v="19"/>
    <n v="6"/>
    <n v="97"/>
    <n v="125"/>
    <m/>
    <n v="0"/>
    <n v="0"/>
    <n v="0"/>
    <n v="0"/>
    <n v="0"/>
    <s v="2018-02-26T18:41:36.277+03"/>
    <s v="2018-02-26T18:43:22.940+03"/>
    <d v="2018-02-26T00:00:00"/>
    <s v="358161077509535"/>
    <s v="dji_enum"/>
    <m/>
    <s v="uuid:7c466f1f-3be3-42ea-8c26-c76095bc4711"/>
    <n v="142511"/>
    <s v="7c466f1f-3be3-42ea-8c26-c76095bc4711"/>
    <s v="2018-02-26T15:47:14"/>
    <n v="182"/>
    <m/>
    <n v="-1"/>
    <s v=""/>
  </r>
  <r>
    <s v="DJI"/>
    <s v="DJ05"/>
    <s v="DJ05011"/>
    <s v="DJI_001"/>
    <x v="5"/>
    <s v="abro"/>
    <s v="male"/>
    <d v="2018-02-22T00:00:00"/>
    <m/>
    <x v="0"/>
    <m/>
    <x v="0"/>
    <m/>
    <s v="ETH15"/>
    <m/>
    <s v="Jima"/>
    <m/>
    <x v="2"/>
    <m/>
    <m/>
    <m/>
    <s v="ooo"/>
    <m/>
    <x v="0"/>
    <n v="0"/>
    <n v="0"/>
    <n v="0"/>
    <n v="1"/>
    <n v="0"/>
    <n v="0"/>
    <n v="0"/>
    <x v="6"/>
    <s v="22"/>
    <n v="22"/>
    <s v="ETH"/>
    <m/>
    <m/>
    <m/>
    <m/>
    <m/>
    <m/>
    <n v="0"/>
    <n v="0"/>
    <n v="0"/>
    <n v="22"/>
    <n v="22"/>
    <m/>
    <n v="0"/>
    <n v="0"/>
    <n v="0"/>
    <n v="0"/>
    <n v="0"/>
    <s v="2018-02-26T19:30:47.119+03"/>
    <s v="2018-02-26T19:34:57.174+03"/>
    <d v="2018-02-26T00:00:00"/>
    <s v="358161077509535"/>
    <s v="dji_enum"/>
    <m/>
    <s v="uuid:ddbd2285-f643-4a19-acc6-9a5f0bfde472"/>
    <n v="142798"/>
    <s v="ddbd2285-f643-4a19-acc6-9a5f0bfde472"/>
    <s v="2018-02-26T16:37:20"/>
    <n v="199"/>
    <m/>
    <n v="-1"/>
    <s v=""/>
  </r>
  <r>
    <s v="DJI"/>
    <s v="DJ01"/>
    <m/>
    <s v="DJI_004"/>
    <x v="9"/>
    <s v="Abdourahman"/>
    <s v="male"/>
    <d v="2018-02-23T00:00:00"/>
    <m/>
    <x v="0"/>
    <m/>
    <x v="0"/>
    <m/>
    <m/>
    <m/>
    <s v="Jima"/>
    <m/>
    <x v="3"/>
    <m/>
    <s v="ETH03"/>
    <m/>
    <s v="ooo"/>
    <m/>
    <x v="0"/>
    <n v="0"/>
    <n v="0"/>
    <n v="0"/>
    <n v="1"/>
    <n v="0"/>
    <n v="0"/>
    <n v="0"/>
    <x v="0"/>
    <m/>
    <n v="28"/>
    <m/>
    <m/>
    <m/>
    <m/>
    <m/>
    <m/>
    <m/>
    <n v="0"/>
    <n v="0"/>
    <n v="0"/>
    <n v="0"/>
    <n v="28"/>
    <m/>
    <n v="0"/>
    <n v="0"/>
    <n v="0"/>
    <n v="0"/>
    <n v="0"/>
    <s v="2018-02-22T13:17:45.070+03"/>
    <s v="2018-02-22T13:22:25.732+03"/>
    <d v="2018-02-22T00:00:00"/>
    <s v="358161077426649"/>
    <s v="dji_enum"/>
    <m/>
    <s v="uuid:f0b029d5-878b-4146-bb87-abec5b0a4586"/>
    <n v="141171"/>
    <s v="f0b029d5-878b-4146-bb87-abec5b0a4586"/>
    <s v="2018-02-26T04:01:04"/>
    <n v="83"/>
    <m/>
    <n v="-1"/>
    <s v=""/>
  </r>
  <r>
    <s v="DJI"/>
    <s v="DJ03"/>
    <s v="DJ03005"/>
    <s v="DJI_018"/>
    <x v="8"/>
    <s v="Hamadou kouyouda"/>
    <s v="male"/>
    <d v="2018-02-23T00:00:00"/>
    <m/>
    <x v="0"/>
    <m/>
    <x v="1"/>
    <m/>
    <m/>
    <m/>
    <s v="Hargeysa"/>
    <m/>
    <x v="1"/>
    <m/>
    <s v="DJ03"/>
    <m/>
    <s v="Djibouti"/>
    <m/>
    <x v="0"/>
    <n v="0"/>
    <n v="0"/>
    <n v="0"/>
    <n v="1"/>
    <n v="0"/>
    <n v="0"/>
    <n v="0"/>
    <x v="1"/>
    <m/>
    <n v="6"/>
    <m/>
    <m/>
    <m/>
    <m/>
    <m/>
    <m/>
    <m/>
    <n v="0"/>
    <n v="0"/>
    <n v="0"/>
    <n v="6"/>
    <n v="6"/>
    <m/>
    <n v="0"/>
    <n v="0"/>
    <n v="0"/>
    <n v="0"/>
    <n v="0"/>
    <s v="2018-03-02T10:36:04.433+03"/>
    <s v="2018-03-02T10:39:27.125+03"/>
    <d v="2018-03-02T00:00:00"/>
    <s v="358161072733080"/>
    <s v="dji_enum"/>
    <m/>
    <s v="uuid:1fec0f12-6804-420f-9736-222ab8968c74"/>
    <n v="152641"/>
    <s v="1fec0f12-6804-420f-9736-222ab8968c74"/>
    <s v="2018-03-02T07:39:44"/>
    <n v="295"/>
    <m/>
    <n v="-1"/>
    <s v=""/>
  </r>
  <r>
    <s v="DJI"/>
    <s v="DJ03"/>
    <s v="DJ03005"/>
    <s v="DJI_018"/>
    <x v="8"/>
    <s v="Hamadou kouyouda"/>
    <s v="male"/>
    <d v="2018-02-24T00:00:00"/>
    <m/>
    <x v="0"/>
    <m/>
    <x v="2"/>
    <m/>
    <s v="DJ03"/>
    <m/>
    <s v="Djibouti"/>
    <m/>
    <x v="5"/>
    <m/>
    <m/>
    <m/>
    <s v="Boorama"/>
    <m/>
    <x v="0"/>
    <n v="0"/>
    <n v="0"/>
    <n v="0"/>
    <n v="1"/>
    <n v="0"/>
    <n v="0"/>
    <n v="0"/>
    <x v="0"/>
    <m/>
    <n v="25"/>
    <m/>
    <m/>
    <m/>
    <m/>
    <m/>
    <m/>
    <m/>
    <n v="0"/>
    <n v="0"/>
    <n v="0"/>
    <n v="25"/>
    <n v="25"/>
    <m/>
    <n v="0"/>
    <n v="0"/>
    <n v="0"/>
    <n v="0"/>
    <n v="0"/>
    <s v="2018-03-02T10:39:59.944+03"/>
    <s v="2018-03-02T10:44:02.967+03"/>
    <d v="2018-03-02T00:00:00"/>
    <s v="358161072733080"/>
    <s v="dji_enum"/>
    <m/>
    <s v="uuid:2c548553-4967-4cee-bf04-d8aeaeac5349"/>
    <n v="152642"/>
    <s v="2c548553-4967-4cee-bf04-d8aeaeac5349"/>
    <s v="2018-03-02T07:44:16"/>
    <n v="296"/>
    <m/>
    <n v="-1"/>
    <s v=""/>
  </r>
  <r>
    <s v="DJI"/>
    <s v="DJ01"/>
    <m/>
    <s v="DJI_009"/>
    <x v="10"/>
    <s v="Robleh bahdon "/>
    <s v="male"/>
    <d v="2018-02-24T00:00:00"/>
    <m/>
    <x v="0"/>
    <m/>
    <x v="0"/>
    <m/>
    <m/>
    <m/>
    <s v="Harar"/>
    <m/>
    <x v="4"/>
    <m/>
    <m/>
    <m/>
    <s v="ooo"/>
    <m/>
    <x v="1"/>
    <n v="0"/>
    <n v="1"/>
    <n v="0"/>
    <n v="0"/>
    <n v="0"/>
    <n v="0"/>
    <n v="0"/>
    <x v="0"/>
    <m/>
    <n v="9"/>
    <m/>
    <m/>
    <m/>
    <m/>
    <m/>
    <m/>
    <m/>
    <n v="0"/>
    <n v="0"/>
    <n v="0"/>
    <n v="9"/>
    <n v="9"/>
    <m/>
    <n v="0"/>
    <n v="0"/>
    <n v="0"/>
    <n v="0"/>
    <n v="0"/>
    <s v="2018-03-01T11:02:28.899+03"/>
    <s v="2018-03-01T11:05:20.307+03"/>
    <d v="2018-03-01T00:00:00"/>
    <s v="358161077325007"/>
    <s v="dji_enum"/>
    <m/>
    <s v="uuid:226d92e5-c65d-42e0-a2f6-52bfec854891"/>
    <n v="153963"/>
    <s v="226d92e5-c65d-42e0-a2f6-52bfec854891"/>
    <s v="2018-03-04T14:51:25"/>
    <n v="314"/>
    <m/>
    <n v="-1"/>
    <s v=""/>
  </r>
  <r>
    <s v="DJI"/>
    <s v="DJ03"/>
    <s v="DJ03005"/>
    <s v="DJI_018"/>
    <x v="8"/>
    <s v="Hamadou kouyouda "/>
    <s v="male"/>
    <d v="2018-02-25T00:00:00"/>
    <m/>
    <x v="0"/>
    <m/>
    <x v="2"/>
    <m/>
    <s v="DJ03"/>
    <m/>
    <s v="Djibouti"/>
    <m/>
    <x v="5"/>
    <m/>
    <m/>
    <m/>
    <s v="Boorama"/>
    <m/>
    <x v="0"/>
    <n v="0"/>
    <n v="0"/>
    <n v="0"/>
    <n v="1"/>
    <n v="0"/>
    <n v="0"/>
    <n v="0"/>
    <x v="4"/>
    <m/>
    <n v="15"/>
    <s v="ETH"/>
    <m/>
    <n v="2"/>
    <m/>
    <m/>
    <m/>
    <m/>
    <n v="0"/>
    <n v="0"/>
    <n v="0"/>
    <n v="15"/>
    <n v="15"/>
    <m/>
    <n v="0"/>
    <n v="0"/>
    <n v="0"/>
    <n v="0"/>
    <n v="0"/>
    <s v="2018-03-02T10:57:50.630+03"/>
    <s v="2018-03-02T11:01:53.911+03"/>
    <d v="2018-03-02T00:00:00"/>
    <s v="358161072733080"/>
    <s v="dji_enum"/>
    <m/>
    <s v="uuid:fd560d45-6b57-416b-984c-9f0081ec9251"/>
    <n v="152651"/>
    <s v="fd560d45-6b57-416b-984c-9f0081ec9251"/>
    <s v="2018-03-02T08:02:02"/>
    <n v="297"/>
    <m/>
    <n v="-1"/>
    <s v=""/>
  </r>
  <r>
    <s v="DJI"/>
    <s v="DJ01"/>
    <m/>
    <s v="DJI_009"/>
    <x v="10"/>
    <s v="Ali hassan "/>
    <s v="male"/>
    <d v="2018-02-25T00:00:00"/>
    <m/>
    <x v="0"/>
    <m/>
    <x v="0"/>
    <m/>
    <m/>
    <m/>
    <s v="Jima"/>
    <m/>
    <x v="2"/>
    <m/>
    <m/>
    <m/>
    <s v="ooo"/>
    <m/>
    <x v="2"/>
    <n v="0"/>
    <n v="0"/>
    <n v="1"/>
    <n v="0"/>
    <n v="0"/>
    <n v="0"/>
    <n v="0"/>
    <x v="0"/>
    <m/>
    <n v="13"/>
    <m/>
    <m/>
    <m/>
    <m/>
    <m/>
    <m/>
    <m/>
    <n v="1"/>
    <n v="2"/>
    <n v="5"/>
    <n v="5"/>
    <n v="13"/>
    <m/>
    <n v="0"/>
    <n v="0"/>
    <n v="0"/>
    <n v="0"/>
    <n v="0"/>
    <s v="2018-02-28T12:51:08.369+03"/>
    <s v="2018-02-28T12:53:48.741+03"/>
    <d v="2018-02-28T00:00:00"/>
    <s v="358161077325007"/>
    <s v="dji_enum"/>
    <m/>
    <s v="uuid:12f8c7dc-3009-46c4-9b76-df748a73bd9d"/>
    <n v="153961"/>
    <s v="12f8c7dc-3009-46c4-9b76-df748a73bd9d"/>
    <s v="2018-03-04T14:51:16"/>
    <n v="312"/>
    <m/>
    <n v="-1"/>
    <s v=""/>
  </r>
  <r>
    <s v="DJI"/>
    <s v="DJ01"/>
    <m/>
    <s v="DJI_009"/>
    <x v="10"/>
    <s v="Robleh bahdon "/>
    <s v="male"/>
    <d v="2018-02-25T00:00:00"/>
    <m/>
    <x v="0"/>
    <m/>
    <x v="0"/>
    <m/>
    <m/>
    <m/>
    <s v="Gore"/>
    <m/>
    <x v="2"/>
    <m/>
    <m/>
    <m/>
    <s v="ooo"/>
    <m/>
    <x v="2"/>
    <n v="0"/>
    <n v="0"/>
    <n v="1"/>
    <n v="0"/>
    <n v="0"/>
    <n v="0"/>
    <n v="0"/>
    <x v="0"/>
    <m/>
    <n v="5"/>
    <m/>
    <m/>
    <m/>
    <m/>
    <m/>
    <m/>
    <m/>
    <n v="0"/>
    <n v="2"/>
    <n v="0"/>
    <n v="3"/>
    <n v="5"/>
    <m/>
    <n v="0"/>
    <n v="0"/>
    <n v="0"/>
    <n v="0"/>
    <n v="0"/>
    <s v="2018-03-01T11:09:12.072+03"/>
    <s v="2018-03-01T11:13:47.223+03"/>
    <d v="2018-03-01T00:00:00"/>
    <s v="358161077325007"/>
    <s v="dji_enum"/>
    <m/>
    <s v="uuid:e7d5e641-0a51-4cb0-8f4e-7157e14b69c4"/>
    <n v="153964"/>
    <s v="e7d5e641-0a51-4cb0-8f4e-7157e14b69c4"/>
    <s v="2018-03-04T14:51:29"/>
    <n v="315"/>
    <m/>
    <n v="-1"/>
    <s v=""/>
  </r>
  <r>
    <s v="DJI"/>
    <s v="DJ05"/>
    <s v="DJ05011"/>
    <s v="DJI_021"/>
    <x v="11"/>
    <s v="watta"/>
    <s v="male"/>
    <d v="2018-02-26T00:00:00"/>
    <m/>
    <x v="0"/>
    <m/>
    <x v="0"/>
    <m/>
    <s v="ETH01"/>
    <m/>
    <s v="Mekele"/>
    <m/>
    <x v="2"/>
    <m/>
    <m/>
    <m/>
    <s v="ooo"/>
    <m/>
    <x v="0"/>
    <n v="0"/>
    <n v="0"/>
    <n v="0"/>
    <n v="1"/>
    <n v="0"/>
    <n v="0"/>
    <n v="0"/>
    <x v="0"/>
    <m/>
    <n v="28"/>
    <m/>
    <m/>
    <m/>
    <m/>
    <m/>
    <m/>
    <m/>
    <n v="1"/>
    <n v="6"/>
    <n v="0"/>
    <n v="21"/>
    <n v="28"/>
    <m/>
    <n v="0"/>
    <n v="0"/>
    <n v="0"/>
    <n v="0"/>
    <n v="0"/>
    <s v="2018-02-26T10:45:25.798+03"/>
    <s v="2018-03-04T12:13:47.248+03"/>
    <d v="2018-02-26T00:00:00"/>
    <s v="357334070885316"/>
    <s v="dji_enum"/>
    <m/>
    <s v="uuid:d7b0ab92-3033-4f4d-a671-7558bb56b82c"/>
    <n v="153786"/>
    <s v="d7b0ab92-3033-4f4d-a671-7558bb56b82c"/>
    <s v="2018-03-04T09:15:47"/>
    <n v="311"/>
    <m/>
    <n v="-1"/>
    <s v=""/>
  </r>
  <r>
    <s v="DJI"/>
    <s v="DJ01"/>
    <m/>
    <s v="DJI_009"/>
    <x v="10"/>
    <s v="Robleh bahdon "/>
    <s v="male"/>
    <d v="2018-02-26T00:00:00"/>
    <m/>
    <x v="0"/>
    <m/>
    <x v="0"/>
    <m/>
    <m/>
    <m/>
    <s v="Harar"/>
    <m/>
    <x v="2"/>
    <m/>
    <m/>
    <m/>
    <s v="ooo"/>
    <m/>
    <x v="1"/>
    <n v="0"/>
    <n v="1"/>
    <n v="0"/>
    <n v="0"/>
    <n v="0"/>
    <n v="0"/>
    <n v="0"/>
    <x v="0"/>
    <m/>
    <n v="9"/>
    <m/>
    <m/>
    <m/>
    <m/>
    <m/>
    <m/>
    <m/>
    <n v="0"/>
    <n v="3"/>
    <n v="0"/>
    <n v="6"/>
    <n v="9"/>
    <m/>
    <n v="0"/>
    <n v="0"/>
    <n v="0"/>
    <n v="0"/>
    <n v="0"/>
    <s v="2018-03-01T11:14:14.849+03"/>
    <s v="2018-03-01T11:18:58.346+03"/>
    <d v="2018-03-01T00:00:00"/>
    <s v="358161077325007"/>
    <s v="dji_enum"/>
    <m/>
    <s v="uuid:7ec4c63f-c39d-43ca-8bdb-42e1a49d2be8"/>
    <n v="153965"/>
    <s v="7ec4c63f-c39d-43ca-8bdb-42e1a49d2be8"/>
    <s v="2018-03-04T14:51:31"/>
    <n v="316"/>
    <m/>
    <n v="-1"/>
    <s v=""/>
  </r>
  <r>
    <s v="DJI"/>
    <s v="DJ01"/>
    <s v="DJ01001"/>
    <s v="DJI_004"/>
    <x v="9"/>
    <s v="Abdourahman"/>
    <s v="male"/>
    <d v="2018-02-27T00:00:00"/>
    <m/>
    <x v="0"/>
    <m/>
    <x v="0"/>
    <m/>
    <m/>
    <m/>
    <s v="Jijiga"/>
    <m/>
    <x v="1"/>
    <m/>
    <m/>
    <m/>
    <s v="Djibouti"/>
    <m/>
    <x v="1"/>
    <n v="0"/>
    <n v="1"/>
    <n v="0"/>
    <n v="0"/>
    <n v="0"/>
    <n v="0"/>
    <n v="0"/>
    <x v="0"/>
    <m/>
    <n v="48"/>
    <m/>
    <m/>
    <m/>
    <m/>
    <m/>
    <m/>
    <m/>
    <n v="0"/>
    <n v="0"/>
    <n v="0"/>
    <n v="0"/>
    <n v="48"/>
    <m/>
    <n v="0"/>
    <n v="0"/>
    <n v="0"/>
    <n v="0"/>
    <n v="0"/>
    <s v="2018-02-26T09:41:31.318+03"/>
    <s v="2018-02-26T09:44:43.497+03"/>
    <d v="2018-02-26T00:00:00"/>
    <s v="358161077426649"/>
    <s v="dji_enum"/>
    <m/>
    <s v="uuid:271ab2d2-ee5c-4303-a3a3-a8012fc9bf74"/>
    <n v="142365"/>
    <s v="271ab2d2-ee5c-4303-a3a3-a8012fc9bf74"/>
    <s v="2018-02-26T15:15:37"/>
    <n v="166"/>
    <m/>
    <n v="-1"/>
    <s v=""/>
  </r>
  <r>
    <s v="DJI"/>
    <s v="DJ01"/>
    <s v="DJ01001"/>
    <s v="DJI_004"/>
    <x v="9"/>
    <s v="Abdourahman"/>
    <s v="male"/>
    <d v="2018-02-27T00:00:00"/>
    <m/>
    <x v="0"/>
    <m/>
    <x v="0"/>
    <m/>
    <m/>
    <m/>
    <s v="Jima"/>
    <m/>
    <x v="3"/>
    <m/>
    <m/>
    <m/>
    <s v="ooo"/>
    <m/>
    <x v="0"/>
    <n v="0"/>
    <n v="0"/>
    <n v="0"/>
    <n v="1"/>
    <n v="0"/>
    <n v="0"/>
    <n v="0"/>
    <x v="0"/>
    <m/>
    <n v="28"/>
    <m/>
    <m/>
    <m/>
    <m/>
    <m/>
    <m/>
    <m/>
    <n v="0"/>
    <n v="0"/>
    <n v="0"/>
    <n v="0"/>
    <n v="28"/>
    <m/>
    <n v="0"/>
    <n v="0"/>
    <n v="0"/>
    <n v="0"/>
    <n v="0"/>
    <s v="2018-02-26T15:19:04.945+03"/>
    <s v="2018-02-26T15:21:51.681+03"/>
    <d v="2018-02-26T00:00:00"/>
    <s v="358161077426649"/>
    <s v="dji_enum"/>
    <m/>
    <s v="uuid:d939a85f-656e-4644-adb6-afd4b8a3b591"/>
    <n v="142366"/>
    <s v="d939a85f-656e-4644-adb6-afd4b8a3b591"/>
    <s v="2018-02-26T15:15:41"/>
    <n v="167"/>
    <m/>
    <n v="-1"/>
    <s v=""/>
  </r>
  <r>
    <s v="DJI"/>
    <s v="DJ01"/>
    <s v="DJ01001"/>
    <s v="DJI_004"/>
    <x v="9"/>
    <s v="Abdourahman"/>
    <s v="male"/>
    <d v="2018-02-27T00:00:00"/>
    <m/>
    <x v="0"/>
    <m/>
    <x v="0"/>
    <m/>
    <m/>
    <m/>
    <s v="Jima"/>
    <m/>
    <x v="1"/>
    <m/>
    <m/>
    <m/>
    <s v="Ali Sabih"/>
    <m/>
    <x v="0"/>
    <n v="0"/>
    <n v="0"/>
    <n v="0"/>
    <n v="1"/>
    <n v="0"/>
    <n v="0"/>
    <n v="0"/>
    <x v="3"/>
    <m/>
    <n v="136"/>
    <s v="ETH"/>
    <m/>
    <m/>
    <m/>
    <m/>
    <m/>
    <m/>
    <n v="0"/>
    <n v="0"/>
    <n v="0"/>
    <n v="0"/>
    <n v="136"/>
    <m/>
    <n v="0"/>
    <n v="0"/>
    <n v="0"/>
    <n v="0"/>
    <n v="0"/>
    <s v="2018-02-26T15:22:04.540+03"/>
    <s v="2018-02-26T15:25:12.434+03"/>
    <d v="2018-02-26T00:00:00"/>
    <s v="358161077426649"/>
    <s v="dji_enum"/>
    <m/>
    <s v="uuid:103379b5-f0c8-4dc8-9fe1-847398bff169"/>
    <n v="142367"/>
    <s v="103379b5-f0c8-4dc8-9fe1-847398bff169"/>
    <s v="2018-02-26T15:15:45"/>
    <n v="168"/>
    <m/>
    <n v="-1"/>
    <s v=""/>
  </r>
  <r>
    <s v="DJI"/>
    <s v="DJ01"/>
    <s v="DJ01001"/>
    <s v="DJI_004"/>
    <x v="9"/>
    <s v="Abdourahman"/>
    <s v="male"/>
    <d v="2018-02-27T00:00:00"/>
    <m/>
    <x v="4"/>
    <m/>
    <x v="0"/>
    <m/>
    <m/>
    <m/>
    <s v="Jijiga"/>
    <m/>
    <x v="1"/>
    <m/>
    <s v="DJ01"/>
    <m/>
    <s v="Ali Sabih"/>
    <m/>
    <x v="0"/>
    <n v="0"/>
    <n v="0"/>
    <n v="0"/>
    <n v="1"/>
    <n v="0"/>
    <n v="0"/>
    <n v="0"/>
    <x v="0"/>
    <m/>
    <n v="27"/>
    <s v="DJI"/>
    <m/>
    <m/>
    <m/>
    <m/>
    <m/>
    <m/>
    <n v="0"/>
    <n v="0"/>
    <n v="0"/>
    <n v="0"/>
    <n v="27"/>
    <m/>
    <n v="0"/>
    <n v="0"/>
    <n v="0"/>
    <n v="0"/>
    <n v="0"/>
    <s v="2018-02-26T15:25:24.658+03"/>
    <s v="2018-02-26T15:28:46.114+03"/>
    <d v="2018-02-26T00:00:00"/>
    <s v="358161077426649"/>
    <s v="dji_enum"/>
    <m/>
    <s v="uuid:7b3183ea-3e1b-4e11-b9c8-f7ca70b4f96c"/>
    <n v="142368"/>
    <s v="7b3183ea-3e1b-4e11-b9c8-f7ca70b4f96c"/>
    <s v="2018-02-26T15:15:49"/>
    <n v="169"/>
    <m/>
    <n v="-1"/>
    <s v=""/>
  </r>
  <r>
    <s v="DJI"/>
    <s v="DJ01"/>
    <s v="DJ01001"/>
    <s v="DJI_004"/>
    <x v="9"/>
    <s v="Abdourahman"/>
    <s v="male"/>
    <d v="2018-02-27T00:00:00"/>
    <m/>
    <x v="2"/>
    <m/>
    <x v="2"/>
    <m/>
    <s v="DJ01"/>
    <m/>
    <s v="Ali Sabih"/>
    <m/>
    <x v="3"/>
    <m/>
    <m/>
    <m/>
    <s v="Jijiga"/>
    <m/>
    <x v="0"/>
    <n v="0"/>
    <n v="0"/>
    <n v="0"/>
    <n v="1"/>
    <n v="0"/>
    <n v="0"/>
    <n v="0"/>
    <x v="0"/>
    <m/>
    <n v="22"/>
    <m/>
    <m/>
    <m/>
    <m/>
    <m/>
    <m/>
    <m/>
    <n v="0"/>
    <n v="0"/>
    <n v="0"/>
    <n v="0"/>
    <n v="22"/>
    <m/>
    <n v="0"/>
    <n v="0"/>
    <n v="0"/>
    <n v="0"/>
    <n v="0"/>
    <s v="2018-02-26T15:28:56.856+03"/>
    <s v="2018-02-26T15:32:03.313+03"/>
    <d v="2018-02-26T00:00:00"/>
    <s v="358161077426649"/>
    <s v="dji_enum"/>
    <m/>
    <s v="uuid:7b49cb71-6722-4a41-ad13-8f364afbe1e7"/>
    <n v="142369"/>
    <s v="7b49cb71-6722-4a41-ad13-8f364afbe1e7"/>
    <s v="2018-02-26T15:15:52"/>
    <n v="170"/>
    <m/>
    <n v="-1"/>
    <s v=""/>
  </r>
  <r>
    <s v="DJI"/>
    <s v="DJ01"/>
    <s v="DJ01001"/>
    <s v="DJI_004"/>
    <x v="9"/>
    <s v="Abdourahman"/>
    <s v="male"/>
    <d v="2018-02-27T00:00:00"/>
    <m/>
    <x v="2"/>
    <m/>
    <x v="0"/>
    <m/>
    <m/>
    <m/>
    <s v="Jijiga"/>
    <m/>
    <x v="3"/>
    <m/>
    <s v="ETH03"/>
    <m/>
    <s v="Jima"/>
    <m/>
    <x v="0"/>
    <n v="0"/>
    <n v="0"/>
    <n v="0"/>
    <n v="1"/>
    <n v="0"/>
    <n v="0"/>
    <n v="0"/>
    <x v="0"/>
    <m/>
    <n v="28"/>
    <m/>
    <m/>
    <m/>
    <m/>
    <m/>
    <m/>
    <m/>
    <n v="0"/>
    <n v="0"/>
    <n v="0"/>
    <n v="0"/>
    <n v="28"/>
    <m/>
    <n v="0"/>
    <n v="0"/>
    <n v="0"/>
    <n v="0"/>
    <n v="0"/>
    <s v="2018-02-26T15:32:24.666+03"/>
    <s v="2018-02-26T15:35:41.236+03"/>
    <d v="2018-02-26T00:00:00"/>
    <s v="358161077426649"/>
    <s v="dji_enum"/>
    <m/>
    <s v="uuid:ddd873eb-75c5-401c-82f9-82c4b92b228e"/>
    <n v="142370"/>
    <s v="ddd873eb-75c5-401c-82f9-82c4b92b228e"/>
    <s v="2018-02-26T15:15:56"/>
    <n v="171"/>
    <m/>
    <n v="-1"/>
    <s v=""/>
  </r>
  <r>
    <s v="DJI"/>
    <s v="DJ01"/>
    <m/>
    <s v="DJI_004"/>
    <x v="9"/>
    <s v="Abdourahman"/>
    <s v="male"/>
    <d v="2018-02-27T00:00:00"/>
    <m/>
    <x v="2"/>
    <m/>
    <x v="0"/>
    <m/>
    <m/>
    <m/>
    <s v="Jijiga"/>
    <m/>
    <x v="3"/>
    <m/>
    <m/>
    <m/>
    <s v="ooo"/>
    <m/>
    <x v="2"/>
    <n v="0"/>
    <n v="0"/>
    <n v="1"/>
    <n v="0"/>
    <n v="0"/>
    <n v="0"/>
    <n v="0"/>
    <x v="0"/>
    <m/>
    <n v="30"/>
    <m/>
    <m/>
    <m/>
    <m/>
    <m/>
    <m/>
    <m/>
    <n v="0"/>
    <n v="0"/>
    <n v="0"/>
    <n v="0"/>
    <n v="30"/>
    <m/>
    <n v="0"/>
    <n v="0"/>
    <n v="0"/>
    <n v="0"/>
    <n v="0"/>
    <s v="2018-02-26T15:36:02.149+03"/>
    <s v="2018-02-26T15:38:40.045+03"/>
    <d v="2018-02-26T00:00:00"/>
    <s v="358161077426649"/>
    <s v="dji_enum"/>
    <m/>
    <s v="uuid:5996a347-fc15-4c65-9b34-2b1fac89387d"/>
    <n v="142371"/>
    <s v="5996a347-fc15-4c65-9b34-2b1fac89387d"/>
    <s v="2018-02-26T15:15:59"/>
    <n v="172"/>
    <m/>
    <n v="-1"/>
    <s v=""/>
  </r>
  <r>
    <s v="DJI"/>
    <s v="DJ04"/>
    <s v="DJ04007"/>
    <s v="DJI_015"/>
    <x v="12"/>
    <s v="Kassim"/>
    <s v="male"/>
    <d v="2018-02-27T00:00:00"/>
    <m/>
    <x v="1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147"/>
    <m/>
    <m/>
    <m/>
    <m/>
    <m/>
    <m/>
    <m/>
    <n v="47"/>
    <n v="28"/>
    <n v="13"/>
    <n v="59"/>
    <n v="147"/>
    <m/>
    <n v="0"/>
    <n v="0"/>
    <n v="60"/>
    <n v="0"/>
    <n v="0"/>
    <s v="2018-02-27T21:43:48.971+03"/>
    <s v="2018-02-27T21:47:04.705+03"/>
    <d v="2018-02-27T00:00:00"/>
    <s v="358161078056965"/>
    <s v="dji_enum"/>
    <m/>
    <s v="uuid:683caa67-dc15-46fa-bc52-929f559053f7"/>
    <n v="145992"/>
    <s v="683caa67-dc15-46fa-bc52-929f559053f7"/>
    <s v="2018-02-28T06:24:35"/>
    <n v="257"/>
    <m/>
    <n v="-1"/>
    <s v=""/>
  </r>
  <r>
    <s v="DJI"/>
    <s v="DJ04"/>
    <s v="DJ04007"/>
    <s v="DJI_015"/>
    <x v="12"/>
    <s v="Kassim"/>
    <s v="male"/>
    <d v="2018-02-27T00:00:00"/>
    <m/>
    <x v="1"/>
    <m/>
    <x v="0"/>
    <m/>
    <m/>
    <m/>
    <s v="ooo"/>
    <m/>
    <x v="2"/>
    <m/>
    <m/>
    <m/>
    <s v="ooo"/>
    <m/>
    <x v="0"/>
    <n v="0"/>
    <n v="0"/>
    <n v="0"/>
    <n v="1"/>
    <n v="0"/>
    <n v="0"/>
    <n v="0"/>
    <x v="4"/>
    <m/>
    <n v="155"/>
    <m/>
    <m/>
    <m/>
    <m/>
    <m/>
    <m/>
    <m/>
    <n v="20"/>
    <n v="30"/>
    <n v="27"/>
    <n v="80"/>
    <n v="157"/>
    <m/>
    <n v="0"/>
    <n v="0"/>
    <n v="57"/>
    <n v="0"/>
    <n v="0"/>
    <s v="2018-02-27T21:49:39.715+03"/>
    <s v="2018-02-27T21:54:34.136+03"/>
    <d v="2018-02-27T00:00:00"/>
    <s v="358161078056965"/>
    <s v="dji_enum"/>
    <m/>
    <s v="uuid:3d23bc50-bdb7-48b2-83ca-71548387713e"/>
    <n v="145993"/>
    <s v="3d23bc50-bdb7-48b2-83ca-71548387713e"/>
    <s v="2018-02-28T06:24:37"/>
    <n v="258"/>
    <m/>
    <n v="-1"/>
    <s v=""/>
  </r>
  <r>
    <s v="DJI"/>
    <s v="DJ04"/>
    <s v="DJ04007"/>
    <s v="DJI_015"/>
    <x v="12"/>
    <s v="Kassim"/>
    <s v="male"/>
    <d v="2018-02-27T00:00:00"/>
    <m/>
    <x v="3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174"/>
    <m/>
    <m/>
    <m/>
    <m/>
    <m/>
    <m/>
    <m/>
    <n v="30"/>
    <n v="26"/>
    <n v="22"/>
    <n v="89"/>
    <n v="167"/>
    <m/>
    <n v="0"/>
    <n v="0"/>
    <n v="56"/>
    <n v="0"/>
    <n v="6"/>
    <s v="2018-02-27T21:56:07.542+03"/>
    <s v="2018-02-27T22:03:13.307+03"/>
    <d v="2018-02-27T00:00:00"/>
    <s v="358161078056965"/>
    <s v="dji_enum"/>
    <m/>
    <s v="uuid:c1d2b414-7175-4e5d-9d33-836bf828206d"/>
    <n v="145994"/>
    <s v="c1d2b414-7175-4e5d-9d33-836bf828206d"/>
    <s v="2018-02-28T06:24:40"/>
    <n v="259"/>
    <m/>
    <n v="-1"/>
    <s v=""/>
  </r>
  <r>
    <s v="DJI"/>
    <s v="DJ04"/>
    <s v="DJ04007"/>
    <s v="DJI_015"/>
    <x v="12"/>
    <s v="Kassim"/>
    <s v="male"/>
    <d v="2018-02-27T00:00:00"/>
    <m/>
    <x v="3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104"/>
    <m/>
    <m/>
    <m/>
    <m/>
    <m/>
    <m/>
    <m/>
    <n v="2"/>
    <n v="4"/>
    <n v="15"/>
    <n v="82"/>
    <n v="103"/>
    <m/>
    <n v="0"/>
    <n v="0"/>
    <n v="17"/>
    <n v="0"/>
    <n v="1"/>
    <s v="2018-02-27T22:03:34.502+03"/>
    <s v="2018-02-27T22:07:09.363+03"/>
    <d v="2018-02-27T00:00:00"/>
    <s v="358161078056965"/>
    <s v="dji_enum"/>
    <m/>
    <s v="uuid:960a2b8f-7c6f-4e98-b2ab-01ea0635a5ea"/>
    <n v="145995"/>
    <s v="960a2b8f-7c6f-4e98-b2ab-01ea0635a5ea"/>
    <s v="2018-02-28T06:24:43"/>
    <n v="260"/>
    <m/>
    <n v="-1"/>
    <s v=""/>
  </r>
  <r>
    <s v="DJI"/>
    <s v="DJ04"/>
    <s v="DJ04007"/>
    <s v="DJI_015"/>
    <x v="12"/>
    <s v="Kassim"/>
    <s v="male"/>
    <d v="2018-02-27T00:00:00"/>
    <m/>
    <x v="3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117"/>
    <m/>
    <m/>
    <m/>
    <m/>
    <m/>
    <m/>
    <m/>
    <n v="15"/>
    <n v="25"/>
    <n v="32"/>
    <n v="40"/>
    <n v="112"/>
    <m/>
    <n v="0"/>
    <n v="1"/>
    <n v="47"/>
    <n v="0"/>
    <n v="4"/>
    <s v="2018-02-27T22:07:51.297+03"/>
    <s v="2018-02-27T22:12:47.767+03"/>
    <d v="2018-02-27T00:00:00"/>
    <s v="358161078056965"/>
    <s v="dji_enum"/>
    <m/>
    <s v="uuid:3934df10-07a4-40b3-b46d-272192e62c4f"/>
    <n v="145996"/>
    <s v="3934df10-07a4-40b3-b46d-272192e62c4f"/>
    <s v="2018-02-28T06:24:45"/>
    <n v="261"/>
    <m/>
    <n v="-1"/>
    <s v=""/>
  </r>
  <r>
    <s v="DJI"/>
    <s v="DJ04"/>
    <s v="DJ04007"/>
    <s v="DJI_015"/>
    <x v="12"/>
    <s v="Kassim"/>
    <s v="male"/>
    <d v="2018-02-27T00:00:00"/>
    <m/>
    <x v="1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97"/>
    <m/>
    <m/>
    <m/>
    <m/>
    <m/>
    <m/>
    <m/>
    <n v="15"/>
    <n v="25"/>
    <n v="20"/>
    <n v="35"/>
    <n v="95"/>
    <m/>
    <n v="0"/>
    <n v="0"/>
    <n v="25"/>
    <n v="0"/>
    <n v="2"/>
    <s v="2018-02-27T22:12:57.177+03"/>
    <s v="2018-02-27T22:15:04.226+03"/>
    <d v="2018-02-27T00:00:00"/>
    <s v="358161078056965"/>
    <s v="dji_enum"/>
    <m/>
    <s v="uuid:7df322e6-44c6-4f90-bfc0-0da89cbf0aa0"/>
    <n v="145997"/>
    <s v="7df322e6-44c6-4f90-bfc0-0da89cbf0aa0"/>
    <s v="2018-02-28T06:24:48"/>
    <n v="262"/>
    <m/>
    <n v="-1"/>
    <s v=""/>
  </r>
  <r>
    <s v="DJI"/>
    <s v="DJ04"/>
    <s v="DJ04007"/>
    <s v="DJI_015"/>
    <x v="12"/>
    <s v="Kassim"/>
    <s v="male"/>
    <d v="2018-02-27T00:00:00"/>
    <m/>
    <x v="3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117"/>
    <m/>
    <m/>
    <m/>
    <m/>
    <m/>
    <m/>
    <m/>
    <n v="5"/>
    <n v="30"/>
    <n v="9"/>
    <n v="70"/>
    <n v="114"/>
    <m/>
    <n v="0"/>
    <n v="0"/>
    <n v="14"/>
    <n v="2"/>
    <n v="1"/>
    <s v="2018-02-27T22:15:13.598+03"/>
    <s v="2018-02-27T22:18:19.722+03"/>
    <d v="2018-02-27T00:00:00"/>
    <s v="358161078056965"/>
    <s v="dji_enum"/>
    <m/>
    <s v="uuid:892eb725-89ee-48c1-9c3c-c2da2cd13cc5"/>
    <n v="145998"/>
    <s v="892eb725-89ee-48c1-9c3c-c2da2cd13cc5"/>
    <s v="2018-02-28T06:24:50"/>
    <n v="263"/>
    <m/>
    <n v="-1"/>
    <s v=""/>
  </r>
  <r>
    <s v="DJI"/>
    <s v="DJ04"/>
    <s v="DJ04007"/>
    <s v="DJI_015"/>
    <x v="12"/>
    <s v="Kassim"/>
    <s v="male"/>
    <d v="2018-02-27T00:00:00"/>
    <m/>
    <x v="1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135"/>
    <m/>
    <m/>
    <m/>
    <m/>
    <m/>
    <m/>
    <m/>
    <n v="9"/>
    <n v="9"/>
    <n v="22"/>
    <n v="92"/>
    <n v="132"/>
    <m/>
    <n v="0"/>
    <n v="0"/>
    <n v="18"/>
    <n v="1"/>
    <n v="2"/>
    <s v="2018-02-27T22:18:35.976+03"/>
    <s v="2018-02-27T22:20:27.119+03"/>
    <d v="2018-02-27T00:00:00"/>
    <s v="358161078056965"/>
    <s v="dji_enum"/>
    <m/>
    <s v="uuid:30e141d1-608f-473b-be79-da1f14ed3a8c"/>
    <n v="145999"/>
    <s v="30e141d1-608f-473b-be79-da1f14ed3a8c"/>
    <s v="2018-02-28T06:24:52"/>
    <n v="264"/>
    <m/>
    <n v="-1"/>
    <s v=""/>
  </r>
  <r>
    <s v="DJI"/>
    <s v="DJ04"/>
    <s v="DJ04007"/>
    <s v="DJI_015"/>
    <x v="12"/>
    <s v="Kassim"/>
    <s v="male"/>
    <d v="2018-02-27T00:00:00"/>
    <m/>
    <x v="3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47"/>
    <m/>
    <m/>
    <m/>
    <m/>
    <m/>
    <m/>
    <m/>
    <n v="2"/>
    <n v="5"/>
    <n v="0"/>
    <n v="37"/>
    <n v="44"/>
    <m/>
    <n v="0"/>
    <n v="0"/>
    <n v="2"/>
    <n v="1"/>
    <n v="2"/>
    <s v="2018-02-27T22:20:32.324+03"/>
    <s v="2018-02-27T22:23:01.762+03"/>
    <d v="2018-02-27T00:00:00"/>
    <s v="358161078056965"/>
    <s v="dji_enum"/>
    <m/>
    <s v="uuid:ae827e19-21d3-4b12-9b5f-696c6c9d290c"/>
    <n v="146000"/>
    <s v="ae827e19-21d3-4b12-9b5f-696c6c9d290c"/>
    <s v="2018-02-28T06:24:54"/>
    <n v="265"/>
    <m/>
    <n v="-1"/>
    <s v=""/>
  </r>
  <r>
    <s v="DJI"/>
    <s v="DJ04"/>
    <s v="DJ04007"/>
    <s v="DJI_015"/>
    <x v="12"/>
    <s v="Kassim"/>
    <s v="male"/>
    <d v="2018-02-27T00:00:00"/>
    <m/>
    <x v="1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88"/>
    <m/>
    <m/>
    <m/>
    <m/>
    <m/>
    <m/>
    <m/>
    <n v="4"/>
    <n v="9"/>
    <n v="12"/>
    <n v="58"/>
    <n v="83"/>
    <m/>
    <n v="0"/>
    <n v="0"/>
    <n v="16"/>
    <n v="0"/>
    <n v="5"/>
    <s v="2018-02-27T22:23:13.192+03"/>
    <s v="2018-02-27T22:26:46.166+03"/>
    <d v="2018-02-27T00:00:00"/>
    <s v="358161078056965"/>
    <s v="dji_enum"/>
    <m/>
    <s v="uuid:5ec66002-5201-4d8e-9306-bbedb9c04465"/>
    <n v="146001"/>
    <s v="5ec66002-5201-4d8e-9306-bbedb9c04465"/>
    <s v="2018-02-28T06:24:56"/>
    <n v="266"/>
    <m/>
    <n v="-1"/>
    <s v=""/>
  </r>
  <r>
    <s v="DJI"/>
    <s v="DJ04"/>
    <s v="DJ04007"/>
    <s v="DJI_015"/>
    <x v="12"/>
    <s v="Kassim"/>
    <s v="male"/>
    <d v="2018-02-27T00:00:00"/>
    <m/>
    <x v="1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158"/>
    <m/>
    <m/>
    <m/>
    <m/>
    <m/>
    <m/>
    <m/>
    <n v="45"/>
    <n v="39"/>
    <n v="9"/>
    <n v="59"/>
    <n v="152"/>
    <m/>
    <n v="0"/>
    <n v="0"/>
    <n v="53"/>
    <n v="0"/>
    <n v="6"/>
    <s v="2018-02-27T22:29:04.094+03"/>
    <s v="2018-02-27T22:33:51.856+03"/>
    <d v="2018-02-27T00:00:00"/>
    <s v="358161078056965"/>
    <s v="dji_enum"/>
    <m/>
    <s v="uuid:d29cfcee-5f42-4dc4-b6e5-5b2404c75e1e"/>
    <n v="146002"/>
    <s v="d29cfcee-5f42-4dc4-b6e5-5b2404c75e1e"/>
    <s v="2018-02-28T06:24:59"/>
    <n v="267"/>
    <m/>
    <n v="-1"/>
    <s v=""/>
  </r>
  <r>
    <s v="DJI"/>
    <s v="DJ04"/>
    <s v="DJ04007"/>
    <s v="DJI_015"/>
    <x v="12"/>
    <s v="Kassim "/>
    <s v="male"/>
    <d v="2018-02-27T00:00:00"/>
    <m/>
    <x v="3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108"/>
    <m/>
    <m/>
    <m/>
    <m/>
    <m/>
    <m/>
    <m/>
    <n v="3"/>
    <n v="5"/>
    <n v="10"/>
    <n v="80"/>
    <n v="98"/>
    <m/>
    <n v="0"/>
    <n v="1"/>
    <n v="13"/>
    <n v="2"/>
    <n v="8"/>
    <s v="2018-02-27T22:33:58.359+03"/>
    <s v="2018-02-27T22:37:57.696+03"/>
    <d v="2018-02-27T00:00:00"/>
    <s v="358161078056965"/>
    <s v="dji_enum"/>
    <m/>
    <s v="uuid:e0ca0f61-532b-4185-9fca-ee33e83a232f"/>
    <n v="146003"/>
    <s v="e0ca0f61-532b-4185-9fca-ee33e83a232f"/>
    <s v="2018-02-28T06:25:00"/>
    <n v="268"/>
    <m/>
    <n v="-1"/>
    <s v=""/>
  </r>
  <r>
    <s v="DJI"/>
    <s v="DJ04"/>
    <s v="DJ04007"/>
    <s v="DJI_015"/>
    <x v="12"/>
    <s v="Kassim"/>
    <s v="male"/>
    <d v="2018-02-27T00:00:00"/>
    <m/>
    <x v="3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59"/>
    <m/>
    <m/>
    <m/>
    <m/>
    <m/>
    <m/>
    <m/>
    <n v="4"/>
    <n v="10"/>
    <n v="5"/>
    <n v="40"/>
    <n v="59"/>
    <m/>
    <n v="0"/>
    <n v="0"/>
    <n v="9"/>
    <n v="0"/>
    <n v="0"/>
    <s v="2018-02-27T22:38:14.476+03"/>
    <s v="2018-02-27T22:42:09.418+03"/>
    <d v="2018-02-27T00:00:00"/>
    <s v="358161078056965"/>
    <s v="dji_enum"/>
    <m/>
    <s v="uuid:b62baaf3-55e4-458e-81fb-a03b841b617b"/>
    <n v="146004"/>
    <s v="b62baaf3-55e4-458e-81fb-a03b841b617b"/>
    <s v="2018-02-28T06:25:03"/>
    <n v="269"/>
    <m/>
    <n v="-1"/>
    <s v=""/>
  </r>
  <r>
    <s v="DJI"/>
    <s v="DJ04"/>
    <s v="DJ04007"/>
    <s v="DJI_015"/>
    <x v="12"/>
    <s v="Kassim"/>
    <s v="male"/>
    <d v="2018-02-27T00:00:00"/>
    <m/>
    <x v="1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163"/>
    <m/>
    <m/>
    <m/>
    <m/>
    <m/>
    <m/>
    <m/>
    <n v="3"/>
    <n v="45"/>
    <n v="7"/>
    <n v="100"/>
    <n v="155"/>
    <m/>
    <n v="0"/>
    <n v="0"/>
    <n v="10"/>
    <n v="1"/>
    <n v="8"/>
    <s v="2018-02-27T22:42:18.672+03"/>
    <s v="2018-02-27T22:47:22.533+03"/>
    <d v="2018-02-27T00:00:00"/>
    <s v="358161078056965"/>
    <s v="dji_enum"/>
    <m/>
    <s v="uuid:b5aa47b4-96ba-4d8e-9615-044520d14a91"/>
    <n v="146005"/>
    <s v="b5aa47b4-96ba-4d8e-9615-044520d14a91"/>
    <s v="2018-02-28T06:25:05"/>
    <n v="270"/>
    <m/>
    <n v="-1"/>
    <s v=""/>
  </r>
  <r>
    <s v="DJI"/>
    <s v="DJ04"/>
    <s v="DJ04007"/>
    <s v="DJI_015"/>
    <x v="12"/>
    <s v="Kassim"/>
    <s v="male"/>
    <d v="2018-02-27T00:00:00"/>
    <m/>
    <x v="3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81"/>
    <m/>
    <m/>
    <m/>
    <m/>
    <m/>
    <m/>
    <m/>
    <n v="1"/>
    <n v="13"/>
    <n v="0"/>
    <n v="67"/>
    <n v="81"/>
    <m/>
    <n v="0"/>
    <n v="0"/>
    <n v="13"/>
    <n v="0"/>
    <n v="0"/>
    <s v="2018-02-27T22:47:42.127+03"/>
    <s v="2018-02-27T22:53:08.563+03"/>
    <d v="2018-02-27T00:00:00"/>
    <s v="358161078056965"/>
    <s v="dji_enum"/>
    <m/>
    <s v="uuid:ff311e02-9356-429a-a5f1-23361827b541"/>
    <n v="146006"/>
    <s v="ff311e02-9356-429a-a5f1-23361827b541"/>
    <s v="2018-02-28T06:25:08"/>
    <n v="271"/>
    <m/>
    <n v="-1"/>
    <s v=""/>
  </r>
  <r>
    <s v="DJI"/>
    <s v="DJ04"/>
    <s v="DJ04007"/>
    <s v="DJI_015"/>
    <x v="12"/>
    <s v="Kassim "/>
    <s v="male"/>
    <d v="2018-02-27T00:00:00"/>
    <m/>
    <x v="1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100"/>
    <m/>
    <m/>
    <m/>
    <m/>
    <m/>
    <m/>
    <m/>
    <n v="5"/>
    <n v="20"/>
    <n v="5"/>
    <n v="70"/>
    <n v="100"/>
    <m/>
    <n v="0"/>
    <n v="0"/>
    <n v="10"/>
    <n v="0"/>
    <n v="0"/>
    <s v="2018-02-27T22:53:33.316+03"/>
    <s v="2018-02-27T22:55:09.303+03"/>
    <d v="2018-02-27T00:00:00"/>
    <s v="358161078056965"/>
    <s v="dji_enum"/>
    <m/>
    <s v="uuid:bc5f6148-9bcd-4f33-8cf0-e7e55d233c27"/>
    <n v="146007"/>
    <s v="bc5f6148-9bcd-4f33-8cf0-e7e55d233c27"/>
    <s v="2018-02-28T06:25:11"/>
    <n v="272"/>
    <m/>
    <n v="-1"/>
    <s v=""/>
  </r>
  <r>
    <s v="DJI"/>
    <s v="DJ04"/>
    <s v="DJ04007"/>
    <s v="DJI_015"/>
    <x v="12"/>
    <s v="Kassim "/>
    <s v="male"/>
    <d v="2018-02-27T00:00:00"/>
    <m/>
    <x v="3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85"/>
    <m/>
    <m/>
    <m/>
    <m/>
    <m/>
    <m/>
    <m/>
    <n v="5"/>
    <n v="25"/>
    <n v="0"/>
    <n v="70"/>
    <n v="100"/>
    <m/>
    <n v="0"/>
    <n v="0"/>
    <n v="5"/>
    <n v="0"/>
    <n v="0"/>
    <s v="2018-02-27T22:55:18.481+03"/>
    <s v="2018-02-27T23:00:00.652+03"/>
    <d v="2018-02-27T00:00:00"/>
    <s v="358161078056965"/>
    <s v="dji_enum"/>
    <m/>
    <s v="uuid:9b9112aa-10d1-48eb-a42f-41153bf840aa"/>
    <n v="146008"/>
    <s v="9b9112aa-10d1-48eb-a42f-41153bf840aa"/>
    <s v="2018-02-28T06:25:13"/>
    <n v="273"/>
    <m/>
    <n v="-1"/>
    <s v=""/>
  </r>
  <r>
    <s v="DJI"/>
    <s v="DJ04"/>
    <s v="DJ04007"/>
    <s v="DJI_015"/>
    <x v="12"/>
    <s v="Kassim "/>
    <s v="male"/>
    <d v="2018-02-27T00:00:00"/>
    <m/>
    <x v="1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116"/>
    <m/>
    <m/>
    <m/>
    <m/>
    <m/>
    <m/>
    <m/>
    <n v="3"/>
    <n v="12"/>
    <n v="25"/>
    <n v="80"/>
    <n v="120"/>
    <m/>
    <n v="0"/>
    <n v="0"/>
    <n v="28"/>
    <n v="0"/>
    <n v="0"/>
    <s v="2018-02-27T23:00:30.675+03"/>
    <s v="2018-02-27T23:03:49.390+03"/>
    <d v="2018-02-27T00:00:00"/>
    <s v="358161078056965"/>
    <s v="dji_enum"/>
    <m/>
    <s v="uuid:61a5205d-6190-4bf4-ba31-e7930768208f"/>
    <n v="146009"/>
    <s v="61a5205d-6190-4bf4-ba31-e7930768208f"/>
    <s v="2018-02-28T06:25:15"/>
    <n v="274"/>
    <m/>
    <n v="-1"/>
    <s v=""/>
  </r>
  <r>
    <s v="DJI"/>
    <s v="DJ01"/>
    <m/>
    <s v="DJI_004"/>
    <x v="9"/>
    <s v="Abdourahman"/>
    <s v="male"/>
    <d v="2018-02-27T00:00:00"/>
    <m/>
    <x v="3"/>
    <m/>
    <x v="0"/>
    <m/>
    <m/>
    <m/>
    <s v="Jijiga"/>
    <m/>
    <x v="1"/>
    <m/>
    <m/>
    <m/>
    <s v="ooo"/>
    <m/>
    <x v="0"/>
    <n v="0"/>
    <n v="0"/>
    <n v="0"/>
    <n v="1"/>
    <n v="0"/>
    <n v="0"/>
    <n v="0"/>
    <x v="0"/>
    <m/>
    <n v="29"/>
    <m/>
    <m/>
    <m/>
    <m/>
    <m/>
    <m/>
    <m/>
    <n v="0"/>
    <n v="0"/>
    <n v="0"/>
    <n v="0"/>
    <n v="29"/>
    <m/>
    <n v="0"/>
    <n v="0"/>
    <n v="0"/>
    <n v="0"/>
    <n v="0"/>
    <s v="2018-02-26T15:38:48.273+03"/>
    <s v="2018-02-26T15:41:07.779+03"/>
    <d v="2018-02-26T00:00:00"/>
    <s v="358161077426649"/>
    <s v="dji_enum"/>
    <m/>
    <s v="uuid:857a5d70-669c-4c7b-a20d-809d61963ffb"/>
    <n v="146950"/>
    <s v="857a5d70-669c-4c7b-a20d-809d61963ffb"/>
    <s v="2018-02-28T15:37:59"/>
    <n v="284"/>
    <m/>
    <n v="-1"/>
    <s v=""/>
  </r>
  <r>
    <s v="DJI"/>
    <s v="DJ01"/>
    <m/>
    <s v="DJI_004"/>
    <x v="9"/>
    <s v="Abdourahman"/>
    <s v="male"/>
    <d v="2018-02-27T00:00:00"/>
    <m/>
    <x v="3"/>
    <m/>
    <x v="0"/>
    <m/>
    <m/>
    <m/>
    <s v="Jijiga"/>
    <m/>
    <x v="3"/>
    <m/>
    <s v="ooo"/>
    <m/>
    <s v="ooo"/>
    <m/>
    <x v="2"/>
    <n v="0"/>
    <n v="0"/>
    <n v="1"/>
    <n v="0"/>
    <n v="0"/>
    <n v="0"/>
    <n v="0"/>
    <x v="3"/>
    <m/>
    <n v="38"/>
    <s v="ETH"/>
    <m/>
    <m/>
    <m/>
    <m/>
    <m/>
    <m/>
    <n v="0"/>
    <n v="0"/>
    <n v="0"/>
    <n v="0"/>
    <n v="38"/>
    <m/>
    <n v="0"/>
    <n v="0"/>
    <n v="0"/>
    <n v="0"/>
    <n v="0"/>
    <s v="2018-02-26T15:41:17.214+03"/>
    <s v="2018-02-26T15:44:53.555+03"/>
    <d v="2018-02-26T00:00:00"/>
    <s v="358161077426649"/>
    <s v="dji_enum"/>
    <m/>
    <s v="uuid:8ec457fd-f09c-4daa-86f9-3f696651c800"/>
    <n v="146951"/>
    <s v="8ec457fd-f09c-4daa-86f9-3f696651c800"/>
    <s v="2018-02-28T15:38:05"/>
    <n v="285"/>
    <m/>
    <n v="-1"/>
    <s v=""/>
  </r>
  <r>
    <s v="DJI"/>
    <s v="DJ01"/>
    <m/>
    <s v="DJI_009"/>
    <x v="10"/>
    <s v="Ali hassan "/>
    <s v="male"/>
    <d v="2018-02-27T00:00:00"/>
    <m/>
    <x v="1"/>
    <m/>
    <x v="0"/>
    <m/>
    <m/>
    <m/>
    <s v="Gore"/>
    <m/>
    <x v="2"/>
    <m/>
    <m/>
    <m/>
    <s v="ooo"/>
    <m/>
    <x v="2"/>
    <n v="0"/>
    <n v="0"/>
    <n v="1"/>
    <n v="0"/>
    <n v="0"/>
    <n v="0"/>
    <n v="0"/>
    <x v="0"/>
    <m/>
    <n v="9"/>
    <m/>
    <m/>
    <m/>
    <m/>
    <m/>
    <m/>
    <m/>
    <n v="0"/>
    <n v="2"/>
    <n v="3"/>
    <n v="4"/>
    <n v="9"/>
    <m/>
    <n v="0"/>
    <n v="0"/>
    <n v="0"/>
    <n v="0"/>
    <n v="0"/>
    <s v="2018-02-28T12:53:54.894+03"/>
    <s v="2018-02-28T12:56:02.504+03"/>
    <d v="2018-02-28T00:00:00"/>
    <s v="358161077325007"/>
    <s v="dji_enum"/>
    <m/>
    <s v="uuid:710fcdea-5d5f-4c4a-b4c8-3d751b26a548"/>
    <n v="153962"/>
    <s v="710fcdea-5d5f-4c4a-b4c8-3d751b26a548"/>
    <s v="2018-03-04T14:51:21"/>
    <n v="313"/>
    <m/>
    <n v="-1"/>
    <s v=""/>
  </r>
  <r>
    <s v="DJI"/>
    <s v="DJ01"/>
    <m/>
    <s v="DJI_009"/>
    <x v="10"/>
    <s v="Robleh "/>
    <s v="male"/>
    <d v="2018-02-27T00:00:00"/>
    <m/>
    <x v="0"/>
    <m/>
    <x v="0"/>
    <m/>
    <m/>
    <m/>
    <s v="Gore"/>
    <m/>
    <x v="4"/>
    <m/>
    <m/>
    <m/>
    <s v="ooo"/>
    <m/>
    <x v="1"/>
    <n v="0"/>
    <n v="1"/>
    <n v="0"/>
    <n v="0"/>
    <n v="0"/>
    <n v="0"/>
    <n v="0"/>
    <x v="0"/>
    <m/>
    <n v="5"/>
    <m/>
    <m/>
    <m/>
    <m/>
    <m/>
    <m/>
    <m/>
    <n v="0"/>
    <n v="0"/>
    <n v="2"/>
    <n v="3"/>
    <n v="5"/>
    <m/>
    <n v="0"/>
    <n v="0"/>
    <n v="0"/>
    <n v="0"/>
    <n v="0"/>
    <s v="2018-03-01T11:19:13.975+03"/>
    <s v="2018-03-01T11:21:23.089+03"/>
    <d v="2018-03-01T00:00:00"/>
    <s v="358161077325007"/>
    <s v="dji_enum"/>
    <m/>
    <s v="uuid:5333fa9c-4145-4a36-9293-d45c4fa28dea"/>
    <n v="153966"/>
    <s v="5333fa9c-4145-4a36-9293-d45c4fa28dea"/>
    <s v="2018-03-04T14:51:34"/>
    <n v="317"/>
    <m/>
    <n v="-1"/>
    <s v=""/>
  </r>
  <r>
    <s v="DJI"/>
    <s v="DJ04"/>
    <s v="DJ04007"/>
    <s v="DJI_014"/>
    <x v="13"/>
    <s v="Moussa"/>
    <s v="male"/>
    <d v="2018-02-28T00:00:00"/>
    <m/>
    <x v="3"/>
    <m/>
    <x v="0"/>
    <m/>
    <s v="ETH01"/>
    <m/>
    <s v="ooo"/>
    <m/>
    <x v="2"/>
    <m/>
    <m/>
    <m/>
    <s v="ooo"/>
    <m/>
    <x v="0"/>
    <n v="0"/>
    <n v="0"/>
    <n v="0"/>
    <n v="1"/>
    <n v="0"/>
    <n v="0"/>
    <n v="0"/>
    <x v="0"/>
    <m/>
    <n v="20"/>
    <m/>
    <m/>
    <m/>
    <m/>
    <m/>
    <m/>
    <m/>
    <n v="0"/>
    <n v="0"/>
    <n v="4"/>
    <n v="16"/>
    <n v="20"/>
    <m/>
    <n v="0"/>
    <n v="0"/>
    <n v="4"/>
    <n v="0"/>
    <n v="0"/>
    <s v="2018-02-28T13:04:02.355+03"/>
    <s v="2018-02-28T13:38:50.156+03"/>
    <d v="2018-02-28T00:00:00"/>
    <s v="358161078056965"/>
    <s v="dji_enum"/>
    <m/>
    <s v="uuid:61b26bce-186a-4726-a9ee-7ce8f760e094"/>
    <n v="146309"/>
    <s v="61b26bce-186a-4726-a9ee-7ce8f760e094"/>
    <s v="2018-02-28T10:43:18"/>
    <n v="2"/>
    <m/>
    <n v="-1"/>
    <s v=""/>
  </r>
  <r>
    <s v="DJI"/>
    <s v="DJ04"/>
    <s v="DJ04007"/>
    <s v="DJI_014"/>
    <x v="13"/>
    <s v="Moussa"/>
    <s v="male"/>
    <d v="2018-02-28T00:00:00"/>
    <m/>
    <x v="3"/>
    <m/>
    <x v="0"/>
    <m/>
    <s v="ETH01"/>
    <m/>
    <s v="ooo"/>
    <m/>
    <x v="2"/>
    <m/>
    <m/>
    <m/>
    <s v="ooo"/>
    <m/>
    <x v="7"/>
    <n v="1"/>
    <n v="0"/>
    <n v="0"/>
    <n v="0"/>
    <n v="0"/>
    <n v="0"/>
    <n v="0"/>
    <x v="0"/>
    <m/>
    <n v="25"/>
    <m/>
    <m/>
    <m/>
    <m/>
    <m/>
    <m/>
    <m/>
    <n v="4"/>
    <n v="6"/>
    <n v="0"/>
    <n v="25"/>
    <n v="35"/>
    <m/>
    <n v="0"/>
    <n v="0"/>
    <n v="0"/>
    <n v="0"/>
    <n v="0"/>
    <s v="2018-02-28T13:06:26.336+03"/>
    <s v="2018-02-28T13:08:29.864+03"/>
    <d v="2018-02-28T00:00:00"/>
    <s v="358161078056965"/>
    <s v="dji_enum"/>
    <m/>
    <s v="uuid:a105e871-0d4e-4496-8ea3-f0cfc85872ce"/>
    <n v="146310"/>
    <s v="a105e871-0d4e-4496-8ea3-f0cfc85872ce"/>
    <s v="2018-02-28T10:43:20"/>
    <n v="3"/>
    <m/>
    <n v="-1"/>
    <s v=""/>
  </r>
  <r>
    <s v="DJI"/>
    <s v="DJ04"/>
    <s v="DJ04007"/>
    <s v="DJI_015"/>
    <x v="12"/>
    <s v="Kassim"/>
    <s v="male"/>
    <d v="2018-02-28T00:00:00"/>
    <m/>
    <x v="3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90"/>
    <m/>
    <m/>
    <m/>
    <m/>
    <m/>
    <m/>
    <m/>
    <n v="5"/>
    <n v="0"/>
    <n v="10"/>
    <n v="75"/>
    <n v="90"/>
    <m/>
    <n v="0"/>
    <n v="0"/>
    <n v="15"/>
    <n v="0"/>
    <n v="0"/>
    <s v="2018-02-28T09:25:52.533+03"/>
    <s v="2018-02-28T09:27:37.899+03"/>
    <d v="2018-02-28T00:00:00"/>
    <s v="358161078056965"/>
    <s v="dji_enum"/>
    <m/>
    <s v="uuid:86cd06de-90d5-4d65-8a78-b6fcfbb3c6e6"/>
    <n v="146293"/>
    <s v="86cd06de-90d5-4d65-8a78-b6fcfbb3c6e6"/>
    <s v="2018-02-28T10:42:47"/>
    <n v="89"/>
    <m/>
    <n v="-1"/>
    <s v=""/>
  </r>
  <r>
    <s v="DJI"/>
    <s v="DJ04"/>
    <s v="DJ04007"/>
    <s v="DJI_015"/>
    <x v="12"/>
    <s v="Kassim"/>
    <s v="male"/>
    <d v="2018-02-28T00:00:00"/>
    <m/>
    <x v="1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50"/>
    <m/>
    <m/>
    <m/>
    <m/>
    <m/>
    <m/>
    <m/>
    <n v="20"/>
    <n v="0"/>
    <n v="2"/>
    <n v="26"/>
    <n v="48"/>
    <m/>
    <n v="0"/>
    <n v="0"/>
    <n v="22"/>
    <n v="0"/>
    <n v="2"/>
    <s v="2018-02-28T09:27:43.480+03"/>
    <s v="2018-02-28T09:29:31.709+03"/>
    <d v="2018-02-28T00:00:00"/>
    <s v="358161078056965"/>
    <s v="dji_enum"/>
    <m/>
    <s v="uuid:ee874a72-ca4c-4390-b880-e4050d78f47d"/>
    <n v="146294"/>
    <s v="ee874a72-ca4c-4390-b880-e4050d78f47d"/>
    <s v="2018-02-28T10:42:50"/>
    <n v="90"/>
    <m/>
    <n v="-1"/>
    <s v=""/>
  </r>
  <r>
    <s v="DJI"/>
    <s v="DJ04"/>
    <s v="DJ04007"/>
    <s v="DJI_015"/>
    <x v="12"/>
    <s v="Kassim"/>
    <s v="male"/>
    <d v="2018-02-28T00:00:00"/>
    <m/>
    <x v="3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100"/>
    <m/>
    <m/>
    <m/>
    <m/>
    <m/>
    <m/>
    <m/>
    <n v="5"/>
    <n v="20"/>
    <n v="0"/>
    <n v="70"/>
    <n v="95"/>
    <m/>
    <n v="0"/>
    <n v="0"/>
    <n v="5"/>
    <n v="0"/>
    <n v="5"/>
    <s v="2018-02-28T09:29:40.691+03"/>
    <s v="2018-02-28T09:32:04.237+03"/>
    <d v="2018-02-28T00:00:00"/>
    <s v="358161078056965"/>
    <s v="dji_enum"/>
    <m/>
    <s v="uuid:7f5c60e1-9ec6-4e9f-b105-414018166024"/>
    <n v="146295"/>
    <s v="7f5c60e1-9ec6-4e9f-b105-414018166024"/>
    <s v="2018-02-28T10:42:52"/>
    <n v="91"/>
    <m/>
    <n v="-1"/>
    <s v=""/>
  </r>
  <r>
    <s v="DJI"/>
    <s v="DJ04"/>
    <s v="DJ04007"/>
    <s v="DJI_015"/>
    <x v="12"/>
    <s v="Kassim"/>
    <s v="male"/>
    <d v="2018-02-28T00:00:00"/>
    <m/>
    <x v="1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53"/>
    <m/>
    <m/>
    <m/>
    <m/>
    <m/>
    <m/>
    <m/>
    <n v="3"/>
    <n v="1"/>
    <n v="0"/>
    <n v="49"/>
    <n v="53"/>
    <m/>
    <n v="0"/>
    <n v="0"/>
    <n v="3"/>
    <n v="0"/>
    <n v="0"/>
    <s v="2018-02-28T09:32:15.393+03"/>
    <s v="2018-02-28T09:34:23.046+03"/>
    <d v="2018-02-28T00:00:00"/>
    <s v="358161078056965"/>
    <s v="dji_enum"/>
    <m/>
    <s v="uuid:62f36231-adcf-46d9-ad75-8169c686c906"/>
    <n v="146296"/>
    <s v="62f36231-adcf-46d9-ad75-8169c686c906"/>
    <s v="2018-02-28T10:42:54"/>
    <n v="92"/>
    <m/>
    <n v="-1"/>
    <s v=""/>
  </r>
  <r>
    <s v="DJI"/>
    <s v="DJ04"/>
    <s v="DJ04007"/>
    <s v="DJI_015"/>
    <x v="12"/>
    <s v="Kassim"/>
    <s v="male"/>
    <d v="2018-02-28T00:00:00"/>
    <m/>
    <x v="1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45"/>
    <m/>
    <m/>
    <m/>
    <m/>
    <m/>
    <m/>
    <m/>
    <n v="0"/>
    <n v="7"/>
    <n v="0"/>
    <n v="38"/>
    <n v="45"/>
    <m/>
    <n v="0"/>
    <n v="0"/>
    <n v="0"/>
    <n v="0"/>
    <n v="0"/>
    <s v="2018-02-28T09:34:28.525+03"/>
    <s v="2018-02-28T11:06:25.836+03"/>
    <d v="2018-02-28T00:00:00"/>
    <s v="358161078056965"/>
    <s v="dji_enum"/>
    <m/>
    <s v="uuid:e1f1fbb3-a92f-47b3-9467-2bdefe7da521"/>
    <n v="146297"/>
    <s v="e1f1fbb3-a92f-47b3-9467-2bdefe7da521"/>
    <s v="2018-02-28T10:42:57"/>
    <n v="93"/>
    <m/>
    <n v="-1"/>
    <s v=""/>
  </r>
  <r>
    <s v="DJI"/>
    <s v="DJ04"/>
    <s v="DJ04007"/>
    <s v="DJI_014"/>
    <x v="13"/>
    <s v="Moussa"/>
    <s v="male"/>
    <d v="2018-02-28T00:00:00"/>
    <m/>
    <x v="3"/>
    <m/>
    <x v="0"/>
    <m/>
    <m/>
    <m/>
    <s v="ooo"/>
    <m/>
    <x v="2"/>
    <m/>
    <m/>
    <m/>
    <s v="ooo"/>
    <m/>
    <x v="7"/>
    <n v="1"/>
    <n v="0"/>
    <n v="0"/>
    <n v="0"/>
    <n v="0"/>
    <n v="0"/>
    <n v="0"/>
    <x v="0"/>
    <m/>
    <n v="96"/>
    <m/>
    <m/>
    <m/>
    <m/>
    <m/>
    <m/>
    <m/>
    <n v="0"/>
    <n v="24"/>
    <n v="0"/>
    <n v="72"/>
    <n v="96"/>
    <m/>
    <n v="0"/>
    <n v="0"/>
    <n v="0"/>
    <n v="0"/>
    <n v="0"/>
    <s v="2018-02-28T11:23:26.170+03"/>
    <s v="2018-02-28T11:27:29.891+03"/>
    <d v="2018-02-28T00:00:00"/>
    <s v="358161078056965"/>
    <s v="dji_enum"/>
    <m/>
    <s v="uuid:0fa1c0e7-ef9c-4d00-832e-e43c1db32207"/>
    <n v="146298"/>
    <s v="0fa1c0e7-ef9c-4d00-832e-e43c1db32207"/>
    <s v="2018-02-28T10:42:59"/>
    <n v="94"/>
    <m/>
    <n v="-1"/>
    <s v=""/>
  </r>
  <r>
    <s v="DJI"/>
    <s v="DJ04"/>
    <s v="DJ04007"/>
    <s v="DJI_014"/>
    <x v="13"/>
    <s v="Moussa"/>
    <s v="male"/>
    <d v="2018-02-28T00:00:00"/>
    <m/>
    <x v="3"/>
    <m/>
    <x v="0"/>
    <m/>
    <m/>
    <m/>
    <s v="ooo"/>
    <m/>
    <x v="2"/>
    <m/>
    <m/>
    <m/>
    <s v="ooo"/>
    <m/>
    <x v="1"/>
    <n v="0"/>
    <n v="1"/>
    <n v="0"/>
    <n v="0"/>
    <n v="0"/>
    <n v="0"/>
    <n v="0"/>
    <x v="0"/>
    <m/>
    <n v="60"/>
    <m/>
    <m/>
    <m/>
    <m/>
    <m/>
    <m/>
    <m/>
    <n v="0"/>
    <n v="11"/>
    <n v="0"/>
    <n v="49"/>
    <n v="60"/>
    <m/>
    <n v="0"/>
    <n v="0"/>
    <n v="0"/>
    <n v="0"/>
    <n v="0"/>
    <s v="2018-02-28T11:28:24.189+03"/>
    <s v="2018-02-28T11:31:32.606+03"/>
    <d v="2018-02-28T00:00:00"/>
    <s v="358161078056965"/>
    <s v="dji_enum"/>
    <m/>
    <s v="uuid:794f4795-81f2-47d3-a4bc-7fdc1ce19c2d"/>
    <n v="146299"/>
    <s v="794f4795-81f2-47d3-a4bc-7fdc1ce19c2d"/>
    <s v="2018-02-28T10:43:01"/>
    <n v="95"/>
    <m/>
    <n v="-1"/>
    <s v=""/>
  </r>
  <r>
    <s v="DJI"/>
    <s v="DJ04"/>
    <s v="DJ04007"/>
    <s v="DJI_014"/>
    <x v="13"/>
    <s v="Moussa"/>
    <s v="male"/>
    <d v="2018-02-28T00:00:00"/>
    <m/>
    <x v="3"/>
    <m/>
    <x v="0"/>
    <m/>
    <m/>
    <m/>
    <s v="ooo"/>
    <m/>
    <x v="2"/>
    <m/>
    <m/>
    <m/>
    <s v="ooo"/>
    <m/>
    <x v="1"/>
    <n v="0"/>
    <n v="1"/>
    <n v="0"/>
    <n v="0"/>
    <n v="0"/>
    <n v="0"/>
    <n v="0"/>
    <x v="0"/>
    <m/>
    <n v="37"/>
    <m/>
    <m/>
    <m/>
    <m/>
    <m/>
    <m/>
    <m/>
    <n v="2"/>
    <n v="5"/>
    <n v="3"/>
    <n v="27"/>
    <n v="37"/>
    <m/>
    <n v="0"/>
    <n v="0"/>
    <n v="5"/>
    <n v="0"/>
    <n v="0"/>
    <s v="2018-02-28T11:31:45.080+03"/>
    <s v="2018-02-28T11:34:44.251+03"/>
    <d v="2018-02-28T00:00:00"/>
    <s v="358161078056965"/>
    <s v="dji_enum"/>
    <m/>
    <s v="uuid:11ff7540-7546-49cd-985b-f6f218d33d0f"/>
    <n v="146300"/>
    <s v="11ff7540-7546-49cd-985b-f6f218d33d0f"/>
    <s v="2018-02-28T10:43:03"/>
    <n v="96"/>
    <m/>
    <n v="-1"/>
    <s v=""/>
  </r>
  <r>
    <s v="DJI"/>
    <s v="DJ04"/>
    <s v="DJ04007"/>
    <s v="DJI_014"/>
    <x v="13"/>
    <s v="Kassim"/>
    <s v="male"/>
    <d v="2018-02-28T00:00:00"/>
    <m/>
    <x v="0"/>
    <m/>
    <x v="0"/>
    <m/>
    <m/>
    <m/>
    <s v="ooo"/>
    <m/>
    <x v="2"/>
    <m/>
    <m/>
    <m/>
    <s v="ooo"/>
    <m/>
    <x v="1"/>
    <n v="0"/>
    <n v="1"/>
    <n v="0"/>
    <n v="0"/>
    <n v="0"/>
    <n v="0"/>
    <n v="0"/>
    <x v="0"/>
    <m/>
    <n v="33"/>
    <m/>
    <m/>
    <m/>
    <m/>
    <m/>
    <m/>
    <m/>
    <n v="0"/>
    <n v="0"/>
    <n v="1"/>
    <n v="32"/>
    <n v="33"/>
    <m/>
    <n v="0"/>
    <n v="0"/>
    <n v="1"/>
    <n v="0"/>
    <n v="0"/>
    <s v="2018-02-28T11:34:57.001+03"/>
    <s v="2018-02-28T11:38:27.043+03"/>
    <d v="2018-02-28T00:00:00"/>
    <s v="358161078056965"/>
    <s v="dji_enum"/>
    <m/>
    <s v="uuid:592a6418-f5bd-4f8e-b6ef-03477501d2ee"/>
    <n v="146301"/>
    <s v="592a6418-f5bd-4f8e-b6ef-03477501d2ee"/>
    <s v="2018-02-28T10:43:05"/>
    <n v="97"/>
    <m/>
    <n v="-1"/>
    <s v=""/>
  </r>
  <r>
    <s v="DJI"/>
    <s v="DJ04"/>
    <s v="DJ04007"/>
    <s v="DJI_014"/>
    <x v="13"/>
    <s v="Moussa"/>
    <s v="male"/>
    <d v="2018-02-28T00:00:00"/>
    <m/>
    <x v="3"/>
    <m/>
    <x v="0"/>
    <m/>
    <s v="ETH01"/>
    <m/>
    <s v="ooo"/>
    <m/>
    <x v="2"/>
    <m/>
    <m/>
    <m/>
    <s v="ooo"/>
    <m/>
    <x v="7"/>
    <n v="1"/>
    <n v="0"/>
    <n v="0"/>
    <n v="0"/>
    <n v="0"/>
    <n v="0"/>
    <n v="0"/>
    <x v="0"/>
    <m/>
    <n v="44"/>
    <m/>
    <m/>
    <m/>
    <m/>
    <m/>
    <m/>
    <m/>
    <n v="10"/>
    <n v="0"/>
    <n v="0"/>
    <n v="34"/>
    <n v="44"/>
    <m/>
    <n v="0"/>
    <n v="0"/>
    <n v="10"/>
    <n v="0"/>
    <n v="0"/>
    <s v="2018-02-28T11:38:44.501+03"/>
    <s v="2018-02-28T11:41:43.512+03"/>
    <d v="2018-02-28T00:00:00"/>
    <s v="358161078056965"/>
    <s v="dji_enum"/>
    <m/>
    <s v="uuid:c35211c7-300e-42eb-9bf8-21ffa4376daf"/>
    <n v="146302"/>
    <s v="c35211c7-300e-42eb-9bf8-21ffa4376daf"/>
    <s v="2018-02-28T10:43:06"/>
    <n v="98"/>
    <m/>
    <n v="-1"/>
    <s v=""/>
  </r>
  <r>
    <s v="DJI"/>
    <s v="DJ04"/>
    <s v="DJ04007"/>
    <s v="DJI_014"/>
    <x v="13"/>
    <s v="Moussa"/>
    <s v="male"/>
    <d v="2018-02-28T00:00:00"/>
    <m/>
    <x v="3"/>
    <m/>
    <x v="0"/>
    <m/>
    <s v="ETH01"/>
    <m/>
    <s v="ooo"/>
    <m/>
    <x v="2"/>
    <m/>
    <m/>
    <m/>
    <s v="ooo"/>
    <m/>
    <x v="7"/>
    <n v="1"/>
    <n v="0"/>
    <n v="0"/>
    <n v="0"/>
    <n v="0"/>
    <n v="0"/>
    <n v="0"/>
    <x v="0"/>
    <m/>
    <n v="45"/>
    <m/>
    <m/>
    <m/>
    <m/>
    <m/>
    <m/>
    <m/>
    <n v="0"/>
    <n v="6"/>
    <n v="0"/>
    <n v="39"/>
    <n v="45"/>
    <m/>
    <n v="0"/>
    <n v="0"/>
    <n v="0"/>
    <n v="0"/>
    <n v="0"/>
    <s v="2018-02-28T11:41:50.130+03"/>
    <s v="2018-02-28T11:47:31.338+03"/>
    <d v="2018-02-28T00:00:00"/>
    <s v="358161078056965"/>
    <s v="dji_enum"/>
    <m/>
    <s v="uuid:325220f1-201f-46b9-9a31-3bd8ee7a397d"/>
    <n v="146303"/>
    <s v="325220f1-201f-46b9-9a31-3bd8ee7a397d"/>
    <s v="2018-02-28T10:43:09"/>
    <n v="99"/>
    <m/>
    <n v="-1"/>
    <s v=""/>
  </r>
  <r>
    <s v="DJI"/>
    <s v="DJ04"/>
    <s v="DJ04007"/>
    <s v="DJI_014"/>
    <x v="13"/>
    <s v="Moussa"/>
    <s v="male"/>
    <d v="2018-02-28T00:00:00"/>
    <m/>
    <x v="0"/>
    <m/>
    <x v="0"/>
    <m/>
    <s v="ETH04"/>
    <m/>
    <s v="ooo"/>
    <m/>
    <x v="2"/>
    <m/>
    <m/>
    <m/>
    <s v="ooo"/>
    <m/>
    <x v="1"/>
    <n v="0"/>
    <n v="1"/>
    <n v="0"/>
    <n v="0"/>
    <n v="0"/>
    <n v="0"/>
    <n v="0"/>
    <x v="0"/>
    <m/>
    <n v="35"/>
    <m/>
    <m/>
    <m/>
    <m/>
    <m/>
    <m/>
    <m/>
    <n v="0"/>
    <n v="4"/>
    <n v="0"/>
    <n v="31"/>
    <n v="35"/>
    <m/>
    <n v="0"/>
    <n v="0"/>
    <n v="0"/>
    <n v="0"/>
    <n v="0"/>
    <s v="2018-02-28T11:47:44.919+03"/>
    <s v="2018-02-28T11:49:27.998+03"/>
    <d v="2018-02-28T00:00:00"/>
    <s v="358161078056965"/>
    <s v="dji_enum"/>
    <m/>
    <s v="uuid:a5324b3c-2169-408a-a2dd-662e1c0abcaf"/>
    <n v="146304"/>
    <s v="a5324b3c-2169-408a-a2dd-662e1c0abcaf"/>
    <s v="2018-02-28T10:43:11"/>
    <n v="100"/>
    <m/>
    <n v="-1"/>
    <s v=""/>
  </r>
  <r>
    <s v="DJI"/>
    <s v="DJ04"/>
    <s v="DJ04007"/>
    <s v="DJI_014"/>
    <x v="13"/>
    <s v="Moussa"/>
    <s v="male"/>
    <d v="2018-02-28T00:00:00"/>
    <m/>
    <x v="0"/>
    <m/>
    <x v="0"/>
    <m/>
    <s v="ETH04"/>
    <m/>
    <s v="ooo"/>
    <m/>
    <x v="2"/>
    <m/>
    <m/>
    <m/>
    <s v="ooo"/>
    <m/>
    <x v="1"/>
    <n v="0"/>
    <n v="1"/>
    <n v="0"/>
    <n v="0"/>
    <n v="0"/>
    <n v="0"/>
    <n v="0"/>
    <x v="0"/>
    <m/>
    <n v="23"/>
    <m/>
    <m/>
    <m/>
    <m/>
    <m/>
    <m/>
    <m/>
    <n v="0"/>
    <n v="0"/>
    <n v="0"/>
    <n v="23"/>
    <n v="23"/>
    <m/>
    <n v="0"/>
    <n v="0"/>
    <n v="0"/>
    <n v="0"/>
    <n v="0"/>
    <s v="2018-02-28T11:49:36.805+03"/>
    <s v="2018-02-28T11:51:45.853+03"/>
    <d v="2018-02-28T00:00:00"/>
    <s v="358161078056965"/>
    <s v="dji_enum"/>
    <m/>
    <s v="uuid:7d2dc00b-5579-4c0e-aea6-8be9a7394e1d"/>
    <n v="146305"/>
    <s v="7d2dc00b-5579-4c0e-aea6-8be9a7394e1d"/>
    <s v="2018-02-28T10:43:13"/>
    <n v="101"/>
    <m/>
    <n v="-1"/>
    <s v=""/>
  </r>
  <r>
    <s v="DJI"/>
    <s v="DJ04"/>
    <s v="DJ04007"/>
    <s v="DJI_014"/>
    <x v="13"/>
    <s v="Moussa"/>
    <s v="male"/>
    <d v="2018-02-28T00:00:00"/>
    <m/>
    <x v="0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40"/>
    <m/>
    <m/>
    <m/>
    <m/>
    <m/>
    <m/>
    <m/>
    <n v="0"/>
    <n v="2"/>
    <n v="0"/>
    <n v="38"/>
    <n v="40"/>
    <m/>
    <n v="0"/>
    <n v="0"/>
    <n v="0"/>
    <n v="0"/>
    <n v="0"/>
    <s v="2018-02-28T12:02:45.193+03"/>
    <s v="2018-02-28T12:23:28.547+03"/>
    <d v="2018-02-28T00:00:00"/>
    <s v="358161078056965"/>
    <s v="dji_enum"/>
    <m/>
    <s v="uuid:009deb7e-6081-459a-b9ef-e7a8766e98c7"/>
    <n v="146306"/>
    <s v="009deb7e-6081-459a-b9ef-e7a8766e98c7"/>
    <s v="2018-02-28T10:43:15"/>
    <n v="102"/>
    <m/>
    <n v="-1"/>
    <s v=""/>
  </r>
  <r>
    <s v="DJI"/>
    <s v="DJ04"/>
    <s v="DJ04007"/>
    <s v="DJI_014"/>
    <x v="13"/>
    <s v="Moussa"/>
    <s v="male"/>
    <d v="2018-02-28T00:00:00"/>
    <m/>
    <x v="0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26"/>
    <m/>
    <m/>
    <m/>
    <m/>
    <m/>
    <m/>
    <m/>
    <n v="0"/>
    <n v="13"/>
    <n v="0"/>
    <n v="13"/>
    <n v="26"/>
    <m/>
    <n v="0"/>
    <n v="0"/>
    <n v="0"/>
    <n v="0"/>
    <n v="0"/>
    <s v="2018-02-28T13:00:48.880+03"/>
    <s v="2018-02-28T13:03:57.077+03"/>
    <d v="2018-02-28T00:00:00"/>
    <s v="358161078056965"/>
    <s v="dji_enum"/>
    <m/>
    <s v="uuid:00f5d4c6-5b47-4a24-b4c8-0f571c17a776"/>
    <n v="146308"/>
    <s v="00f5d4c6-5b47-4a24-b4c8-0f571c17a776"/>
    <s v="2018-02-28T10:43:16"/>
    <n v="103"/>
    <m/>
    <n v="-1"/>
    <s v=""/>
  </r>
  <r>
    <s v="DJI"/>
    <s v="DJ04"/>
    <s v="DJ04007"/>
    <s v="DJI_015"/>
    <x v="12"/>
    <s v="Kassim"/>
    <s v="male"/>
    <d v="2018-02-28T00:00:00"/>
    <m/>
    <x v="1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113"/>
    <m/>
    <m/>
    <m/>
    <m/>
    <m/>
    <m/>
    <m/>
    <n v="12"/>
    <n v="6"/>
    <n v="15"/>
    <n v="80"/>
    <n v="113"/>
    <m/>
    <n v="0"/>
    <n v="0"/>
    <n v="27"/>
    <n v="0"/>
    <n v="0"/>
    <s v="2018-02-28T08:27:25.075+03"/>
    <s v="2018-02-28T08:33:06.372+03"/>
    <d v="2018-02-28T00:00:00"/>
    <s v="358161078056965"/>
    <s v="dji_enum"/>
    <m/>
    <s v="uuid:ce0c4c34-45df-41bd-a1f9-4c0bb9712ab2"/>
    <n v="146010"/>
    <s v="ce0c4c34-45df-41bd-a1f9-4c0bb9712ab2"/>
    <s v="2018-02-28T06:25:17"/>
    <n v="275"/>
    <m/>
    <n v="-1"/>
    <s v=""/>
  </r>
  <r>
    <s v="DJI"/>
    <s v="DJ04"/>
    <s v="DJ04007"/>
    <s v="DJI_015"/>
    <x v="12"/>
    <s v="Kassim"/>
    <s v="male"/>
    <d v="2018-02-28T00:00:00"/>
    <m/>
    <x v="3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75"/>
    <m/>
    <m/>
    <m/>
    <m/>
    <m/>
    <m/>
    <m/>
    <n v="10"/>
    <n v="7"/>
    <n v="7"/>
    <n v="51"/>
    <n v="75"/>
    <m/>
    <n v="0"/>
    <n v="0"/>
    <n v="17"/>
    <n v="0"/>
    <n v="0"/>
    <s v="2018-02-28T08:33:26.770+03"/>
    <s v="2018-02-28T08:36:36.169+03"/>
    <d v="2018-02-28T00:00:00"/>
    <s v="358161078056965"/>
    <s v="dji_enum"/>
    <m/>
    <s v="uuid:044b8c2b-4612-4891-968f-ea0d451d42a9"/>
    <n v="146011"/>
    <s v="044b8c2b-4612-4891-968f-ea0d451d42a9"/>
    <s v="2018-02-28T06:25:19"/>
    <n v="276"/>
    <m/>
    <n v="-1"/>
    <s v=""/>
  </r>
  <r>
    <s v="DJI"/>
    <s v="DJ04"/>
    <s v="DJ04007"/>
    <s v="DJI_015"/>
    <x v="12"/>
    <s v="Kassim"/>
    <s v="male"/>
    <d v="2018-02-28T00:00:00"/>
    <m/>
    <x v="1"/>
    <m/>
    <x v="1"/>
    <m/>
    <m/>
    <m/>
    <s v="ooo"/>
    <m/>
    <x v="2"/>
    <m/>
    <m/>
    <m/>
    <s v="ooo"/>
    <m/>
    <x v="0"/>
    <n v="0"/>
    <n v="0"/>
    <n v="0"/>
    <n v="1"/>
    <n v="0"/>
    <n v="0"/>
    <n v="0"/>
    <x v="1"/>
    <m/>
    <n v="25"/>
    <m/>
    <m/>
    <m/>
    <m/>
    <m/>
    <m/>
    <m/>
    <n v="0"/>
    <n v="3"/>
    <n v="0"/>
    <n v="22"/>
    <n v="25"/>
    <m/>
    <n v="0"/>
    <n v="0"/>
    <n v="0"/>
    <n v="0"/>
    <n v="0"/>
    <s v="2018-02-28T08:36:44.469+03"/>
    <s v="2018-02-28T08:40:09.114+03"/>
    <d v="2018-02-28T00:00:00"/>
    <s v="358161078056965"/>
    <s v="dji_enum"/>
    <m/>
    <s v="uuid:1d1cd43a-d63a-41ac-acbf-7cceef7325b3"/>
    <n v="146012"/>
    <s v="1d1cd43a-d63a-41ac-acbf-7cceef7325b3"/>
    <s v="2018-02-28T06:25:20"/>
    <n v="277"/>
    <m/>
    <n v="-1"/>
    <s v=""/>
  </r>
  <r>
    <s v="DJI"/>
    <s v="DJ04"/>
    <s v="DJ04007"/>
    <s v="DJI_015"/>
    <x v="12"/>
    <s v="Kassim"/>
    <s v="male"/>
    <d v="2018-02-28T00:00:00"/>
    <m/>
    <x v="3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63"/>
    <m/>
    <m/>
    <m/>
    <m/>
    <m/>
    <m/>
    <m/>
    <n v="0"/>
    <n v="0"/>
    <n v="0"/>
    <n v="63"/>
    <n v="63"/>
    <m/>
    <n v="0"/>
    <n v="0"/>
    <n v="0"/>
    <n v="0"/>
    <n v="0"/>
    <s v="2018-02-28T08:40:20.315+03"/>
    <s v="2018-02-28T08:42:19.830+03"/>
    <d v="2018-02-28T00:00:00"/>
    <s v="358161078056965"/>
    <s v="dji_enum"/>
    <m/>
    <s v="uuid:5b8dc651-bf49-49f4-b583-4b2413c631c4"/>
    <n v="146013"/>
    <s v="5b8dc651-bf49-49f4-b583-4b2413c631c4"/>
    <s v="2018-02-28T06:25:22"/>
    <n v="278"/>
    <m/>
    <n v="-1"/>
    <s v=""/>
  </r>
  <r>
    <s v="DJI"/>
    <s v="DJ04"/>
    <s v="DJ04007"/>
    <s v="DJI_015"/>
    <x v="12"/>
    <s v="Kassim"/>
    <s v="male"/>
    <d v="2018-02-28T00:00:00"/>
    <m/>
    <x v="1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22"/>
    <m/>
    <m/>
    <m/>
    <m/>
    <m/>
    <m/>
    <m/>
    <n v="1"/>
    <n v="0"/>
    <n v="1"/>
    <n v="20"/>
    <n v="22"/>
    <m/>
    <n v="0"/>
    <n v="0"/>
    <n v="2"/>
    <n v="0"/>
    <n v="0"/>
    <s v="2018-02-28T08:42:30.490+03"/>
    <s v="2018-02-28T08:44:55.962+03"/>
    <d v="2018-02-28T00:00:00"/>
    <s v="358161078056965"/>
    <s v="dji_enum"/>
    <m/>
    <s v="uuid:7b711af4-30cc-47cb-b2fd-92378c42a85d"/>
    <n v="146014"/>
    <s v="7b711af4-30cc-47cb-b2fd-92378c42a85d"/>
    <s v="2018-02-28T06:25:24"/>
    <n v="279"/>
    <m/>
    <n v="-1"/>
    <s v=""/>
  </r>
  <r>
    <s v="DJI"/>
    <s v="DJ04"/>
    <s v="DJ04007"/>
    <s v="DJI_015"/>
    <x v="12"/>
    <s v="Kassim "/>
    <s v="male"/>
    <d v="2018-02-28T00:00:00"/>
    <m/>
    <x v="1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19"/>
    <m/>
    <m/>
    <m/>
    <m/>
    <m/>
    <m/>
    <m/>
    <n v="0"/>
    <n v="6"/>
    <n v="0"/>
    <n v="13"/>
    <n v="19"/>
    <m/>
    <n v="0"/>
    <n v="0"/>
    <n v="0"/>
    <n v="0"/>
    <n v="0"/>
    <s v="2018-02-28T08:45:07.051+03"/>
    <s v="2018-02-28T08:58:59.605+03"/>
    <d v="2018-02-28T00:00:00"/>
    <s v="358161078056965"/>
    <s v="dji_enum"/>
    <m/>
    <s v="uuid:8e5dcf71-41e0-4097-b285-4a7b1af4ab30"/>
    <n v="146015"/>
    <s v="8e5dcf71-41e0-4097-b285-4a7b1af4ab30"/>
    <s v="2018-02-28T06:25:26"/>
    <n v="280"/>
    <m/>
    <n v="-1"/>
    <s v=""/>
  </r>
  <r>
    <s v="DJI"/>
    <s v="DJ04"/>
    <s v="DJ04007"/>
    <s v="DJI_015"/>
    <x v="12"/>
    <s v="Kassim"/>
    <s v="male"/>
    <d v="2018-02-28T00:00:00"/>
    <m/>
    <x v="1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44"/>
    <m/>
    <m/>
    <m/>
    <m/>
    <m/>
    <m/>
    <m/>
    <n v="0"/>
    <n v="11"/>
    <n v="0"/>
    <n v="33"/>
    <n v="44"/>
    <m/>
    <n v="0"/>
    <n v="0"/>
    <n v="0"/>
    <n v="0"/>
    <n v="0"/>
    <s v="2018-02-28T08:59:06.076+03"/>
    <s v="2018-02-28T09:07:23.870+03"/>
    <d v="2018-02-28T00:00:00"/>
    <s v="358161078056965"/>
    <s v="dji_enum"/>
    <m/>
    <s v="uuid:b6dd9670-bf56-4a79-a733-9cc2c89f7a35"/>
    <n v="146016"/>
    <s v="b6dd9670-bf56-4a79-a733-9cc2c89f7a35"/>
    <s v="2018-02-28T06:25:28"/>
    <n v="281"/>
    <m/>
    <n v="-1"/>
    <s v=""/>
  </r>
  <r>
    <s v="DJI"/>
    <s v="DJ04"/>
    <s v="DJ04007"/>
    <s v="DJI_015"/>
    <x v="12"/>
    <s v="Kassim"/>
    <s v="male"/>
    <d v="2018-02-28T00:00:00"/>
    <m/>
    <x v="3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85"/>
    <m/>
    <m/>
    <m/>
    <m/>
    <m/>
    <m/>
    <m/>
    <n v="0"/>
    <n v="8"/>
    <n v="2"/>
    <n v="75"/>
    <n v="85"/>
    <m/>
    <n v="0"/>
    <n v="0"/>
    <n v="2"/>
    <n v="0"/>
    <n v="0"/>
    <s v="2018-02-28T09:08:57.085+03"/>
    <s v="2018-02-28T09:20:23.572+03"/>
    <d v="2018-02-28T00:00:00"/>
    <s v="358161078056965"/>
    <s v="dji_enum"/>
    <m/>
    <s v="uuid:4e3c792f-4d8f-43f6-bf32-146244e0a045"/>
    <n v="146017"/>
    <s v="4e3c792f-4d8f-43f6-bf32-146244e0a045"/>
    <s v="2018-02-28T06:25:30"/>
    <n v="282"/>
    <m/>
    <n v="-1"/>
    <s v=""/>
  </r>
  <r>
    <s v="DJI"/>
    <s v="DJ04"/>
    <s v="DJ04007"/>
    <s v="DJI_015"/>
    <x v="12"/>
    <s v="Kassim"/>
    <s v="male"/>
    <d v="2018-02-28T00:00:00"/>
    <m/>
    <x v="3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70"/>
    <m/>
    <m/>
    <m/>
    <m/>
    <m/>
    <m/>
    <m/>
    <n v="10"/>
    <n v="0"/>
    <n v="5"/>
    <n v="70"/>
    <n v="85"/>
    <m/>
    <n v="0"/>
    <n v="0"/>
    <n v="15"/>
    <n v="0"/>
    <n v="0"/>
    <s v="2018-02-28T09:20:36.736+03"/>
    <s v="2018-02-28T09:23:08.321+03"/>
    <d v="2018-02-28T00:00:00"/>
    <s v="358161078056965"/>
    <s v="dji_enum"/>
    <m/>
    <s v="uuid:278c1224-c4f2-491a-8ac4-b05877dae679"/>
    <n v="146018"/>
    <s v="278c1224-c4f2-491a-8ac4-b05877dae679"/>
    <s v="2018-02-28T06:25:31"/>
    <n v="283"/>
    <m/>
    <n v="-1"/>
    <s v=""/>
  </r>
  <r>
    <s v="DJI"/>
    <s v="DJ01"/>
    <m/>
    <s v="DJI_004"/>
    <x v="9"/>
    <s v="Abdourahman"/>
    <s v="male"/>
    <d v="2018-02-28T00:00:00"/>
    <m/>
    <x v="0"/>
    <m/>
    <x v="0"/>
    <m/>
    <m/>
    <m/>
    <s v="Jima"/>
    <m/>
    <x v="1"/>
    <m/>
    <s v="DJ01"/>
    <m/>
    <s v="Djibouti"/>
    <m/>
    <x v="2"/>
    <n v="0"/>
    <n v="0"/>
    <n v="1"/>
    <n v="0"/>
    <n v="0"/>
    <n v="0"/>
    <n v="0"/>
    <x v="0"/>
    <m/>
    <n v="52"/>
    <m/>
    <m/>
    <m/>
    <m/>
    <m/>
    <m/>
    <m/>
    <n v="0"/>
    <n v="0"/>
    <n v="0"/>
    <n v="0"/>
    <n v="52"/>
    <m/>
    <n v="0"/>
    <n v="0"/>
    <n v="0"/>
    <n v="0"/>
    <n v="0"/>
    <s v="2018-02-27T05:04:36.851+03"/>
    <s v="2018-02-27T05:07:09.048+03"/>
    <d v="2018-02-27T00:00:00"/>
    <s v="358161077426649"/>
    <s v="dji_enum"/>
    <m/>
    <s v="uuid:45a39455-59e2-4151-847c-d0a1ceac5ed2"/>
    <n v="146952"/>
    <s v="45a39455-59e2-4151-847c-d0a1ceac5ed2"/>
    <s v="2018-02-28T15:38:08"/>
    <n v="286"/>
    <m/>
    <n v="-1"/>
    <s v=""/>
  </r>
  <r>
    <s v="DJI"/>
    <s v="DJ04"/>
    <s v="DJ04007"/>
    <s v="DJI_014"/>
    <x v="13"/>
    <s v="Moussa"/>
    <s v="male"/>
    <d v="2018-02-28T00:00:00"/>
    <m/>
    <x v="0"/>
    <m/>
    <x v="0"/>
    <m/>
    <s v="ETH01"/>
    <m/>
    <s v="ooo"/>
    <m/>
    <x v="2"/>
    <m/>
    <m/>
    <m/>
    <s v="ooo"/>
    <m/>
    <x v="2"/>
    <n v="0"/>
    <n v="0"/>
    <n v="1"/>
    <n v="0"/>
    <n v="0"/>
    <n v="0"/>
    <n v="0"/>
    <x v="0"/>
    <m/>
    <n v="50"/>
    <m/>
    <m/>
    <m/>
    <m/>
    <m/>
    <m/>
    <m/>
    <n v="0"/>
    <n v="11"/>
    <n v="0"/>
    <n v="39"/>
    <n v="50"/>
    <m/>
    <n v="0"/>
    <n v="0"/>
    <n v="0"/>
    <n v="0"/>
    <n v="0"/>
    <s v="2018-02-28T16:30:51.100+03"/>
    <s v="2018-02-28T16:43:34.639+03"/>
    <d v="2018-02-28T00:00:00"/>
    <s v="358161078056965"/>
    <s v="dji_enum"/>
    <m/>
    <s v="uuid:b72f9b6b-44c5-4222-980a-2826c92d6758"/>
    <n v="147054"/>
    <s v="b72f9b6b-44c5-4222-980a-2826c92d6758"/>
    <s v="2018-02-28T16:32:37"/>
    <n v="287"/>
    <m/>
    <n v="-1"/>
    <s v=""/>
  </r>
  <r>
    <s v="DJI"/>
    <s v="DJ04"/>
    <s v="DJ04007"/>
    <s v="DJI_014"/>
    <x v="13"/>
    <s v="Moussa"/>
    <s v="male"/>
    <d v="2018-02-28T00:00:00"/>
    <m/>
    <x v="3"/>
    <m/>
    <x v="0"/>
    <m/>
    <s v="ETH01"/>
    <m/>
    <s v="ooo"/>
    <m/>
    <x v="2"/>
    <m/>
    <m/>
    <m/>
    <s v="ooo"/>
    <m/>
    <x v="1"/>
    <n v="0"/>
    <n v="1"/>
    <n v="0"/>
    <n v="0"/>
    <n v="0"/>
    <n v="0"/>
    <n v="0"/>
    <x v="0"/>
    <m/>
    <n v="44"/>
    <m/>
    <m/>
    <m/>
    <m/>
    <m/>
    <m/>
    <m/>
    <n v="5"/>
    <n v="0"/>
    <n v="15"/>
    <n v="24"/>
    <n v="44"/>
    <m/>
    <n v="0"/>
    <n v="0"/>
    <n v="19"/>
    <n v="0"/>
    <n v="0"/>
    <s v="2018-02-28T16:43:42.350+03"/>
    <s v="2018-02-28T16:50:26.076+03"/>
    <d v="2018-02-28T00:00:00"/>
    <s v="358161078056965"/>
    <s v="dji_enum"/>
    <m/>
    <s v="uuid:b21e9609-1be2-4067-891e-96ae16e3e6eb"/>
    <n v="147055"/>
    <s v="b21e9609-1be2-4067-891e-96ae16e3e6eb"/>
    <s v="2018-02-28T16:32:39"/>
    <n v="288"/>
    <m/>
    <n v="-1"/>
    <s v=""/>
  </r>
  <r>
    <s v="DJI"/>
    <s v="DJ04"/>
    <s v="DJ04007"/>
    <s v="DJI_014"/>
    <x v="13"/>
    <s v="Moussa"/>
    <s v="male"/>
    <d v="2018-02-28T00:00:00"/>
    <m/>
    <x v="3"/>
    <m/>
    <x v="0"/>
    <m/>
    <s v="ETH01"/>
    <m/>
    <s v="ooo"/>
    <m/>
    <x v="2"/>
    <m/>
    <m/>
    <m/>
    <s v="ooo"/>
    <m/>
    <x v="7"/>
    <n v="1"/>
    <n v="0"/>
    <n v="0"/>
    <n v="0"/>
    <n v="0"/>
    <n v="0"/>
    <n v="0"/>
    <x v="0"/>
    <m/>
    <n v="37"/>
    <m/>
    <m/>
    <m/>
    <m/>
    <m/>
    <m/>
    <m/>
    <n v="2"/>
    <n v="8"/>
    <n v="5"/>
    <n v="22"/>
    <n v="37"/>
    <m/>
    <n v="0"/>
    <n v="0"/>
    <n v="8"/>
    <n v="0"/>
    <n v="0"/>
    <s v="2018-02-28T16:50:39.262+03"/>
    <s v="2018-02-28T16:54:06.420+03"/>
    <d v="2018-02-28T00:00:00"/>
    <s v="358161078056965"/>
    <s v="dji_enum"/>
    <m/>
    <s v="uuid:1d41b347-4fd9-4352-a094-c66edc21d6b9"/>
    <n v="147056"/>
    <s v="1d41b347-4fd9-4352-a094-c66edc21d6b9"/>
    <s v="2018-02-28T16:32:41"/>
    <n v="289"/>
    <m/>
    <n v="-1"/>
    <s v=""/>
  </r>
  <r>
    <s v="DJI"/>
    <s v="DJ04"/>
    <s v="DJ04007"/>
    <s v="DJI_014"/>
    <x v="13"/>
    <s v="Moussa"/>
    <s v="male"/>
    <d v="2018-02-28T00:00:00"/>
    <m/>
    <x v="0"/>
    <m/>
    <x v="0"/>
    <m/>
    <s v="ETH04"/>
    <m/>
    <s v="ooo"/>
    <m/>
    <x v="2"/>
    <m/>
    <m/>
    <m/>
    <s v="ooo"/>
    <m/>
    <x v="0"/>
    <n v="0"/>
    <n v="0"/>
    <n v="0"/>
    <n v="1"/>
    <n v="0"/>
    <n v="0"/>
    <n v="0"/>
    <x v="0"/>
    <m/>
    <n v="47"/>
    <m/>
    <m/>
    <m/>
    <m/>
    <m/>
    <m/>
    <m/>
    <n v="0"/>
    <n v="12"/>
    <n v="0"/>
    <n v="35"/>
    <n v="47"/>
    <m/>
    <n v="0"/>
    <n v="0"/>
    <n v="0"/>
    <n v="0"/>
    <n v="0"/>
    <s v="2018-02-28T16:54:39.546+03"/>
    <s v="2018-02-28T16:56:51.436+03"/>
    <d v="2018-02-28T00:00:00"/>
    <s v="358161078056965"/>
    <s v="dji_enum"/>
    <m/>
    <s v="uuid:7d512148-acfc-426f-bff0-8c51392ea283"/>
    <n v="147057"/>
    <s v="7d512148-acfc-426f-bff0-8c51392ea283"/>
    <s v="2018-02-28T16:32:43"/>
    <n v="290"/>
    <m/>
    <n v="-1"/>
    <s v=""/>
  </r>
  <r>
    <s v="DJI"/>
    <s v="DJ04"/>
    <s v="DJ04007"/>
    <s v="DJI_014"/>
    <x v="13"/>
    <s v="Moussa"/>
    <s v="male"/>
    <d v="2018-02-28T00:00:00"/>
    <m/>
    <x v="0"/>
    <m/>
    <x v="0"/>
    <m/>
    <s v="ETH03"/>
    <m/>
    <s v="Jijiga"/>
    <m/>
    <x v="2"/>
    <m/>
    <m/>
    <m/>
    <s v="ooo"/>
    <m/>
    <x v="0"/>
    <n v="0"/>
    <n v="0"/>
    <n v="0"/>
    <n v="1"/>
    <n v="0"/>
    <n v="0"/>
    <n v="0"/>
    <x v="0"/>
    <m/>
    <n v="40"/>
    <m/>
    <m/>
    <m/>
    <m/>
    <m/>
    <m/>
    <m/>
    <n v="5"/>
    <n v="11"/>
    <n v="9"/>
    <n v="15"/>
    <n v="40"/>
    <m/>
    <n v="0"/>
    <n v="0"/>
    <n v="14"/>
    <n v="0"/>
    <n v="0"/>
    <s v="2018-02-28T16:56:57.289+03"/>
    <s v="2018-02-28T16:59:22.507+03"/>
    <d v="2018-02-28T00:00:00"/>
    <s v="358161078056965"/>
    <s v="dji_enum"/>
    <m/>
    <s v="uuid:7c09b9ab-4295-4f0a-8b3b-239d0ec452a5"/>
    <n v="147058"/>
    <s v="7c09b9ab-4295-4f0a-8b3b-239d0ec452a5"/>
    <s v="2018-02-28T16:32:46"/>
    <n v="291"/>
    <m/>
    <n v="-1"/>
    <s v=""/>
  </r>
  <r>
    <s v="DJI"/>
    <s v="DJ04"/>
    <s v="DJ04007"/>
    <s v="DJI_014"/>
    <x v="13"/>
    <s v="Moussa"/>
    <s v="male"/>
    <d v="2018-02-28T00:00:00"/>
    <m/>
    <x v="3"/>
    <m/>
    <x v="0"/>
    <m/>
    <s v="ETH01"/>
    <m/>
    <s v="ooo"/>
    <m/>
    <x v="2"/>
    <m/>
    <m/>
    <m/>
    <s v="ooo"/>
    <m/>
    <x v="0"/>
    <n v="0"/>
    <n v="0"/>
    <n v="0"/>
    <n v="1"/>
    <n v="0"/>
    <n v="0"/>
    <n v="0"/>
    <x v="0"/>
    <m/>
    <n v="40"/>
    <m/>
    <m/>
    <m/>
    <m/>
    <m/>
    <m/>
    <m/>
    <n v="2"/>
    <n v="8"/>
    <n v="10"/>
    <n v="20"/>
    <n v="40"/>
    <m/>
    <n v="0"/>
    <n v="0"/>
    <n v="0"/>
    <n v="0"/>
    <n v="0"/>
    <s v="2018-02-28T16:59:30.410+03"/>
    <s v="2018-02-28T17:07:32.665+03"/>
    <d v="2018-02-28T00:00:00"/>
    <s v="358161078056965"/>
    <s v="dji_enum"/>
    <m/>
    <s v="uuid:a98a2453-df1d-4ad4-8e09-88a5589cfd59"/>
    <n v="147059"/>
    <s v="a98a2453-df1d-4ad4-8e09-88a5589cfd59"/>
    <s v="2018-02-28T16:32:48"/>
    <n v="292"/>
    <m/>
    <n v="-1"/>
    <s v=""/>
  </r>
  <r>
    <s v="DJI"/>
    <s v="DJ01"/>
    <s v="DJ01001"/>
    <s v="DJI_004"/>
    <x v="9"/>
    <s v="Abdourahman"/>
    <s v="male"/>
    <d v="2018-02-28T00:00:00"/>
    <m/>
    <x v="0"/>
    <m/>
    <x v="0"/>
    <m/>
    <m/>
    <m/>
    <s v="Jima"/>
    <m/>
    <x v="1"/>
    <m/>
    <m/>
    <m/>
    <s v="Djibouti"/>
    <m/>
    <x v="0"/>
    <n v="0"/>
    <n v="0"/>
    <n v="0"/>
    <n v="1"/>
    <n v="0"/>
    <n v="0"/>
    <n v="0"/>
    <x v="0"/>
    <m/>
    <n v="23"/>
    <s v="DJI"/>
    <m/>
    <m/>
    <m/>
    <m/>
    <m/>
    <m/>
    <n v="0"/>
    <n v="0"/>
    <n v="0"/>
    <n v="0"/>
    <n v="23"/>
    <m/>
    <n v="0"/>
    <n v="0"/>
    <n v="0"/>
    <n v="0"/>
    <n v="0"/>
    <s v="2018-02-27T05:07:21.013+03"/>
    <s v="2018-02-27T05:09:38.796+03"/>
    <d v="2018-02-27T00:00:00"/>
    <s v="358161077426649"/>
    <s v="dji_enum"/>
    <m/>
    <s v="uuid:ce5a608f-db65-48f7-b9bb-39b9caa1a4ff"/>
    <n v="153734"/>
    <s v="ce5a608f-db65-48f7-b9bb-39b9caa1a4ff"/>
    <s v="2018-03-04T04:22:04"/>
    <n v="298"/>
    <m/>
    <n v="-1"/>
    <s v=""/>
  </r>
  <r>
    <s v="DJI"/>
    <s v="DJ01"/>
    <m/>
    <s v="DJI_009"/>
    <x v="10"/>
    <s v="Robleh bahdon "/>
    <s v="male"/>
    <d v="2018-02-28T00:00:00"/>
    <m/>
    <x v="0"/>
    <m/>
    <x v="0"/>
    <m/>
    <m/>
    <m/>
    <s v="Harar"/>
    <m/>
    <x v="2"/>
    <m/>
    <m/>
    <m/>
    <s v="ooo"/>
    <m/>
    <x v="1"/>
    <n v="0"/>
    <n v="1"/>
    <n v="0"/>
    <n v="0"/>
    <n v="0"/>
    <n v="0"/>
    <n v="0"/>
    <x v="0"/>
    <m/>
    <n v="7"/>
    <m/>
    <m/>
    <m/>
    <m/>
    <m/>
    <m/>
    <m/>
    <n v="0"/>
    <n v="0"/>
    <n v="0"/>
    <n v="7"/>
    <n v="7"/>
    <m/>
    <n v="0"/>
    <n v="0"/>
    <n v="0"/>
    <n v="0"/>
    <n v="0"/>
    <s v="2018-03-01T11:21:57.979+03"/>
    <s v="2018-03-01T11:23:41.406+03"/>
    <d v="2018-03-01T00:00:00"/>
    <s v="358161077325007"/>
    <s v="dji_enum"/>
    <m/>
    <s v="uuid:0da88bfd-fe58-49c2-bb24-07c5336928e9"/>
    <n v="153967"/>
    <s v="0da88bfd-fe58-49c2-bb24-07c5336928e9"/>
    <s v="2018-03-04T14:51:36"/>
    <n v="318"/>
    <m/>
    <n v="-1"/>
    <s v=""/>
  </r>
  <r>
    <s v="DJI"/>
    <s v="DJ01"/>
    <m/>
    <s v="DJI_009"/>
    <x v="10"/>
    <s v="Ali hassan "/>
    <s v="male"/>
    <d v="2018-02-28T00:00:00"/>
    <m/>
    <x v="1"/>
    <m/>
    <x v="0"/>
    <m/>
    <m/>
    <m/>
    <s v="Jima"/>
    <m/>
    <x v="2"/>
    <m/>
    <m/>
    <m/>
    <s v="ooo"/>
    <m/>
    <x v="1"/>
    <n v="0"/>
    <n v="1"/>
    <n v="0"/>
    <n v="0"/>
    <n v="0"/>
    <n v="0"/>
    <n v="0"/>
    <x v="0"/>
    <m/>
    <n v="6"/>
    <m/>
    <m/>
    <m/>
    <m/>
    <m/>
    <m/>
    <m/>
    <n v="3"/>
    <n v="1"/>
    <n v="0"/>
    <n v="0"/>
    <n v="4"/>
    <m/>
    <n v="1"/>
    <n v="1"/>
    <n v="0"/>
    <n v="0"/>
    <n v="0"/>
    <s v="2018-03-01T20:35:57.975+03"/>
    <s v="2018-03-01T20:38:32.522+03"/>
    <d v="2018-03-01T00:00:00"/>
    <s v="358161077325007"/>
    <s v="dji_enum"/>
    <m/>
    <s v="uuid:11aa3e1b-3fd7-484a-a86d-56261d55a1ac"/>
    <n v="153968"/>
    <s v="11aa3e1b-3fd7-484a-a86d-56261d55a1ac"/>
    <s v="2018-03-04T14:51:39"/>
    <n v="319"/>
    <m/>
    <n v="-1"/>
    <s v=""/>
  </r>
  <r>
    <s v="DJI"/>
    <s v="DJ04"/>
    <s v="DJ04007"/>
    <s v="DJI_002"/>
    <x v="6"/>
    <s v="Oumalkaire"/>
    <s v="female"/>
    <d v="2018-03-05T00:00:00"/>
    <m/>
    <x v="0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38"/>
    <m/>
    <m/>
    <m/>
    <m/>
    <m/>
    <m/>
    <m/>
    <n v="0"/>
    <n v="0"/>
    <n v="0"/>
    <n v="38"/>
    <n v="38"/>
    <m/>
    <n v="0"/>
    <n v="0"/>
    <n v="0"/>
    <n v="0"/>
    <n v="0"/>
    <s v="2018-03-01T17:20:17.689+03"/>
    <s v="2018-03-01T17:57:47.773+03"/>
    <d v="2018-03-01T00:00:00"/>
    <s v="358161078056965"/>
    <s v="dji_enum"/>
    <m/>
    <s v="uuid:50a5b08e-0ea8-4c28-bd8e-a211fc45a080"/>
    <n v="153785"/>
    <s v="50a5b08e-0ea8-4c28-bd8e-a211fc45a080"/>
    <s v="2018-03-04T07:39:40"/>
    <n v="310"/>
    <m/>
    <n v="-1"/>
    <s v=""/>
  </r>
  <r>
    <s v="DJI"/>
    <s v="DJ03"/>
    <s v="DJ03005"/>
    <s v="DJI_018"/>
    <x v="8"/>
    <s v="Hamadou kouyouda"/>
    <s v="male"/>
    <d v="2018-03-22T00:00:00"/>
    <m/>
    <x v="0"/>
    <m/>
    <x v="2"/>
    <m/>
    <s v="DJ03"/>
    <m/>
    <s v="Djibouti"/>
    <m/>
    <x v="5"/>
    <m/>
    <m/>
    <m/>
    <s v="Boorama"/>
    <m/>
    <x v="0"/>
    <n v="0"/>
    <n v="0"/>
    <n v="0"/>
    <n v="1"/>
    <n v="0"/>
    <n v="0"/>
    <n v="0"/>
    <x v="4"/>
    <m/>
    <n v="16"/>
    <s v="SOM"/>
    <m/>
    <n v="4"/>
    <m/>
    <m/>
    <m/>
    <m/>
    <n v="0"/>
    <n v="1"/>
    <n v="0"/>
    <n v="4"/>
    <n v="5"/>
    <m/>
    <n v="0"/>
    <n v="0"/>
    <n v="0"/>
    <n v="0"/>
    <n v="0"/>
    <s v="2018-03-02T10:26:19.070+03"/>
    <s v="2018-03-02T10:33:09.898+03"/>
    <d v="2018-03-02T00:00:00"/>
    <s v="358161072733080"/>
    <s v="dji_enum"/>
    <m/>
    <s v="uuid:4ff72573-a4c9-41a1-9b98-876bd7bc9da5"/>
    <n v="152639"/>
    <s v="4ff72573-a4c9-41a1-9b98-876bd7bc9da5"/>
    <s v="2018-03-02T07:33:37"/>
    <n v="294"/>
    <m/>
    <n v="-1"/>
    <s v=""/>
  </r>
  <r>
    <s v="DJI"/>
    <s v="DJ01"/>
    <m/>
    <s v="DJI_009"/>
    <x v="10"/>
    <s v="Ali hassan "/>
    <s v="male"/>
    <d v="2019-03-05T00:00:00"/>
    <m/>
    <x v="0"/>
    <m/>
    <x v="0"/>
    <m/>
    <m/>
    <m/>
    <s v="Jijiga"/>
    <m/>
    <x v="1"/>
    <m/>
    <m/>
    <m/>
    <s v="Ali Sabih"/>
    <m/>
    <x v="1"/>
    <n v="0"/>
    <n v="1"/>
    <n v="0"/>
    <n v="0"/>
    <n v="0"/>
    <n v="0"/>
    <n v="0"/>
    <x v="0"/>
    <m/>
    <n v="9"/>
    <m/>
    <m/>
    <m/>
    <m/>
    <m/>
    <m/>
    <m/>
    <n v="2"/>
    <n v="6"/>
    <n v="0"/>
    <n v="0"/>
    <n v="8"/>
    <m/>
    <n v="0"/>
    <n v="0"/>
    <n v="0"/>
    <n v="0"/>
    <n v="1"/>
    <s v="2018-02-08T14:16:08.656+03"/>
    <s v="2018-02-08T14:21:38.393+03"/>
    <d v="2018-02-08T00:00:00"/>
    <s v="358161077325007"/>
    <s v="dji_enum"/>
    <m/>
    <s v="uuid:c9e5193d-a293-4937-a734-732782a19a67"/>
    <n v="93092"/>
    <s v="c9e5193d-a293-4937-a734-732782a19a67"/>
    <s v="2018-02-09T05:27:17"/>
    <n v="1"/>
    <m/>
    <n v="-1"/>
    <s v=""/>
  </r>
  <r>
    <s v="DJI"/>
    <s v="DJ01"/>
    <m/>
    <s v="DJI_009"/>
    <x v="10"/>
    <s v="Ali hassan "/>
    <s v="male"/>
    <d v="2019-03-05T00:00:00"/>
    <m/>
    <x v="0"/>
    <m/>
    <x v="0"/>
    <m/>
    <m/>
    <m/>
    <s v="Harar"/>
    <m/>
    <x v="2"/>
    <m/>
    <m/>
    <m/>
    <s v="ooo"/>
    <m/>
    <x v="1"/>
    <n v="0"/>
    <n v="1"/>
    <n v="0"/>
    <n v="0"/>
    <n v="0"/>
    <n v="0"/>
    <n v="0"/>
    <x v="0"/>
    <m/>
    <n v="10"/>
    <s v="SAU"/>
    <m/>
    <n v="10"/>
    <m/>
    <m/>
    <m/>
    <m/>
    <n v="0"/>
    <n v="0"/>
    <n v="3"/>
    <n v="7"/>
    <n v="10"/>
    <m/>
    <n v="0"/>
    <n v="0"/>
    <n v="0"/>
    <n v="0"/>
    <n v="0"/>
    <s v="2018-02-08T14:21:45.584+03"/>
    <s v="2018-02-08T14:24:47.967+03"/>
    <d v="2018-02-08T00:00:00"/>
    <s v="358161077325007"/>
    <s v="dji_enum"/>
    <m/>
    <s v="uuid:cab6dfa3-5bb3-4300-b94d-bc925190da35"/>
    <n v="123248"/>
    <s v="cab6dfa3-5bb3-4300-b94d-bc925190da35"/>
    <s v="2018-02-15T07:47:07"/>
    <n v="104"/>
    <m/>
    <n v="-1"/>
    <s v=""/>
  </r>
  <r>
    <s v="DJI"/>
    <s v="DJ01"/>
    <m/>
    <s v="DJI_009"/>
    <x v="10"/>
    <s v="Ali hassan "/>
    <s v="male"/>
    <d v="2019-03-05T00:00:00"/>
    <m/>
    <x v="0"/>
    <m/>
    <x v="0"/>
    <m/>
    <m/>
    <m/>
    <s v="Harar"/>
    <m/>
    <x v="2"/>
    <m/>
    <m/>
    <m/>
    <s v="ooo"/>
    <m/>
    <x v="1"/>
    <n v="0"/>
    <n v="1"/>
    <n v="0"/>
    <n v="0"/>
    <n v="0"/>
    <n v="0"/>
    <n v="0"/>
    <x v="0"/>
    <m/>
    <n v="6"/>
    <s v="SAU"/>
    <m/>
    <n v="6"/>
    <m/>
    <m/>
    <m/>
    <m/>
    <n v="0"/>
    <n v="2"/>
    <n v="2"/>
    <n v="4"/>
    <n v="8"/>
    <m/>
    <n v="0"/>
    <n v="0"/>
    <n v="0"/>
    <n v="0"/>
    <n v="0"/>
    <s v="2018-02-08T14:24:55.783+03"/>
    <s v="2018-02-08T14:27:24.940+03"/>
    <d v="2018-02-08T00:00:00"/>
    <s v="358161077325007"/>
    <s v="dji_enum"/>
    <m/>
    <s v="uuid:8c4be2d6-b25b-4264-9e6b-119c4da2b0b5"/>
    <n v="123249"/>
    <s v="8c4be2d6-b25b-4264-9e6b-119c4da2b0b5"/>
    <s v="2018-02-15T07:47:10"/>
    <n v="105"/>
    <m/>
    <n v="-1"/>
    <s v=""/>
  </r>
  <r>
    <s v="DJI"/>
    <s v="DJ01"/>
    <m/>
    <s v="DJI_009"/>
    <x v="10"/>
    <s v="Ali hassan "/>
    <s v="male"/>
    <d v="2019-03-12T00:00:00"/>
    <m/>
    <x v="0"/>
    <m/>
    <x v="0"/>
    <m/>
    <m/>
    <m/>
    <s v="Harar"/>
    <m/>
    <x v="1"/>
    <m/>
    <m/>
    <m/>
    <s v="Ali Sabih"/>
    <m/>
    <x v="1"/>
    <n v="0"/>
    <n v="1"/>
    <n v="0"/>
    <n v="0"/>
    <n v="0"/>
    <n v="0"/>
    <n v="0"/>
    <x v="0"/>
    <m/>
    <n v="9"/>
    <m/>
    <m/>
    <m/>
    <m/>
    <m/>
    <m/>
    <m/>
    <n v="2"/>
    <n v="2"/>
    <n v="0"/>
    <n v="3"/>
    <n v="7"/>
    <m/>
    <n v="0"/>
    <n v="2"/>
    <n v="0"/>
    <n v="0"/>
    <n v="0"/>
    <s v="2018-02-15T08:03:22.831+03"/>
    <s v="2018-02-15T08:07:27.546+03"/>
    <d v="2018-02-15T00:00:00"/>
    <s v="358161077325007"/>
    <s v="dji_enum"/>
    <m/>
    <s v="uuid:a831f967-d117-4a03-8464-92fd5327f9dd"/>
    <n v="123252"/>
    <s v="a831f967-d117-4a03-8464-92fd5327f9dd"/>
    <s v="2018-02-15T07:47:18"/>
    <n v="108"/>
    <m/>
    <n v="-1"/>
    <s v=""/>
  </r>
  <r>
    <s v="DJI"/>
    <s v="DJ01"/>
    <s v="DJ01001"/>
    <s v="DJI_025"/>
    <x v="2"/>
    <s v="Souleiman"/>
    <s v="male"/>
    <d v="2018-02-26T00:00:00"/>
    <m/>
    <x v="0"/>
    <m/>
    <x v="0"/>
    <m/>
    <m/>
    <m/>
    <m/>
    <m/>
    <x v="2"/>
    <m/>
    <m/>
    <m/>
    <m/>
    <m/>
    <x v="2"/>
    <n v="0"/>
    <n v="0"/>
    <n v="1"/>
    <n v="0"/>
    <n v="0"/>
    <n v="0"/>
    <n v="0"/>
    <x v="0"/>
    <m/>
    <n v="10"/>
    <m/>
    <m/>
    <m/>
    <m/>
    <m/>
    <m/>
    <m/>
    <n v="0"/>
    <n v="2"/>
    <n v="0"/>
    <n v="8"/>
    <n v="10"/>
    <m/>
    <n v="0"/>
    <n v="0"/>
    <n v="0"/>
    <n v="0"/>
    <n v="0"/>
    <m/>
    <m/>
    <m/>
    <m/>
    <m/>
    <m/>
    <m/>
    <m/>
    <m/>
    <m/>
    <m/>
    <m/>
    <m/>
    <m/>
  </r>
  <r>
    <s v="DJI"/>
    <s v="DJ01"/>
    <s v="DJ01001"/>
    <s v="DJI_025"/>
    <x v="2"/>
    <s v="Souleiman"/>
    <s v="male"/>
    <d v="2018-02-26T00:00:00"/>
    <m/>
    <x v="1"/>
    <m/>
    <x v="2"/>
    <m/>
    <m/>
    <m/>
    <m/>
    <m/>
    <x v="3"/>
    <m/>
    <m/>
    <m/>
    <m/>
    <m/>
    <x v="4"/>
    <n v="0"/>
    <n v="0"/>
    <n v="0"/>
    <n v="0"/>
    <n v="0"/>
    <n v="1"/>
    <n v="0"/>
    <x v="2"/>
    <m/>
    <n v="16"/>
    <m/>
    <m/>
    <m/>
    <m/>
    <m/>
    <m/>
    <m/>
    <n v="2"/>
    <n v="4"/>
    <n v="3"/>
    <n v="7"/>
    <n v="16"/>
    <m/>
    <n v="0"/>
    <n v="0"/>
    <n v="0"/>
    <n v="0"/>
    <n v="0"/>
    <m/>
    <m/>
    <m/>
    <m/>
    <m/>
    <m/>
    <m/>
    <m/>
    <m/>
    <m/>
    <m/>
    <m/>
    <m/>
    <m/>
  </r>
  <r>
    <s v="DJI"/>
    <s v="DJ01"/>
    <s v="DJ01001"/>
    <s v="DJI_025"/>
    <x v="2"/>
    <s v="Souleiman"/>
    <s v="male"/>
    <d v="2018-02-26T00:00:00"/>
    <m/>
    <x v="0"/>
    <m/>
    <x v="0"/>
    <m/>
    <m/>
    <m/>
    <m/>
    <m/>
    <x v="1"/>
    <m/>
    <m/>
    <m/>
    <m/>
    <m/>
    <x v="0"/>
    <n v="0"/>
    <n v="0"/>
    <n v="0"/>
    <n v="1"/>
    <n v="0"/>
    <n v="0"/>
    <n v="0"/>
    <x v="0"/>
    <m/>
    <n v="12"/>
    <m/>
    <m/>
    <m/>
    <m/>
    <m/>
    <m/>
    <m/>
    <n v="0"/>
    <n v="0"/>
    <n v="2"/>
    <n v="10"/>
    <n v="12"/>
    <m/>
    <n v="0"/>
    <n v="0"/>
    <n v="0"/>
    <n v="0"/>
    <n v="0"/>
    <m/>
    <m/>
    <m/>
    <m/>
    <m/>
    <m/>
    <m/>
    <m/>
    <m/>
    <m/>
    <m/>
    <m/>
    <m/>
    <m/>
  </r>
  <r>
    <s v="DJI"/>
    <s v="DJ01"/>
    <s v="DJ01001"/>
    <s v="DJI_025"/>
    <x v="2"/>
    <s v="Souleiman"/>
    <s v="male"/>
    <d v="2018-02-28T00:00:00"/>
    <m/>
    <x v="0"/>
    <m/>
    <x v="0"/>
    <m/>
    <m/>
    <m/>
    <m/>
    <m/>
    <x v="2"/>
    <m/>
    <m/>
    <m/>
    <m/>
    <m/>
    <x v="0"/>
    <n v="0"/>
    <n v="0"/>
    <n v="0"/>
    <n v="1"/>
    <n v="0"/>
    <n v="0"/>
    <n v="0"/>
    <x v="0"/>
    <m/>
    <n v="10"/>
    <m/>
    <m/>
    <m/>
    <m/>
    <m/>
    <m/>
    <m/>
    <n v="10"/>
    <n v="0"/>
    <n v="0"/>
    <n v="10"/>
    <n v="20"/>
    <m/>
    <n v="0"/>
    <n v="0"/>
    <n v="0"/>
    <n v="0"/>
    <n v="0"/>
    <m/>
    <m/>
    <m/>
    <m/>
    <m/>
    <m/>
    <m/>
    <m/>
    <m/>
    <m/>
    <m/>
    <m/>
    <m/>
    <m/>
  </r>
  <r>
    <s v="DJI"/>
    <s v="DJ01"/>
    <s v="DJ01001"/>
    <s v="DJI_025"/>
    <x v="2"/>
    <s v="Souleiman"/>
    <s v="male"/>
    <d v="2018-02-28T00:00:00"/>
    <m/>
    <x v="0"/>
    <m/>
    <x v="0"/>
    <m/>
    <m/>
    <m/>
    <m/>
    <m/>
    <x v="2"/>
    <m/>
    <m/>
    <m/>
    <m/>
    <m/>
    <x v="2"/>
    <n v="0"/>
    <n v="0"/>
    <n v="1"/>
    <n v="0"/>
    <n v="0"/>
    <n v="0"/>
    <n v="0"/>
    <x v="0"/>
    <m/>
    <n v="7"/>
    <m/>
    <m/>
    <m/>
    <m/>
    <m/>
    <m/>
    <m/>
    <n v="7"/>
    <n v="0"/>
    <n v="0"/>
    <n v="7"/>
    <n v="14"/>
    <m/>
    <n v="0"/>
    <n v="0"/>
    <n v="0"/>
    <n v="0"/>
    <n v="0"/>
    <m/>
    <m/>
    <m/>
    <m/>
    <m/>
    <m/>
    <m/>
    <m/>
    <m/>
    <m/>
    <m/>
    <m/>
    <m/>
    <m/>
  </r>
  <r>
    <s v="DJI"/>
    <s v="DJ01"/>
    <s v="DJ01001"/>
    <s v="DJI_025"/>
    <x v="2"/>
    <s v="Souleiman"/>
    <s v="male"/>
    <d v="2018-02-28T00:00:00"/>
    <m/>
    <x v="1"/>
    <m/>
    <x v="0"/>
    <m/>
    <m/>
    <m/>
    <m/>
    <m/>
    <x v="1"/>
    <m/>
    <m/>
    <m/>
    <m/>
    <m/>
    <x v="4"/>
    <n v="0"/>
    <n v="0"/>
    <n v="0"/>
    <n v="0"/>
    <n v="0"/>
    <n v="1"/>
    <n v="0"/>
    <x v="2"/>
    <m/>
    <n v="7"/>
    <m/>
    <m/>
    <m/>
    <m/>
    <m/>
    <m/>
    <m/>
    <n v="1"/>
    <n v="3"/>
    <n v="0"/>
    <n v="3"/>
    <n v="7"/>
    <m/>
    <n v="0"/>
    <n v="0"/>
    <n v="0"/>
    <n v="0"/>
    <n v="0"/>
    <m/>
    <m/>
    <m/>
    <m/>
    <m/>
    <m/>
    <m/>
    <m/>
    <m/>
    <m/>
    <m/>
    <m/>
    <m/>
    <m/>
  </r>
  <r>
    <s v="DJI"/>
    <s v="DJ01"/>
    <s v="DJ01001"/>
    <s v="DJI_025"/>
    <x v="2"/>
    <s v="Souleiman"/>
    <s v="male"/>
    <d v="2018-02-27T00:00:00"/>
    <m/>
    <x v="0"/>
    <m/>
    <x v="0"/>
    <m/>
    <m/>
    <m/>
    <m/>
    <m/>
    <x v="2"/>
    <m/>
    <m/>
    <m/>
    <m/>
    <m/>
    <x v="0"/>
    <n v="0"/>
    <n v="0"/>
    <n v="0"/>
    <n v="1"/>
    <n v="0"/>
    <n v="0"/>
    <n v="0"/>
    <x v="0"/>
    <m/>
    <n v="4"/>
    <m/>
    <m/>
    <m/>
    <m/>
    <m/>
    <m/>
    <m/>
    <n v="0"/>
    <n v="0"/>
    <n v="0"/>
    <n v="4"/>
    <n v="4"/>
    <m/>
    <n v="0"/>
    <n v="0"/>
    <n v="0"/>
    <n v="0"/>
    <n v="0"/>
    <m/>
    <m/>
    <m/>
    <m/>
    <m/>
    <m/>
    <m/>
    <m/>
    <m/>
    <m/>
    <m/>
    <m/>
    <m/>
    <m/>
  </r>
  <r>
    <s v="DJI"/>
    <s v="DJ01"/>
    <s v="DJ01001"/>
    <s v="DJI_025"/>
    <x v="2"/>
    <s v="Souleiman"/>
    <s v="male"/>
    <d v="2018-02-27T00:00:00"/>
    <m/>
    <x v="0"/>
    <m/>
    <x v="1"/>
    <m/>
    <m/>
    <m/>
    <m/>
    <m/>
    <x v="1"/>
    <m/>
    <m/>
    <m/>
    <m/>
    <m/>
    <x v="8"/>
    <n v="0"/>
    <n v="1"/>
    <n v="0"/>
    <n v="0"/>
    <n v="0"/>
    <n v="0"/>
    <n v="0"/>
    <x v="1"/>
    <m/>
    <n v="2"/>
    <m/>
    <m/>
    <m/>
    <m/>
    <m/>
    <m/>
    <m/>
    <n v="0"/>
    <n v="0"/>
    <n v="0"/>
    <n v="2"/>
    <n v="2"/>
    <m/>
    <n v="0"/>
    <n v="0"/>
    <n v="0"/>
    <n v="0"/>
    <n v="0"/>
    <m/>
    <m/>
    <m/>
    <m/>
    <m/>
    <m/>
    <m/>
    <m/>
    <m/>
    <m/>
    <m/>
    <m/>
    <m/>
    <m/>
  </r>
  <r>
    <s v="DJI"/>
    <s v="DJ01"/>
    <s v="DJ01001"/>
    <s v="DJI_025"/>
    <x v="2"/>
    <s v="Souleiman"/>
    <s v="male"/>
    <d v="2018-02-27T00:00:00"/>
    <m/>
    <x v="0"/>
    <m/>
    <x v="0"/>
    <m/>
    <m/>
    <m/>
    <m/>
    <m/>
    <x v="2"/>
    <m/>
    <m/>
    <m/>
    <m/>
    <m/>
    <x v="3"/>
    <n v="0"/>
    <n v="0"/>
    <n v="0"/>
    <n v="0"/>
    <n v="1"/>
    <n v="0"/>
    <n v="0"/>
    <x v="0"/>
    <m/>
    <n v="9"/>
    <m/>
    <m/>
    <m/>
    <m/>
    <m/>
    <m/>
    <m/>
    <n v="0"/>
    <n v="0"/>
    <n v="0"/>
    <n v="9"/>
    <n v="9"/>
    <m/>
    <n v="0"/>
    <n v="0"/>
    <n v="0"/>
    <n v="0"/>
    <n v="0"/>
    <m/>
    <m/>
    <m/>
    <m/>
    <m/>
    <m/>
    <m/>
    <m/>
    <m/>
    <m/>
    <m/>
    <m/>
    <m/>
    <m/>
  </r>
  <r>
    <s v="DJI"/>
    <s v="DJ01"/>
    <s v="DJI01001"/>
    <s v="DJI_010"/>
    <x v="3"/>
    <s v="Abdo-Naguib"/>
    <s v="male"/>
    <d v="2018-02-26T00:00:00"/>
    <m/>
    <x v="0"/>
    <m/>
    <x v="0"/>
    <m/>
    <m/>
    <m/>
    <m/>
    <m/>
    <x v="1"/>
    <m/>
    <m/>
    <m/>
    <m/>
    <m/>
    <x v="0"/>
    <n v="0"/>
    <n v="0"/>
    <n v="0"/>
    <n v="1"/>
    <n v="0"/>
    <n v="0"/>
    <n v="0"/>
    <x v="0"/>
    <m/>
    <n v="11"/>
    <m/>
    <m/>
    <m/>
    <m/>
    <m/>
    <m/>
    <m/>
    <n v="0"/>
    <n v="3"/>
    <n v="6"/>
    <n v="2"/>
    <n v="11"/>
    <m/>
    <n v="0"/>
    <n v="0"/>
    <n v="0"/>
    <n v="0"/>
    <n v="0"/>
    <m/>
    <m/>
    <m/>
    <m/>
    <m/>
    <m/>
    <m/>
    <m/>
    <m/>
    <m/>
    <m/>
    <m/>
    <m/>
    <m/>
  </r>
  <r>
    <s v="DJI"/>
    <s v="DJ01"/>
    <s v="DJI01001"/>
    <s v="DJI_010"/>
    <x v="3"/>
    <s v="Abdo-Naguib"/>
    <s v="male"/>
    <d v="2018-02-26T00:00:00"/>
    <m/>
    <x v="0"/>
    <m/>
    <x v="0"/>
    <m/>
    <m/>
    <m/>
    <m/>
    <m/>
    <x v="1"/>
    <m/>
    <m/>
    <m/>
    <m/>
    <m/>
    <x v="1"/>
    <n v="0"/>
    <n v="1"/>
    <n v="0"/>
    <n v="0"/>
    <n v="0"/>
    <n v="0"/>
    <n v="0"/>
    <x v="0"/>
    <m/>
    <n v="10"/>
    <m/>
    <m/>
    <m/>
    <m/>
    <m/>
    <m/>
    <m/>
    <n v="0"/>
    <n v="0"/>
    <n v="0"/>
    <n v="10"/>
    <n v="10"/>
    <m/>
    <n v="0"/>
    <n v="0"/>
    <n v="0"/>
    <n v="0"/>
    <n v="0"/>
    <m/>
    <m/>
    <m/>
    <m/>
    <m/>
    <m/>
    <m/>
    <m/>
    <m/>
    <m/>
    <m/>
    <m/>
    <m/>
    <m/>
  </r>
  <r>
    <s v="DJI"/>
    <s v="DJ01"/>
    <s v="DJI01001"/>
    <s v="DJI_010"/>
    <x v="3"/>
    <s v="Abdo-Naguib"/>
    <s v="male"/>
    <d v="2018-02-26T00:00:00"/>
    <m/>
    <x v="0"/>
    <m/>
    <x v="0"/>
    <m/>
    <m/>
    <m/>
    <m/>
    <m/>
    <x v="1"/>
    <m/>
    <m/>
    <m/>
    <m/>
    <m/>
    <x v="0"/>
    <n v="0"/>
    <n v="0"/>
    <n v="0"/>
    <n v="1"/>
    <n v="0"/>
    <n v="0"/>
    <n v="0"/>
    <x v="0"/>
    <m/>
    <n v="8"/>
    <m/>
    <m/>
    <m/>
    <m/>
    <m/>
    <m/>
    <m/>
    <n v="0"/>
    <n v="2"/>
    <n v="0"/>
    <n v="6"/>
    <n v="8"/>
    <m/>
    <n v="0"/>
    <n v="0"/>
    <n v="0"/>
    <n v="0"/>
    <n v="0"/>
    <m/>
    <m/>
    <m/>
    <m/>
    <m/>
    <m/>
    <m/>
    <m/>
    <m/>
    <m/>
    <m/>
    <m/>
    <m/>
    <m/>
  </r>
  <r>
    <s v="DJI"/>
    <s v="DJ01"/>
    <s v="DJI01001"/>
    <s v="DJI_010"/>
    <x v="3"/>
    <s v="Abdo-Naguib"/>
    <s v="male"/>
    <d v="2018-02-27T00:00:00"/>
    <m/>
    <x v="0"/>
    <m/>
    <x v="0"/>
    <m/>
    <m/>
    <m/>
    <m/>
    <m/>
    <x v="1"/>
    <m/>
    <m/>
    <m/>
    <m/>
    <m/>
    <x v="0"/>
    <n v="0"/>
    <n v="0"/>
    <n v="0"/>
    <n v="1"/>
    <n v="0"/>
    <n v="0"/>
    <n v="0"/>
    <x v="0"/>
    <m/>
    <n v="10"/>
    <m/>
    <m/>
    <m/>
    <m/>
    <m/>
    <m/>
    <m/>
    <n v="0"/>
    <n v="3"/>
    <n v="4"/>
    <n v="3"/>
    <n v="10"/>
    <m/>
    <n v="0"/>
    <n v="0"/>
    <n v="0"/>
    <n v="0"/>
    <n v="0"/>
    <m/>
    <m/>
    <m/>
    <m/>
    <m/>
    <m/>
    <m/>
    <m/>
    <m/>
    <m/>
    <m/>
    <m/>
    <m/>
    <m/>
  </r>
  <r>
    <s v="DJI"/>
    <s v="DJ01"/>
    <s v="DJI01001"/>
    <s v="DJI_010"/>
    <x v="3"/>
    <s v="Abdo-Naguib"/>
    <s v="male"/>
    <d v="2018-02-27T00:00:00"/>
    <m/>
    <x v="0"/>
    <m/>
    <x v="0"/>
    <m/>
    <m/>
    <m/>
    <m/>
    <m/>
    <x v="2"/>
    <m/>
    <m/>
    <m/>
    <m/>
    <m/>
    <x v="0"/>
    <n v="0"/>
    <n v="0"/>
    <n v="0"/>
    <n v="1"/>
    <n v="0"/>
    <n v="0"/>
    <n v="0"/>
    <x v="0"/>
    <m/>
    <n v="18"/>
    <m/>
    <m/>
    <m/>
    <m/>
    <m/>
    <m/>
    <m/>
    <n v="2"/>
    <n v="3"/>
    <n v="6"/>
    <n v="7"/>
    <n v="18"/>
    <m/>
    <n v="0"/>
    <n v="0"/>
    <n v="0"/>
    <n v="0"/>
    <n v="0"/>
    <m/>
    <m/>
    <m/>
    <m/>
    <m/>
    <m/>
    <m/>
    <m/>
    <m/>
    <m/>
    <m/>
    <m/>
    <m/>
    <m/>
  </r>
  <r>
    <s v="DJI"/>
    <s v="DJ01"/>
    <s v="DJI01001"/>
    <s v="DJI_010"/>
    <x v="3"/>
    <s v="Abdo-Naguib"/>
    <s v="male"/>
    <d v="2018-02-27T00:00:00"/>
    <m/>
    <x v="0"/>
    <m/>
    <x v="0"/>
    <m/>
    <m/>
    <m/>
    <m/>
    <m/>
    <x v="1"/>
    <m/>
    <m/>
    <m/>
    <m/>
    <m/>
    <x v="0"/>
    <n v="0"/>
    <n v="0"/>
    <n v="0"/>
    <n v="1"/>
    <n v="0"/>
    <n v="0"/>
    <n v="0"/>
    <x v="0"/>
    <m/>
    <n v="19"/>
    <m/>
    <m/>
    <m/>
    <m/>
    <m/>
    <m/>
    <m/>
    <n v="0"/>
    <n v="1"/>
    <n v="2"/>
    <n v="6"/>
    <n v="9"/>
    <m/>
    <n v="0"/>
    <n v="0"/>
    <n v="0"/>
    <n v="0"/>
    <n v="0"/>
    <m/>
    <m/>
    <m/>
    <m/>
    <m/>
    <m/>
    <m/>
    <m/>
    <m/>
    <m/>
    <m/>
    <m/>
    <m/>
    <m/>
  </r>
  <r>
    <s v="DJI"/>
    <s v="DJ01"/>
    <s v="DJI01001"/>
    <s v="DJI_010"/>
    <x v="3"/>
    <s v="Abdo-Naguib"/>
    <s v="male"/>
    <d v="2018-02-28T00:00:00"/>
    <m/>
    <x v="0"/>
    <m/>
    <x v="0"/>
    <m/>
    <m/>
    <m/>
    <m/>
    <m/>
    <x v="3"/>
    <m/>
    <m/>
    <m/>
    <m/>
    <m/>
    <x v="0"/>
    <n v="0"/>
    <n v="0"/>
    <n v="0"/>
    <n v="1"/>
    <n v="0"/>
    <n v="0"/>
    <n v="0"/>
    <x v="0"/>
    <m/>
    <n v="19"/>
    <m/>
    <m/>
    <m/>
    <m/>
    <m/>
    <m/>
    <m/>
    <n v="1"/>
    <n v="5"/>
    <n v="6"/>
    <n v="7"/>
    <n v="19"/>
    <m/>
    <n v="0"/>
    <n v="0"/>
    <n v="0"/>
    <n v="0"/>
    <n v="0"/>
    <m/>
    <m/>
    <m/>
    <m/>
    <m/>
    <m/>
    <m/>
    <m/>
    <m/>
    <m/>
    <m/>
    <m/>
    <m/>
    <m/>
  </r>
  <r>
    <s v="DJI"/>
    <s v="DJ01"/>
    <s v="DJI01001"/>
    <s v="DJI_010"/>
    <x v="3"/>
    <s v="Abdo-Naguib"/>
    <s v="male"/>
    <d v="2018-02-28T00:00:00"/>
    <m/>
    <x v="0"/>
    <m/>
    <x v="0"/>
    <m/>
    <m/>
    <m/>
    <m/>
    <m/>
    <x v="3"/>
    <m/>
    <m/>
    <m/>
    <m/>
    <m/>
    <x v="2"/>
    <n v="0"/>
    <n v="0"/>
    <n v="1"/>
    <n v="0"/>
    <n v="0"/>
    <n v="0"/>
    <n v="0"/>
    <x v="0"/>
    <m/>
    <n v="15"/>
    <m/>
    <m/>
    <m/>
    <m/>
    <m/>
    <m/>
    <m/>
    <n v="1"/>
    <n v="3"/>
    <n v="6"/>
    <n v="5"/>
    <n v="15"/>
    <m/>
    <n v="0"/>
    <n v="0"/>
    <n v="0"/>
    <n v="0"/>
    <n v="0"/>
    <m/>
    <m/>
    <m/>
    <m/>
    <m/>
    <m/>
    <m/>
    <m/>
    <m/>
    <m/>
    <m/>
    <m/>
    <m/>
    <m/>
  </r>
  <r>
    <s v="DJI"/>
    <s v="DJ01"/>
    <s v="DJI01001"/>
    <s v="DJI_010"/>
    <x v="3"/>
    <s v="Abdo-Naguib"/>
    <s v="male"/>
    <d v="2018-02-28T00:00:00"/>
    <m/>
    <x v="0"/>
    <m/>
    <x v="0"/>
    <m/>
    <m/>
    <m/>
    <m/>
    <m/>
    <x v="3"/>
    <m/>
    <m/>
    <m/>
    <m/>
    <m/>
    <x v="1"/>
    <n v="0"/>
    <n v="1"/>
    <n v="0"/>
    <n v="0"/>
    <n v="0"/>
    <n v="0"/>
    <n v="0"/>
    <x v="0"/>
    <m/>
    <n v="11"/>
    <m/>
    <m/>
    <m/>
    <m/>
    <m/>
    <m/>
    <m/>
    <n v="0"/>
    <n v="3"/>
    <n v="0"/>
    <n v="6"/>
    <n v="9"/>
    <m/>
    <n v="0"/>
    <n v="0"/>
    <n v="0"/>
    <n v="0"/>
    <n v="0"/>
    <m/>
    <m/>
    <m/>
    <m/>
    <m/>
    <m/>
    <m/>
    <m/>
    <m/>
    <m/>
    <m/>
    <m/>
    <m/>
    <m/>
  </r>
  <r>
    <s v="DJI"/>
    <s v="DJ04"/>
    <s v="DJ04007"/>
    <s v="DJI_014"/>
    <x v="13"/>
    <s v="Moussa"/>
    <s v="male"/>
    <d v="2018-02-15T00:00:00"/>
    <m/>
    <x v="1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40"/>
    <m/>
    <m/>
    <m/>
    <m/>
    <m/>
    <m/>
    <m/>
    <n v="2"/>
    <n v="9"/>
    <n v="7"/>
    <n v="22"/>
    <n v="40"/>
    <m/>
    <n v="0"/>
    <n v="0"/>
    <n v="0"/>
    <n v="0"/>
    <n v="0"/>
    <s v="2018-03-04T12:19:21.123+03"/>
    <s v="2018-03-04T12:24:16.570+03"/>
    <d v="2018-03-04T00:00:00"/>
    <s v="358161078056965"/>
    <s v="dji_enum"/>
    <m/>
    <s v="uuid:1e5416b5-d1b3-4524-baf3-1f8fec681042"/>
    <n v="167163"/>
    <s v="1e5416b5-d1b3-4524-baf3-1f8fec681042"/>
    <s v="2018-03-11T15:05:02"/>
    <n v="333"/>
    <m/>
    <n v="-1"/>
    <m/>
  </r>
  <r>
    <s v="DJI"/>
    <s v="DJ04"/>
    <s v="DJ04007"/>
    <s v="DJI_014"/>
    <x v="13"/>
    <s v="Moussa"/>
    <s v="male"/>
    <d v="2018-02-15T00:00:00"/>
    <m/>
    <x v="1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67"/>
    <m/>
    <m/>
    <m/>
    <m/>
    <m/>
    <m/>
    <m/>
    <n v="0"/>
    <n v="13"/>
    <n v="7"/>
    <n v="47"/>
    <n v="67"/>
    <m/>
    <n v="0"/>
    <n v="0"/>
    <n v="0"/>
    <n v="0"/>
    <n v="0"/>
    <s v="2018-03-04T12:24:26.504+03"/>
    <s v="2018-03-04T12:30:41.819+03"/>
    <d v="2018-03-04T00:00:00"/>
    <s v="358161078056965"/>
    <s v="dji_enum"/>
    <m/>
    <s v="uuid:b8845bcf-bad6-4bdb-af27-3c92382fa5af"/>
    <n v="167164"/>
    <s v="b8845bcf-bad6-4bdb-af27-3c92382fa5af"/>
    <s v="2018-03-11T15:05:05"/>
    <n v="334"/>
    <m/>
    <n v="-1"/>
    <m/>
  </r>
  <r>
    <s v="DJI"/>
    <s v="DJ04"/>
    <s v="DJ04007"/>
    <s v="DJI_014"/>
    <x v="13"/>
    <s v="Moussa"/>
    <s v="male"/>
    <d v="2018-02-15T00:00:00"/>
    <m/>
    <x v="3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75"/>
    <m/>
    <m/>
    <m/>
    <m/>
    <m/>
    <m/>
    <m/>
    <n v="3"/>
    <n v="7"/>
    <n v="5"/>
    <n v="60"/>
    <n v="75"/>
    <m/>
    <n v="0"/>
    <n v="0"/>
    <n v="0"/>
    <n v="0"/>
    <n v="0"/>
    <s v="2018-03-04T12:34:32.568+03"/>
    <s v="2018-03-04T12:38:46.338+03"/>
    <d v="2018-03-04T00:00:00"/>
    <s v="358161078056965"/>
    <s v="dji_enum"/>
    <m/>
    <s v="uuid:8205b285-8d6c-49d4-b870-a94e88a07030"/>
    <n v="167165"/>
    <s v="8205b285-8d6c-49d4-b870-a94e88a07030"/>
    <s v="2018-03-11T15:05:09"/>
    <n v="335"/>
    <m/>
    <n v="-1"/>
    <m/>
  </r>
  <r>
    <s v="DJI"/>
    <s v="DJ04"/>
    <s v="DJ04007"/>
    <s v="DJI_014"/>
    <x v="13"/>
    <s v="Moussa"/>
    <s v="male"/>
    <d v="2018-02-15T00:00:00"/>
    <m/>
    <x v="1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53"/>
    <m/>
    <m/>
    <m/>
    <m/>
    <m/>
    <m/>
    <m/>
    <n v="2"/>
    <n v="12"/>
    <n v="6"/>
    <n v="33"/>
    <n v="53"/>
    <m/>
    <n v="0"/>
    <n v="0"/>
    <n v="0"/>
    <n v="0"/>
    <n v="0"/>
    <s v="2018-03-04T12:38:59.316+03"/>
    <s v="2018-03-04T12:41:04.463+03"/>
    <d v="2018-03-04T00:00:00"/>
    <s v="358161078056965"/>
    <s v="dji_enum"/>
    <m/>
    <s v="uuid:be4caf8b-73b4-44a4-a00d-98c55e416145"/>
    <n v="167166"/>
    <s v="be4caf8b-73b4-44a4-a00d-98c55e416145"/>
    <s v="2018-03-11T15:05:11"/>
    <n v="336"/>
    <m/>
    <n v="-1"/>
    <m/>
  </r>
  <r>
    <s v="DJI"/>
    <s v="DJ04"/>
    <s v="DJ04007"/>
    <s v="DJI_014"/>
    <x v="13"/>
    <s v="Moussa"/>
    <s v="male"/>
    <d v="2018-02-17T00:00:00"/>
    <m/>
    <x v="1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70"/>
    <m/>
    <m/>
    <m/>
    <m/>
    <m/>
    <m/>
    <m/>
    <n v="3"/>
    <n v="8"/>
    <n v="12"/>
    <n v="47"/>
    <n v="70"/>
    <m/>
    <n v="0"/>
    <n v="0"/>
    <n v="0"/>
    <n v="0"/>
    <n v="0"/>
    <s v="2018-03-04T12:41:46.541+03"/>
    <s v="2018-03-04T12:47:06.101+03"/>
    <d v="2018-03-04T00:00:00"/>
    <s v="358161078056965"/>
    <s v="dji_enum"/>
    <m/>
    <s v="uuid:b82614a8-ad7e-4d11-acb1-b7af27fad1ee"/>
    <n v="167167"/>
    <s v="b82614a8-ad7e-4d11-acb1-b7af27fad1ee"/>
    <s v="2018-03-11T15:05:13"/>
    <n v="337"/>
    <m/>
    <n v="-1"/>
    <m/>
  </r>
  <r>
    <s v="DJI"/>
    <s v="DJ04"/>
    <s v="DJ04007"/>
    <s v="DJI_014"/>
    <x v="13"/>
    <s v="Moussa"/>
    <s v="male"/>
    <d v="2018-02-17T00:00:00"/>
    <m/>
    <x v="1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43"/>
    <m/>
    <m/>
    <m/>
    <m/>
    <m/>
    <m/>
    <m/>
    <n v="6"/>
    <n v="9"/>
    <n v="5"/>
    <n v="23"/>
    <n v="43"/>
    <m/>
    <n v="0"/>
    <n v="0"/>
    <n v="0"/>
    <n v="0"/>
    <n v="0"/>
    <s v="2018-03-04T12:47:23.157+03"/>
    <s v="2018-03-04T12:50:17.669+03"/>
    <d v="2018-03-04T00:00:00"/>
    <s v="358161078056965"/>
    <s v="dji_enum"/>
    <m/>
    <s v="uuid:b9416da6-0e28-42c8-8a48-fb3d6a48b765"/>
    <n v="167168"/>
    <s v="b9416da6-0e28-42c8-8a48-fb3d6a48b765"/>
    <s v="2018-03-11T15:05:16"/>
    <n v="338"/>
    <m/>
    <n v="-1"/>
    <m/>
  </r>
  <r>
    <s v="DJI"/>
    <s v="DJ04"/>
    <s v="DJ04007"/>
    <s v="DJI_014"/>
    <x v="13"/>
    <s v="Moussa"/>
    <s v="male"/>
    <d v="2018-02-17T00:00:00"/>
    <m/>
    <x v="1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65"/>
    <m/>
    <m/>
    <m/>
    <m/>
    <m/>
    <m/>
    <m/>
    <n v="4"/>
    <n v="12"/>
    <n v="8"/>
    <n v="41"/>
    <n v="65"/>
    <m/>
    <n v="0"/>
    <n v="0"/>
    <n v="0"/>
    <n v="0"/>
    <n v="0"/>
    <s v="2018-03-04T12:50:26.958+03"/>
    <s v="2018-03-04T12:55:11.844+03"/>
    <d v="2018-03-04T00:00:00"/>
    <s v="358161078056965"/>
    <s v="dji_enum"/>
    <m/>
    <s v="uuid:0b8d2a71-4df2-42d5-be13-c9cc8b536c97"/>
    <n v="167169"/>
    <s v="0b8d2a71-4df2-42d5-be13-c9cc8b536c97"/>
    <s v="2018-03-11T15:05:17"/>
    <n v="339"/>
    <m/>
    <n v="-1"/>
    <m/>
  </r>
  <r>
    <s v="DJI"/>
    <s v="DJ04"/>
    <s v="DJ04007"/>
    <s v="DJI_014"/>
    <x v="13"/>
    <s v="Moussa"/>
    <s v="male"/>
    <d v="2018-02-18T00:00:00"/>
    <m/>
    <x v="1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54"/>
    <m/>
    <m/>
    <m/>
    <m/>
    <m/>
    <m/>
    <m/>
    <n v="2"/>
    <n v="10"/>
    <n v="8"/>
    <n v="34"/>
    <n v="54"/>
    <m/>
    <n v="0"/>
    <n v="0"/>
    <n v="0"/>
    <n v="0"/>
    <n v="0"/>
    <s v="2018-03-04T15:39:28.200+03"/>
    <s v="2018-03-04T15:41:32.449+03"/>
    <d v="2018-03-04T00:00:00"/>
    <s v="358161078056965"/>
    <s v="dji_enum"/>
    <m/>
    <s v="uuid:54a677bd-5d16-40a3-b3ba-e682f60dca73"/>
    <n v="167170"/>
    <s v="54a677bd-5d16-40a3-b3ba-e682f60dca73"/>
    <s v="2018-03-11T15:05:19"/>
    <n v="340"/>
    <m/>
    <n v="-1"/>
    <m/>
  </r>
  <r>
    <s v="DJI"/>
    <s v="DJ04"/>
    <s v="DJ04007"/>
    <s v="DJI_014"/>
    <x v="13"/>
    <s v="Moussa"/>
    <s v="male"/>
    <d v="2018-02-18T00:00:00"/>
    <m/>
    <x v="1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47"/>
    <m/>
    <m/>
    <m/>
    <m/>
    <m/>
    <m/>
    <m/>
    <n v="5"/>
    <n v="12"/>
    <n v="7"/>
    <n v="23"/>
    <n v="47"/>
    <m/>
    <n v="0"/>
    <n v="0"/>
    <n v="0"/>
    <n v="0"/>
    <n v="0"/>
    <s v="2018-03-05T09:00:02.419+03"/>
    <s v="2018-03-05T09:25:47.801+03"/>
    <d v="2018-03-05T00:00:00"/>
    <s v="358161078056965"/>
    <s v="dji_enum"/>
    <m/>
    <s v="uuid:5d422e05-0f5c-4e5a-af40-98addeda60d5"/>
    <n v="167171"/>
    <s v="5d422e05-0f5c-4e5a-af40-98addeda60d5"/>
    <s v="2018-03-11T15:05:21"/>
    <n v="341"/>
    <m/>
    <n v="-1"/>
    <m/>
  </r>
  <r>
    <s v="DJI"/>
    <s v="DJ04"/>
    <s v="DJ04007"/>
    <s v="DJI_014"/>
    <x v="13"/>
    <s v="Moussa "/>
    <s v="male"/>
    <d v="2018-02-18T00:00:00"/>
    <m/>
    <x v="1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82"/>
    <m/>
    <m/>
    <m/>
    <m/>
    <m/>
    <m/>
    <m/>
    <n v="3"/>
    <n v="27"/>
    <n v="12"/>
    <n v="40"/>
    <n v="82"/>
    <m/>
    <n v="0"/>
    <n v="0"/>
    <n v="0"/>
    <n v="0"/>
    <n v="0"/>
    <s v="2018-03-05T09:25:54.014+03"/>
    <s v="2018-03-05T09:28:02.738+03"/>
    <d v="2018-03-05T00:00:00"/>
    <s v="358161078056965"/>
    <s v="dji_enum"/>
    <m/>
    <s v="uuid:450858be-7a5b-4e37-8b5e-835e1eeb3044"/>
    <n v="167172"/>
    <s v="450858be-7a5b-4e37-8b5e-835e1eeb3044"/>
    <s v="2018-03-11T15:05:24"/>
    <n v="342"/>
    <m/>
    <n v="-1"/>
    <m/>
  </r>
  <r>
    <s v="DJI"/>
    <s v="DJ04"/>
    <s v="DJ04007"/>
    <s v="DJI_014"/>
    <x v="13"/>
    <s v="Moussa"/>
    <s v="male"/>
    <d v="2018-02-18T00:00:00"/>
    <m/>
    <x v="1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52"/>
    <m/>
    <m/>
    <m/>
    <m/>
    <m/>
    <m/>
    <m/>
    <n v="3"/>
    <n v="12"/>
    <n v="7"/>
    <n v="30"/>
    <n v="52"/>
    <m/>
    <n v="0"/>
    <n v="0"/>
    <n v="0"/>
    <n v="0"/>
    <n v="0"/>
    <s v="2018-03-05T12:17:35.075+03"/>
    <s v="2018-03-05T12:19:11.287+03"/>
    <d v="2018-03-05T00:00:00"/>
    <s v="358161078056965"/>
    <s v="dji_enum"/>
    <m/>
    <s v="uuid:77d3ea97-4cad-45d3-b550-e3f765eb048c"/>
    <n v="167173"/>
    <s v="77d3ea97-4cad-45d3-b550-e3f765eb048c"/>
    <s v="2018-03-11T15:05:27"/>
    <n v="343"/>
    <m/>
    <n v="-1"/>
    <m/>
  </r>
  <r>
    <s v="DJI"/>
    <s v="DJ04"/>
    <s v="DJ04007"/>
    <s v="DJI_014"/>
    <x v="13"/>
    <s v="Moussa"/>
    <s v="male"/>
    <d v="2018-02-18T00:00:00"/>
    <m/>
    <x v="1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76"/>
    <m/>
    <m/>
    <m/>
    <m/>
    <m/>
    <m/>
    <m/>
    <n v="2"/>
    <n v="9"/>
    <n v="4"/>
    <n v="61"/>
    <n v="76"/>
    <m/>
    <n v="0"/>
    <n v="0"/>
    <n v="0"/>
    <n v="0"/>
    <n v="0"/>
    <s v="2018-03-05T12:34:07.868+03"/>
    <s v="2018-03-05T12:49:32.661+03"/>
    <d v="2018-03-05T00:00:00"/>
    <s v="358161078056965"/>
    <s v="dji_enum"/>
    <m/>
    <s v="uuid:53fdf14e-6aa6-4b57-baf7-20e058f041a1"/>
    <n v="167174"/>
    <s v="53fdf14e-6aa6-4b57-baf7-20e058f041a1"/>
    <s v="2018-03-11T15:05:29"/>
    <n v="344"/>
    <m/>
    <n v="-1"/>
    <m/>
  </r>
  <r>
    <s v="DJI"/>
    <s v="DJ04"/>
    <s v="DJ04007"/>
    <s v="DJI_014"/>
    <x v="13"/>
    <s v="Moussa"/>
    <s v="male"/>
    <d v="2018-02-18T00:00:00"/>
    <m/>
    <x v="1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35"/>
    <m/>
    <m/>
    <m/>
    <m/>
    <m/>
    <m/>
    <m/>
    <n v="5"/>
    <n v="11"/>
    <n v="9"/>
    <n v="10"/>
    <n v="35"/>
    <m/>
    <n v="0"/>
    <n v="0"/>
    <n v="0"/>
    <n v="0"/>
    <n v="0"/>
    <s v="2018-03-05T12:49:42.375+03"/>
    <s v="2018-03-05T12:52:17.448+03"/>
    <d v="2018-03-05T00:00:00"/>
    <s v="358161078056965"/>
    <s v="dji_enum"/>
    <m/>
    <s v="uuid:8d3612d4-de00-4a14-bfec-770e2034f2d5"/>
    <n v="167175"/>
    <s v="8d3612d4-de00-4a14-bfec-770e2034f2d5"/>
    <s v="2018-03-11T15:05:32"/>
    <n v="345"/>
    <m/>
    <n v="-1"/>
    <m/>
  </r>
  <r>
    <s v="DJI"/>
    <s v="DJ04"/>
    <s v="DJ04007"/>
    <s v="DJI_014"/>
    <x v="13"/>
    <s v="Moussa"/>
    <s v="male"/>
    <d v="2018-02-19T00:00:00"/>
    <m/>
    <x v="1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68"/>
    <m/>
    <m/>
    <m/>
    <m/>
    <m/>
    <m/>
    <m/>
    <n v="2"/>
    <n v="12"/>
    <n v="6"/>
    <n v="48"/>
    <n v="68"/>
    <m/>
    <n v="0"/>
    <n v="0"/>
    <n v="0"/>
    <n v="0"/>
    <n v="0"/>
    <s v="2018-03-05T19:15:05.001+03"/>
    <s v="2018-03-05T19:29:55.511+03"/>
    <d v="2018-03-05T00:00:00"/>
    <s v="358161078056965"/>
    <s v="dji_enum"/>
    <m/>
    <s v="uuid:4c9ffce3-64ac-4be1-87d2-aa6345f9185b"/>
    <n v="167176"/>
    <s v="4c9ffce3-64ac-4be1-87d2-aa6345f9185b"/>
    <s v="2018-03-11T15:05:34"/>
    <n v="346"/>
    <m/>
    <n v="-1"/>
    <m/>
  </r>
  <r>
    <s v="DJI"/>
    <s v="DJ04"/>
    <s v="DJ04007"/>
    <s v="DJI_014"/>
    <x v="13"/>
    <s v="Moussa"/>
    <s v="male"/>
    <d v="2018-02-19T00:00:00"/>
    <m/>
    <x v="1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42"/>
    <m/>
    <m/>
    <m/>
    <m/>
    <m/>
    <m/>
    <m/>
    <n v="5"/>
    <n v="9"/>
    <n v="3"/>
    <n v="25"/>
    <n v="42"/>
    <m/>
    <n v="0"/>
    <n v="0"/>
    <n v="0"/>
    <n v="0"/>
    <n v="0"/>
    <s v="2018-03-05T19:30:03.531+03"/>
    <s v="2018-03-05T19:32:55.006+03"/>
    <d v="2018-03-05T00:00:00"/>
    <s v="358161078056965"/>
    <s v="dji_enum"/>
    <m/>
    <s v="uuid:a3fae7b6-c3e3-422c-99c0-8d06324db35b"/>
    <n v="167177"/>
    <s v="a3fae7b6-c3e3-422c-99c0-8d06324db35b"/>
    <s v="2018-03-11T15:05:36"/>
    <n v="347"/>
    <m/>
    <n v="-1"/>
    <m/>
  </r>
  <r>
    <s v="DJI"/>
    <s v="DJ04"/>
    <s v="DJ04007"/>
    <s v="DJI_014"/>
    <x v="13"/>
    <s v="Moussa"/>
    <s v="male"/>
    <d v="2018-02-19T00:00:00"/>
    <m/>
    <x v="1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53"/>
    <m/>
    <m/>
    <m/>
    <m/>
    <m/>
    <m/>
    <m/>
    <n v="3"/>
    <n v="10"/>
    <n v="6"/>
    <n v="34"/>
    <n v="53"/>
    <m/>
    <n v="0"/>
    <n v="0"/>
    <n v="0"/>
    <n v="0"/>
    <n v="0"/>
    <s v="2018-03-05T19:33:52.150+03"/>
    <s v="2018-03-05T19:37:39.380+03"/>
    <d v="2018-03-05T00:00:00"/>
    <s v="358161078056965"/>
    <s v="dji_enum"/>
    <m/>
    <s v="uuid:e2e8b613-be73-4d45-819c-9563b52c6fa9"/>
    <n v="167178"/>
    <s v="e2e8b613-be73-4d45-819c-9563b52c6fa9"/>
    <s v="2018-03-11T15:05:39"/>
    <n v="348"/>
    <m/>
    <n v="-1"/>
    <m/>
  </r>
  <r>
    <s v="DJI"/>
    <s v="DJ04"/>
    <s v="DJ04007"/>
    <s v="DJI_015"/>
    <x v="12"/>
    <s v="Kassim"/>
    <s v="male"/>
    <d v="2018-02-20T00:00:00"/>
    <m/>
    <x v="1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250"/>
    <m/>
    <m/>
    <m/>
    <m/>
    <m/>
    <m/>
    <m/>
    <n v="4"/>
    <n v="6"/>
    <n v="40"/>
    <n v="195"/>
    <n v="245"/>
    <m/>
    <n v="0"/>
    <n v="0"/>
    <n v="44"/>
    <n v="0"/>
    <n v="5"/>
    <s v="2018-03-04T10:41:12.134+03"/>
    <s v="2018-03-04T11:22:33.726+03"/>
    <d v="2018-03-04T00:00:00"/>
    <s v="358161078056965"/>
    <s v="dji_enum"/>
    <m/>
    <s v="uuid:7bf261be-6dbf-4713-ba50-5808c2f3872e"/>
    <n v="167155"/>
    <s v="7bf261be-6dbf-4713-ba50-5808c2f3872e"/>
    <s v="2018-03-11T15:04:37"/>
    <n v="325"/>
    <m/>
    <n v="-1"/>
    <s v=""/>
  </r>
  <r>
    <s v="DJI"/>
    <s v="DJ04"/>
    <s v="DJ04007"/>
    <s v="DJI_015"/>
    <x v="12"/>
    <s v="Kassim"/>
    <s v="male"/>
    <d v="2018-02-21T00:00:00"/>
    <m/>
    <x v="1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195"/>
    <m/>
    <m/>
    <m/>
    <m/>
    <m/>
    <m/>
    <m/>
    <n v="9"/>
    <n v="65"/>
    <n v="20"/>
    <n v="89"/>
    <n v="183"/>
    <m/>
    <n v="0"/>
    <n v="0"/>
    <n v="9"/>
    <n v="0"/>
    <n v="3"/>
    <s v="2018-03-04T10:45:57.566+03"/>
    <s v="2018-03-04T11:16:51.300+03"/>
    <d v="2018-03-04T00:00:00"/>
    <s v="358161078056965"/>
    <s v="dji_enum"/>
    <m/>
    <s v="uuid:8df96384-e313-43ed-9ef2-d2d903df5a18"/>
    <n v="167156"/>
    <s v="8df96384-e313-43ed-9ef2-d2d903df5a18"/>
    <s v="2018-03-11T15:04:40"/>
    <n v="326"/>
    <m/>
    <n v="-1"/>
    <s v=""/>
  </r>
  <r>
    <s v="DJI"/>
    <s v="DJ04"/>
    <s v="DJ04007"/>
    <s v="DJI_015"/>
    <x v="12"/>
    <s v="Kassim"/>
    <s v="male"/>
    <d v="2018-02-22T00:00:00"/>
    <m/>
    <x v="1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342"/>
    <m/>
    <m/>
    <m/>
    <m/>
    <m/>
    <m/>
    <m/>
    <n v="2"/>
    <n v="5"/>
    <n v="3"/>
    <n v="332"/>
    <n v="342"/>
    <m/>
    <n v="0"/>
    <n v="0"/>
    <n v="5"/>
    <n v="0"/>
    <n v="0"/>
    <s v="2018-03-04T11:22:43.226+03"/>
    <s v="2018-03-04T11:26:01.487+03"/>
    <d v="2018-03-04T00:00:00"/>
    <s v="358161078056965"/>
    <s v="dji_enum"/>
    <m/>
    <s v="uuid:3e11a5b0-2e39-41bc-bbf0-1cdfcee83fd4"/>
    <n v="167157"/>
    <s v="3e11a5b0-2e39-41bc-bbf0-1cdfcee83fd4"/>
    <s v="2018-03-11T15:04:43"/>
    <n v="327"/>
    <m/>
    <n v="-1"/>
    <s v=""/>
  </r>
  <r>
    <s v="DJI"/>
    <s v="DJ04"/>
    <s v="DJ04007"/>
    <s v="DJI_015"/>
    <x v="12"/>
    <s v="Kassim"/>
    <s v="male"/>
    <d v="2018-02-22T00:00:00"/>
    <m/>
    <x v="1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301"/>
    <m/>
    <m/>
    <m/>
    <m/>
    <m/>
    <m/>
    <m/>
    <n v="1"/>
    <n v="9"/>
    <n v="13"/>
    <n v="277"/>
    <n v="300"/>
    <m/>
    <n v="0"/>
    <n v="0"/>
    <n v="14"/>
    <n v="0"/>
    <n v="1"/>
    <s v="2018-03-04T11:41:27.607+03"/>
    <s v="2018-03-04T11:43:41.392+03"/>
    <d v="2018-03-04T00:00:00"/>
    <s v="358161078056965"/>
    <s v="dji_enum"/>
    <m/>
    <s v="uuid:c18a849c-69d1-4c10-8210-40aabf0af672"/>
    <n v="167158"/>
    <s v="c18a849c-69d1-4c10-8210-40aabf0af672"/>
    <s v="2018-03-11T15:04:45"/>
    <n v="328"/>
    <m/>
    <n v="-1"/>
    <s v=""/>
  </r>
  <r>
    <s v="DJI"/>
    <s v="DJ04"/>
    <s v="DJ04007"/>
    <s v="DJI_015"/>
    <x v="12"/>
    <s v="Kassim"/>
    <s v="male"/>
    <d v="2018-02-26T00:00:00"/>
    <m/>
    <x v="1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325"/>
    <m/>
    <m/>
    <m/>
    <m/>
    <m/>
    <m/>
    <m/>
    <n v="9"/>
    <n v="105"/>
    <n v="11"/>
    <n v="198"/>
    <n v="323"/>
    <m/>
    <n v="0"/>
    <n v="0"/>
    <n v="20"/>
    <n v="0"/>
    <n v="2"/>
    <s v="2018-03-04T11:49:49.722+03"/>
    <s v="2018-03-04T11:51:56.349+03"/>
    <d v="2018-03-04T00:00:00"/>
    <s v="358161078056965"/>
    <s v="dji_enum"/>
    <m/>
    <s v="uuid:5391b843-ecdf-4fa1-86b0-1989389a6ab2"/>
    <n v="167161"/>
    <s v="5391b843-ecdf-4fa1-86b0-1989389a6ab2"/>
    <s v="2018-03-11T15:04:55"/>
    <n v="331"/>
    <m/>
    <n v="-1"/>
    <s v=""/>
  </r>
  <r>
    <s v="DJI"/>
    <s v="DJ04"/>
    <s v="DJ04007"/>
    <s v="DJI_002"/>
    <x v="6"/>
    <s v="Oumalkaire"/>
    <s v="female"/>
    <d v="2018-02-01T00:00:00"/>
    <m/>
    <x v="0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72"/>
    <m/>
    <m/>
    <m/>
    <m/>
    <m/>
    <m/>
    <m/>
    <n v="0"/>
    <n v="12"/>
    <n v="3"/>
    <n v="57"/>
    <n v="72"/>
    <m/>
    <n v="0"/>
    <n v="0"/>
    <n v="3"/>
    <n v="0"/>
    <n v="0"/>
    <s v="2018-03-01T16:48:53.661+03"/>
    <s v="2018-03-01T16:50:35.464+03"/>
    <d v="2018-03-01T00:00:00"/>
    <s v="358161078056965"/>
    <s v="dji_enum"/>
    <m/>
    <s v="uuid:f7ceb4a4-8527-4efe-aeec-b3edd5ebbe29"/>
    <n v="153781"/>
    <s v="f7ceb4a4-8527-4efe-aeec-b3edd5ebbe29"/>
    <s v="2018-03-04T07:39:28"/>
    <n v="306"/>
    <m/>
    <n v="-1"/>
    <s v=""/>
  </r>
  <r>
    <s v="DJI"/>
    <s v="DJ04"/>
    <s v="DJ04007"/>
    <s v="DJI_006"/>
    <x v="7"/>
    <s v="Oumlkaire "/>
    <s v="male"/>
    <d v="2018-02-01T00:00:00"/>
    <m/>
    <x v="0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80"/>
    <m/>
    <m/>
    <m/>
    <m/>
    <m/>
    <m/>
    <m/>
    <n v="0"/>
    <n v="0"/>
    <n v="12"/>
    <n v="68"/>
    <n v="80"/>
    <m/>
    <n v="0"/>
    <n v="0"/>
    <n v="12"/>
    <n v="0"/>
    <n v="0"/>
    <s v="2018-03-01T16:51:40.099+03"/>
    <s v="2018-03-01T16:58:28.083+03"/>
    <d v="2018-03-01T00:00:00"/>
    <s v="358161078056965"/>
    <s v="dji_enum"/>
    <m/>
    <s v="uuid:3b95676c-be7c-4615-b7e1-0c60acb7f756"/>
    <n v="153782"/>
    <s v="3b95676c-be7c-4615-b7e1-0c60acb7f756"/>
    <s v="2018-03-04T07:39:32"/>
    <n v="307"/>
    <m/>
    <n v="-1"/>
    <s v=""/>
  </r>
  <r>
    <s v="DJI"/>
    <s v="DJ04"/>
    <s v="DJ04007"/>
    <s v="DJI_002"/>
    <x v="6"/>
    <s v="Oumalkaire "/>
    <s v="female"/>
    <d v="2018-02-04T00:00:00"/>
    <m/>
    <x v="0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102"/>
    <m/>
    <m/>
    <m/>
    <m/>
    <m/>
    <m/>
    <m/>
    <n v="7"/>
    <n v="21"/>
    <n v="8"/>
    <n v="66"/>
    <n v="102"/>
    <m/>
    <n v="0"/>
    <n v="0"/>
    <n v="15"/>
    <n v="0"/>
    <n v="0"/>
    <s v="2018-03-01T16:58:36.349+03"/>
    <s v="2018-03-01T17:02:29.914+03"/>
    <d v="2018-03-01T00:00:00"/>
    <s v="358161078056965"/>
    <s v="dji_enum"/>
    <m/>
    <s v="uuid:c29eb83e-b965-403b-b73c-f796568496e2"/>
    <n v="153783"/>
    <s v="c29eb83e-b965-403b-b73c-f796568496e2"/>
    <s v="2018-03-04T07:39:35"/>
    <n v="308"/>
    <m/>
    <n v="-1"/>
    <s v=""/>
  </r>
  <r>
    <s v="DJI"/>
    <s v="DJ04"/>
    <s v="DJ04007"/>
    <s v="DJI_006"/>
    <x v="7"/>
    <s v="Oumalkaire "/>
    <s v="female"/>
    <d v="2018-02-04T00:00:00"/>
    <m/>
    <x v="0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99"/>
    <m/>
    <m/>
    <m/>
    <m/>
    <m/>
    <m/>
    <m/>
    <n v="0"/>
    <n v="0"/>
    <n v="0"/>
    <n v="99"/>
    <n v="99"/>
    <m/>
    <n v="0"/>
    <n v="0"/>
    <n v="0"/>
    <n v="0"/>
    <n v="0"/>
    <s v="2018-03-01T17:03:42.903+03"/>
    <s v="2018-03-01T17:06:16.512+03"/>
    <d v="2018-03-01T00:00:00"/>
    <s v="358161078056965"/>
    <s v="dji_enum"/>
    <m/>
    <s v="uuid:f752f706-c237-4939-97b1-64b5fe48bd2c"/>
    <n v="153784"/>
    <s v="f752f706-c237-4939-97b1-64b5fe48bd2c"/>
    <s v="2018-03-04T07:39:37"/>
    <n v="309"/>
    <m/>
    <n v="-1"/>
    <s v=""/>
  </r>
  <r>
    <s v="DJI"/>
    <s v="DJ04"/>
    <s v="DJ04007"/>
    <s v="DJI_006"/>
    <x v="7"/>
    <s v="Oumalkaire "/>
    <s v="female"/>
    <d v="2018-02-06T00:00:00"/>
    <m/>
    <x v="0"/>
    <m/>
    <x v="0"/>
    <m/>
    <s v="ETH04"/>
    <m/>
    <s v="ooo"/>
    <m/>
    <x v="2"/>
    <m/>
    <m/>
    <m/>
    <s v="ooo"/>
    <m/>
    <x v="0"/>
    <n v="0"/>
    <n v="0"/>
    <n v="0"/>
    <n v="1"/>
    <n v="0"/>
    <n v="0"/>
    <n v="0"/>
    <x v="0"/>
    <m/>
    <n v="81"/>
    <m/>
    <m/>
    <m/>
    <m/>
    <m/>
    <m/>
    <m/>
    <n v="0"/>
    <n v="0"/>
    <n v="26"/>
    <n v="55"/>
    <n v="81"/>
    <m/>
    <n v="0"/>
    <n v="0"/>
    <n v="26"/>
    <n v="0"/>
    <n v="0"/>
    <s v="2018-03-12T15:12:51.979+03"/>
    <s v="2018-03-12T15:23:54.093+03"/>
    <d v="2018-03-12T00:00:00"/>
    <s v="358161078056965"/>
    <s v="dji_enum"/>
    <m/>
    <s v="uuid:6219c99d-a694-4215-aa8e-5d4547edd58b"/>
    <n v="173123"/>
    <s v="6219c99d-a694-4215-aa8e-5d4547edd58b"/>
    <s v="2018-03-12T14:34:22"/>
    <n v="349"/>
    <m/>
    <n v="-1"/>
    <s v=""/>
  </r>
  <r>
    <s v="DJI"/>
    <s v="DJ04"/>
    <s v="DJ04007"/>
    <s v="DJI_002"/>
    <x v="6"/>
    <s v="Oumalkaire "/>
    <s v="female"/>
    <d v="2018-02-07T00:00:00"/>
    <m/>
    <x v="1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120"/>
    <m/>
    <m/>
    <m/>
    <m/>
    <m/>
    <m/>
    <m/>
    <n v="3"/>
    <n v="18"/>
    <n v="0"/>
    <n v="99"/>
    <n v="120"/>
    <m/>
    <n v="0"/>
    <n v="0"/>
    <n v="3"/>
    <n v="0"/>
    <n v="0"/>
    <s v="2018-03-12T15:24:03.967+03"/>
    <s v="2018-03-12T15:27:42.489+03"/>
    <d v="2018-03-12T00:00:00"/>
    <s v="358161078056965"/>
    <s v="dji_enum"/>
    <m/>
    <s v="uuid:429b6e70-13e1-40ba-afa6-565636f9f5d5"/>
    <n v="173124"/>
    <s v="429b6e70-13e1-40ba-afa6-565636f9f5d5"/>
    <s v="2018-03-12T14:34:26"/>
    <n v="350"/>
    <m/>
    <n v="-1"/>
    <s v=""/>
  </r>
  <r>
    <s v="DJI"/>
    <s v="DJ04"/>
    <s v="DJ04007"/>
    <s v="DJI_006"/>
    <x v="7"/>
    <s v="Oumalkaire "/>
    <s v="female"/>
    <d v="2018-02-07T00:00:00"/>
    <m/>
    <x v="0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71"/>
    <m/>
    <m/>
    <m/>
    <m/>
    <m/>
    <m/>
    <m/>
    <n v="0"/>
    <n v="2"/>
    <n v="21"/>
    <n v="48"/>
    <n v="71"/>
    <m/>
    <n v="0"/>
    <n v="0"/>
    <n v="21"/>
    <n v="0"/>
    <n v="0"/>
    <s v="2018-03-12T15:27:50.840+03"/>
    <s v="2018-03-12T15:44:26.822+03"/>
    <d v="2018-03-12T00:00:00"/>
    <s v="358161078056965"/>
    <s v="dji_enum"/>
    <m/>
    <s v="uuid:9133602a-b577-40d6-845e-613af6556b01"/>
    <n v="173125"/>
    <s v="9133602a-b577-40d6-845e-613af6556b01"/>
    <s v="2018-03-12T14:34:30"/>
    <n v="351"/>
    <m/>
    <n v="-1"/>
    <s v=""/>
  </r>
  <r>
    <s v="DJI"/>
    <s v="DJ04"/>
    <s v="DJ04007"/>
    <s v="DJI_002"/>
    <x v="6"/>
    <s v="Oumalkaire "/>
    <s v="female"/>
    <d v="2018-02-08T00:00:00"/>
    <m/>
    <x v="0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58"/>
    <m/>
    <m/>
    <m/>
    <m/>
    <m/>
    <m/>
    <m/>
    <n v="0"/>
    <n v="7"/>
    <n v="4"/>
    <n v="47"/>
    <n v="58"/>
    <m/>
    <n v="0"/>
    <n v="0"/>
    <n v="4"/>
    <n v="0"/>
    <n v="0"/>
    <s v="2018-03-12T15:53:32.477+03"/>
    <s v="2018-03-12T16:04:13.348+03"/>
    <d v="2018-03-12T00:00:00"/>
    <s v="358161078056965"/>
    <s v="dji_enum"/>
    <m/>
    <s v="uuid:e9b08886-dcc9-4c2a-858d-b7e07eb92890"/>
    <n v="173126"/>
    <s v="e9b08886-dcc9-4c2a-858d-b7e07eb92890"/>
    <s v="2018-03-12T14:34:34"/>
    <n v="352"/>
    <m/>
    <n v="-1"/>
    <s v=""/>
  </r>
  <r>
    <s v="DJI"/>
    <s v="DJ04"/>
    <s v="DJ04007"/>
    <s v="DJI_006"/>
    <x v="7"/>
    <s v="Oumalkaire "/>
    <s v="female"/>
    <d v="2018-02-08T00:00:00"/>
    <m/>
    <x v="0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42"/>
    <m/>
    <m/>
    <m/>
    <m/>
    <m/>
    <m/>
    <m/>
    <n v="0"/>
    <n v="0"/>
    <n v="0"/>
    <n v="42"/>
    <n v="42"/>
    <m/>
    <n v="0"/>
    <n v="0"/>
    <n v="0"/>
    <n v="0"/>
    <n v="0"/>
    <s v="2018-03-12T16:04:26.084+03"/>
    <s v="2018-03-12T16:06:02.017+03"/>
    <d v="2018-03-12T00:00:00"/>
    <s v="358161078056965"/>
    <s v="dji_enum"/>
    <m/>
    <s v="uuid:53def7bb-aa6f-4e70-a4e8-76277bf24839"/>
    <n v="173127"/>
    <s v="53def7bb-aa6f-4e70-a4e8-76277bf24839"/>
    <s v="2018-03-12T14:34:36"/>
    <n v="353"/>
    <m/>
    <n v="-1"/>
    <s v=""/>
  </r>
  <r>
    <s v="DJI"/>
    <s v="DJ04"/>
    <s v="DJ04007"/>
    <s v="DJI_002"/>
    <x v="6"/>
    <s v="Oumalkaire "/>
    <s v="female"/>
    <d v="2018-02-12T00:00:00"/>
    <m/>
    <x v="3"/>
    <m/>
    <x v="0"/>
    <m/>
    <s v="ETH01"/>
    <m/>
    <s v="ooo"/>
    <m/>
    <x v="2"/>
    <m/>
    <m/>
    <m/>
    <s v="ooo"/>
    <m/>
    <x v="0"/>
    <n v="0"/>
    <n v="0"/>
    <n v="0"/>
    <n v="1"/>
    <n v="0"/>
    <n v="0"/>
    <n v="0"/>
    <x v="0"/>
    <m/>
    <n v="241"/>
    <m/>
    <m/>
    <m/>
    <m/>
    <m/>
    <m/>
    <m/>
    <n v="10"/>
    <n v="27"/>
    <n v="13"/>
    <n v="191"/>
    <n v="241"/>
    <m/>
    <n v="0"/>
    <n v="0"/>
    <n v="23"/>
    <n v="0"/>
    <n v="0"/>
    <s v="2018-03-12T16:06:12.288+03"/>
    <s v="2018-03-12T16:12:46.042+03"/>
    <d v="2018-03-12T00:00:00"/>
    <s v="358161078056965"/>
    <s v="dji_enum"/>
    <m/>
    <s v="uuid:4dee9c87-11db-4e77-b816-ed31bcf1946a"/>
    <n v="173128"/>
    <s v="4dee9c87-11db-4e77-b816-ed31bcf1946a"/>
    <s v="2018-03-12T14:34:41"/>
    <n v="354"/>
    <m/>
    <n v="-1"/>
    <s v=""/>
  </r>
  <r>
    <s v="DJI"/>
    <s v="DJ04"/>
    <s v="DJ04007"/>
    <s v="DJI_006"/>
    <x v="7"/>
    <s v="Oumalkaire "/>
    <s v="female"/>
    <d v="2018-02-12T00:00:00"/>
    <m/>
    <x v="0"/>
    <m/>
    <x v="0"/>
    <m/>
    <s v="ETH04"/>
    <m/>
    <s v="ooo"/>
    <m/>
    <x v="2"/>
    <m/>
    <m/>
    <m/>
    <s v="ooo"/>
    <m/>
    <x v="0"/>
    <n v="0"/>
    <n v="0"/>
    <n v="0"/>
    <n v="1"/>
    <n v="0"/>
    <n v="0"/>
    <n v="0"/>
    <x v="0"/>
    <m/>
    <n v="146"/>
    <m/>
    <m/>
    <m/>
    <m/>
    <m/>
    <m/>
    <m/>
    <n v="0"/>
    <n v="21"/>
    <n v="7"/>
    <n v="118"/>
    <n v="146"/>
    <m/>
    <n v="0"/>
    <n v="0"/>
    <n v="7"/>
    <n v="0"/>
    <n v="0"/>
    <s v="2018-03-12T16:13:12.459+03"/>
    <s v="2018-03-12T16:17:45.990+03"/>
    <d v="2018-03-12T00:00:00"/>
    <s v="358161078056965"/>
    <s v="dji_enum"/>
    <m/>
    <s v="uuid:ee2a22ea-e28a-4883-a1ec-6a430bbeaa41"/>
    <n v="173129"/>
    <s v="ee2a22ea-e28a-4883-a1ec-6a430bbeaa41"/>
    <s v="2018-03-12T14:34:43"/>
    <n v="355"/>
    <m/>
    <n v="-1"/>
    <s v=""/>
  </r>
  <r>
    <s v="DJI"/>
    <s v="DJ04"/>
    <s v="DJ04007"/>
    <s v="DJI_002"/>
    <x v="6"/>
    <s v="Oumalkaire "/>
    <s v="female"/>
    <d v="2018-02-13T00:00:00"/>
    <m/>
    <x v="0"/>
    <m/>
    <x v="0"/>
    <m/>
    <s v="ETH04"/>
    <m/>
    <s v="ooo"/>
    <m/>
    <x v="2"/>
    <m/>
    <m/>
    <m/>
    <s v="ooo"/>
    <m/>
    <x v="0"/>
    <n v="0"/>
    <n v="0"/>
    <n v="0"/>
    <n v="1"/>
    <n v="0"/>
    <n v="0"/>
    <n v="0"/>
    <x v="0"/>
    <m/>
    <n v="96"/>
    <m/>
    <m/>
    <m/>
    <m/>
    <m/>
    <m/>
    <m/>
    <n v="0"/>
    <n v="21"/>
    <n v="12"/>
    <n v="63"/>
    <n v="96"/>
    <m/>
    <n v="0"/>
    <n v="0"/>
    <n v="12"/>
    <n v="0"/>
    <n v="0"/>
    <s v="2018-03-12T16:22:36.854+03"/>
    <s v="2018-03-12T16:26:59.218+03"/>
    <d v="2018-03-12T00:00:00"/>
    <s v="358161078056965"/>
    <s v="dji_enum"/>
    <m/>
    <s v="uuid:c7b04331-ff2d-4f1a-bc2d-de8c993baa49"/>
    <n v="173130"/>
    <s v="c7b04331-ff2d-4f1a-bc2d-de8c993baa49"/>
    <s v="2018-03-12T14:34:45"/>
    <n v="356"/>
    <m/>
    <n v="-1"/>
    <s v=""/>
  </r>
  <r>
    <s v="DJI"/>
    <s v="DJ04"/>
    <s v="DJ04007"/>
    <s v="DJI_006"/>
    <x v="7"/>
    <s v="Oumalkaire "/>
    <s v="female"/>
    <d v="2018-02-13T00:00:00"/>
    <m/>
    <x v="0"/>
    <m/>
    <x v="0"/>
    <m/>
    <s v="ETH01"/>
    <m/>
    <s v="ooo"/>
    <m/>
    <x v="2"/>
    <m/>
    <m/>
    <m/>
    <s v="ooo"/>
    <m/>
    <x v="0"/>
    <n v="0"/>
    <n v="0"/>
    <n v="0"/>
    <n v="1"/>
    <n v="0"/>
    <n v="0"/>
    <n v="0"/>
    <x v="0"/>
    <m/>
    <n v="120"/>
    <m/>
    <m/>
    <m/>
    <m/>
    <m/>
    <m/>
    <m/>
    <n v="4"/>
    <n v="18"/>
    <n v="8"/>
    <n v="90"/>
    <n v="120"/>
    <m/>
    <n v="0"/>
    <n v="0"/>
    <n v="12"/>
    <n v="0"/>
    <n v="0"/>
    <s v="2018-03-12T16:27:09.522+03"/>
    <s v="2018-03-12T16:31:12.236+03"/>
    <d v="2018-03-12T00:00:00"/>
    <s v="358161078056965"/>
    <s v="dji_enum"/>
    <m/>
    <s v="uuid:1036c816-1d1e-4a88-9672-86bbf22477db"/>
    <n v="173131"/>
    <s v="1036c816-1d1e-4a88-9672-86bbf22477db"/>
    <s v="2018-03-12T14:34:48"/>
    <n v="357"/>
    <m/>
    <n v="-1"/>
    <s v=""/>
  </r>
  <r>
    <s v="DJI"/>
    <s v="DJ04"/>
    <s v="DJ04007"/>
    <s v="DJI_002"/>
    <x v="6"/>
    <s v="Oumalkaire "/>
    <s v="female"/>
    <d v="2018-02-14T00:00:00"/>
    <m/>
    <x v="0"/>
    <m/>
    <x v="0"/>
    <m/>
    <s v="ETH01"/>
    <m/>
    <s v="ooo"/>
    <m/>
    <x v="2"/>
    <m/>
    <m/>
    <m/>
    <s v="ooo"/>
    <m/>
    <x v="0"/>
    <n v="0"/>
    <n v="0"/>
    <n v="0"/>
    <n v="1"/>
    <n v="0"/>
    <n v="0"/>
    <n v="0"/>
    <x v="0"/>
    <m/>
    <n v="104"/>
    <m/>
    <m/>
    <m/>
    <m/>
    <m/>
    <m/>
    <m/>
    <n v="0"/>
    <n v="13"/>
    <n v="0"/>
    <n v="91"/>
    <n v="104"/>
    <m/>
    <n v="0"/>
    <n v="0"/>
    <n v="0"/>
    <n v="0"/>
    <n v="0"/>
    <s v="2018-03-12T16:31:21.855+03"/>
    <s v="2018-03-12T16:35:46.316+03"/>
    <d v="2018-03-12T00:00:00"/>
    <s v="358161078056965"/>
    <s v="dji_enum"/>
    <m/>
    <s v="uuid:bf84846f-a57f-43c1-bd88-26eba02b9fe0"/>
    <n v="173132"/>
    <s v="bf84846f-a57f-43c1-bd88-26eba02b9fe0"/>
    <s v="2018-03-12T14:34:50"/>
    <n v="358"/>
    <m/>
    <n v="-1"/>
    <s v=""/>
  </r>
  <r>
    <s v="DJI"/>
    <s v="DJ04"/>
    <s v="DJ04007"/>
    <s v="DJI_006"/>
    <x v="7"/>
    <s v="Oumalkaire "/>
    <s v="female"/>
    <d v="2018-02-14T00:00:00"/>
    <m/>
    <x v="3"/>
    <m/>
    <x v="0"/>
    <m/>
    <s v="ETH04"/>
    <m/>
    <s v="ooo"/>
    <m/>
    <x v="2"/>
    <m/>
    <m/>
    <m/>
    <s v="ooo"/>
    <m/>
    <x v="0"/>
    <n v="0"/>
    <n v="0"/>
    <n v="0"/>
    <n v="1"/>
    <n v="0"/>
    <n v="0"/>
    <n v="0"/>
    <x v="0"/>
    <m/>
    <n v="217"/>
    <m/>
    <m/>
    <m/>
    <m/>
    <m/>
    <m/>
    <m/>
    <n v="0"/>
    <n v="0"/>
    <n v="10"/>
    <n v="207"/>
    <n v="217"/>
    <m/>
    <n v="0"/>
    <n v="0"/>
    <n v="10"/>
    <n v="0"/>
    <n v="0"/>
    <s v="2018-03-12T16:35:56.666+03"/>
    <s v="2018-03-12T16:39:26.628+03"/>
    <d v="2018-03-12T00:00:00"/>
    <s v="358161078056965"/>
    <s v="dji_enum"/>
    <m/>
    <s v="uuid:3ce0beb6-6fe3-4f5d-8c33-9cfbff813cb4"/>
    <n v="173133"/>
    <s v="3ce0beb6-6fe3-4f5d-8c33-9cfbff813cb4"/>
    <s v="2018-03-12T14:34:53"/>
    <n v="359"/>
    <m/>
    <n v="-1"/>
    <s v=""/>
  </r>
  <r>
    <s v="DJI"/>
    <s v="DJ04"/>
    <s v="DJ04007"/>
    <s v="DJI_002"/>
    <x v="6"/>
    <s v="Oumalkaire "/>
    <s v="female"/>
    <d v="2018-02-15T00:00:00"/>
    <m/>
    <x v="3"/>
    <m/>
    <x v="0"/>
    <m/>
    <s v="ETH03"/>
    <m/>
    <s v="ooo"/>
    <m/>
    <x v="2"/>
    <m/>
    <m/>
    <m/>
    <s v="ooo"/>
    <m/>
    <x v="0"/>
    <n v="0"/>
    <n v="0"/>
    <n v="0"/>
    <n v="1"/>
    <n v="0"/>
    <n v="0"/>
    <n v="0"/>
    <x v="0"/>
    <m/>
    <n v="48"/>
    <m/>
    <m/>
    <m/>
    <m/>
    <m/>
    <m/>
    <m/>
    <n v="0"/>
    <n v="0"/>
    <n v="0"/>
    <n v="48"/>
    <n v="48"/>
    <m/>
    <n v="0"/>
    <n v="0"/>
    <n v="0"/>
    <n v="0"/>
    <n v="0"/>
    <s v="2018-03-12T16:39:37.028+03"/>
    <s v="2018-03-12T16:43:04.618+03"/>
    <d v="2018-03-12T00:00:00"/>
    <s v="358161078056965"/>
    <s v="dji_enum"/>
    <m/>
    <s v="uuid:091c0217-bdfc-4c98-961a-90b3e4d00c04"/>
    <n v="173134"/>
    <s v="091c0217-bdfc-4c98-961a-90b3e4d00c04"/>
    <s v="2018-03-12T14:34:55"/>
    <n v="360"/>
    <m/>
    <n v="-1"/>
    <s v=""/>
  </r>
  <r>
    <s v="DJI"/>
    <s v="DJ04"/>
    <s v="DJ04007"/>
    <s v="DJI_006"/>
    <x v="7"/>
    <s v="Oumalkaire "/>
    <s v="female"/>
    <d v="2018-02-15T00:00:00"/>
    <m/>
    <x v="0"/>
    <m/>
    <x v="0"/>
    <m/>
    <s v="ETH04"/>
    <m/>
    <s v="ooo"/>
    <m/>
    <x v="2"/>
    <m/>
    <m/>
    <m/>
    <s v="ooo"/>
    <m/>
    <x v="0"/>
    <n v="0"/>
    <n v="0"/>
    <n v="0"/>
    <n v="1"/>
    <n v="0"/>
    <n v="0"/>
    <n v="0"/>
    <x v="0"/>
    <m/>
    <n v="148"/>
    <m/>
    <m/>
    <m/>
    <m/>
    <m/>
    <m/>
    <m/>
    <n v="0"/>
    <n v="2"/>
    <n v="33"/>
    <n v="113"/>
    <n v="148"/>
    <m/>
    <n v="0"/>
    <n v="0"/>
    <n v="33"/>
    <n v="0"/>
    <n v="0"/>
    <s v="2018-03-12T16:43:13.162+03"/>
    <s v="2018-03-12T16:47:30.918+03"/>
    <d v="2018-03-12T00:00:00"/>
    <s v="358161078056965"/>
    <s v="dji_enum"/>
    <m/>
    <s v="uuid:cb42007b-0580-4c87-b06b-088f5f5beb45"/>
    <n v="173135"/>
    <s v="cb42007b-0580-4c87-b06b-088f5f5beb45"/>
    <s v="2018-03-12T14:34:58"/>
    <n v="361"/>
    <m/>
    <n v="-1"/>
    <s v=""/>
  </r>
  <r>
    <s v="DJI"/>
    <s v="DJ04"/>
    <s v="DJ04007"/>
    <s v="DJI_002"/>
    <x v="6"/>
    <s v="Oumalkaire "/>
    <s v="female"/>
    <d v="2018-02-18T00:00:00"/>
    <m/>
    <x v="1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96"/>
    <m/>
    <m/>
    <m/>
    <m/>
    <m/>
    <m/>
    <m/>
    <n v="0"/>
    <n v="13"/>
    <n v="8"/>
    <n v="75"/>
    <n v="96"/>
    <m/>
    <n v="0"/>
    <n v="0"/>
    <n v="8"/>
    <n v="0"/>
    <n v="0"/>
    <s v="2018-03-12T16:47:40.311+03"/>
    <s v="2018-03-12T16:50:55.678+03"/>
    <d v="2018-03-12T00:00:00"/>
    <s v="358161078056965"/>
    <s v="dji_enum"/>
    <m/>
    <s v="uuid:bb80533a-2792-437b-80f0-553701452f70"/>
    <n v="173136"/>
    <s v="bb80533a-2792-437b-80f0-553701452f70"/>
    <s v="2018-03-12T14:35:01"/>
    <n v="362"/>
    <m/>
    <n v="-1"/>
    <s v=""/>
  </r>
  <r>
    <s v="DJI"/>
    <s v="DJ04"/>
    <s v="DJ04007"/>
    <s v="DJI_006"/>
    <x v="7"/>
    <s v="Oumalkaire "/>
    <s v="female"/>
    <d v="2018-02-18T00:00:00"/>
    <m/>
    <x v="0"/>
    <m/>
    <x v="0"/>
    <m/>
    <s v="ETH04"/>
    <m/>
    <s v="ooo"/>
    <m/>
    <x v="2"/>
    <m/>
    <m/>
    <m/>
    <s v="ooo"/>
    <m/>
    <x v="0"/>
    <n v="0"/>
    <n v="0"/>
    <n v="0"/>
    <n v="1"/>
    <n v="0"/>
    <n v="0"/>
    <n v="0"/>
    <x v="0"/>
    <m/>
    <n v="117"/>
    <m/>
    <m/>
    <m/>
    <m/>
    <m/>
    <m/>
    <m/>
    <n v="0"/>
    <n v="0"/>
    <n v="26"/>
    <n v="91"/>
    <n v="117"/>
    <m/>
    <n v="0"/>
    <n v="0"/>
    <n v="26"/>
    <n v="0"/>
    <n v="0"/>
    <s v="2018-03-12T16:51:02.647+03"/>
    <s v="2018-03-12T16:53:27.632+03"/>
    <d v="2018-03-12T00:00:00"/>
    <s v="358161078056965"/>
    <s v="dji_enum"/>
    <m/>
    <s v="uuid:13742707-f680-4dbe-ba6b-26789cf9aa05"/>
    <n v="173137"/>
    <s v="13742707-f680-4dbe-ba6b-26789cf9aa05"/>
    <s v="2018-03-12T14:35:04"/>
    <n v="363"/>
    <m/>
    <n v="-1"/>
    <s v=""/>
  </r>
  <r>
    <s v="DJI"/>
    <s v="DJ04"/>
    <s v="DJ04007"/>
    <s v="DJI_002"/>
    <x v="6"/>
    <s v="Oumalkaire "/>
    <s v="female"/>
    <d v="2018-02-21T00:00:00"/>
    <m/>
    <x v="1"/>
    <m/>
    <x v="0"/>
    <m/>
    <s v="ETH01"/>
    <m/>
    <s v="ooo"/>
    <m/>
    <x v="2"/>
    <m/>
    <m/>
    <m/>
    <s v="ooo"/>
    <m/>
    <x v="0"/>
    <n v="0"/>
    <n v="0"/>
    <n v="0"/>
    <n v="1"/>
    <n v="0"/>
    <n v="0"/>
    <n v="0"/>
    <x v="0"/>
    <m/>
    <n v="128"/>
    <m/>
    <m/>
    <m/>
    <m/>
    <m/>
    <m/>
    <m/>
    <n v="0"/>
    <n v="27"/>
    <n v="8"/>
    <n v="93"/>
    <n v="128"/>
    <m/>
    <n v="0"/>
    <n v="0"/>
    <n v="8"/>
    <n v="0"/>
    <n v="0"/>
    <s v="2018-03-12T16:53:35.329+03"/>
    <s v="2018-03-12T16:57:17.962+03"/>
    <d v="2018-03-12T00:00:00"/>
    <s v="358161078056965"/>
    <s v="dji_enum"/>
    <m/>
    <s v="uuid:f0b6cfc9-3a9f-45d9-9163-906fecdff87f"/>
    <n v="173138"/>
    <s v="f0b6cfc9-3a9f-45d9-9163-906fecdff87f"/>
    <s v="2018-03-12T14:35:08"/>
    <n v="364"/>
    <m/>
    <n v="-1"/>
    <s v=""/>
  </r>
  <r>
    <s v="DJI"/>
    <s v="DJ04"/>
    <s v="DJ04007"/>
    <s v="DJI_006"/>
    <x v="7"/>
    <s v="Oumalkaire "/>
    <s v="female"/>
    <d v="2018-02-21T00:00:00"/>
    <m/>
    <x v="0"/>
    <m/>
    <x v="0"/>
    <m/>
    <s v="ETH04"/>
    <m/>
    <s v="ooo"/>
    <m/>
    <x v="2"/>
    <m/>
    <m/>
    <m/>
    <s v="ooo"/>
    <m/>
    <x v="0"/>
    <n v="0"/>
    <n v="0"/>
    <n v="0"/>
    <n v="1"/>
    <n v="0"/>
    <n v="0"/>
    <n v="0"/>
    <x v="0"/>
    <m/>
    <n v="251"/>
    <m/>
    <m/>
    <m/>
    <m/>
    <m/>
    <m/>
    <m/>
    <n v="0"/>
    <n v="4"/>
    <n v="22"/>
    <n v="225"/>
    <n v="251"/>
    <m/>
    <n v="0"/>
    <n v="0"/>
    <n v="22"/>
    <n v="0"/>
    <n v="0"/>
    <s v="2018-03-12T16:57:23.774+03"/>
    <s v="2018-03-12T17:01:49.170+03"/>
    <d v="2018-03-12T00:00:00"/>
    <s v="358161078056965"/>
    <s v="dji_enum"/>
    <m/>
    <s v="uuid:5b27bb07-a348-4da0-9326-5213152cc1c9"/>
    <n v="173139"/>
    <s v="5b27bb07-a348-4da0-9326-5213152cc1c9"/>
    <s v="2018-03-12T14:35:11"/>
    <n v="365"/>
    <m/>
    <n v="-1"/>
    <s v=""/>
  </r>
  <r>
    <s v="DJI"/>
    <s v="DJ04"/>
    <s v="DJ04007"/>
    <s v="DJI_002"/>
    <x v="6"/>
    <s v="Oumalkaire "/>
    <s v="female"/>
    <d v="2018-02-22T00:00:00"/>
    <m/>
    <x v="3"/>
    <m/>
    <x v="0"/>
    <m/>
    <s v="ETH01"/>
    <m/>
    <s v="ooo"/>
    <m/>
    <x v="2"/>
    <m/>
    <m/>
    <m/>
    <s v="ooo"/>
    <m/>
    <x v="0"/>
    <n v="0"/>
    <n v="0"/>
    <n v="0"/>
    <n v="1"/>
    <n v="0"/>
    <n v="0"/>
    <n v="0"/>
    <x v="0"/>
    <m/>
    <n v="78"/>
    <m/>
    <m/>
    <m/>
    <m/>
    <m/>
    <m/>
    <m/>
    <n v="0"/>
    <n v="14"/>
    <n v="7"/>
    <n v="57"/>
    <n v="78"/>
    <m/>
    <n v="0"/>
    <n v="0"/>
    <n v="7"/>
    <n v="0"/>
    <n v="0"/>
    <s v="2018-03-12T17:02:28.596+03"/>
    <s v="2018-03-12T17:04:39.487+03"/>
    <d v="2018-03-12T00:00:00"/>
    <s v="358161078056965"/>
    <s v="dji_enum"/>
    <m/>
    <s v="uuid:f7589990-bdf6-4b57-bb6e-aec091426248"/>
    <n v="173140"/>
    <s v="f7589990-bdf6-4b57-bb6e-aec091426248"/>
    <s v="2018-03-12T14:35:14"/>
    <n v="366"/>
    <m/>
    <n v="-1"/>
    <s v=""/>
  </r>
  <r>
    <s v="DJI"/>
    <s v="DJ04"/>
    <s v="DJ04007"/>
    <s v="DJI_006"/>
    <x v="7"/>
    <s v="Oumalkaire "/>
    <s v="female"/>
    <d v="2018-02-22T00:00:00"/>
    <m/>
    <x v="0"/>
    <m/>
    <x v="0"/>
    <m/>
    <m/>
    <m/>
    <s v="ooo"/>
    <m/>
    <x v="2"/>
    <m/>
    <m/>
    <m/>
    <s v="ooo"/>
    <m/>
    <x v="0"/>
    <n v="0"/>
    <n v="0"/>
    <n v="0"/>
    <n v="1"/>
    <n v="0"/>
    <n v="0"/>
    <n v="0"/>
    <x v="0"/>
    <m/>
    <n v="240"/>
    <m/>
    <m/>
    <m/>
    <m/>
    <m/>
    <m/>
    <m/>
    <n v="0"/>
    <n v="0"/>
    <n v="19"/>
    <n v="221"/>
    <n v="240"/>
    <m/>
    <n v="0"/>
    <n v="0"/>
    <n v="19"/>
    <n v="0"/>
    <n v="0"/>
    <s v="2018-03-12T17:04:47.073+03"/>
    <s v="2018-03-12T17:07:56.285+03"/>
    <d v="2018-03-12T00:00:00"/>
    <s v="358161078056965"/>
    <s v="dji_enum"/>
    <m/>
    <s v="uuid:731e4aa2-4ba0-4d2b-b693-c6d91bb261fd"/>
    <n v="173141"/>
    <s v="731e4aa2-4ba0-4d2b-b693-c6d91bb261fd"/>
    <s v="2018-03-12T14:35:17"/>
    <n v="367"/>
    <m/>
    <n v="-1"/>
    <s v=""/>
  </r>
  <r>
    <s v="DJI"/>
    <s v="DJ04"/>
    <s v="DJ04007"/>
    <s v="DJI_002"/>
    <x v="6"/>
    <s v="Oumalkaire "/>
    <s v="female"/>
    <d v="2018-02-27T00:00:00"/>
    <m/>
    <x v="3"/>
    <m/>
    <x v="0"/>
    <m/>
    <s v="ETH01"/>
    <m/>
    <s v="ooo"/>
    <m/>
    <x v="2"/>
    <m/>
    <m/>
    <m/>
    <s v="ooo"/>
    <m/>
    <x v="0"/>
    <n v="0"/>
    <n v="0"/>
    <n v="0"/>
    <n v="1"/>
    <n v="0"/>
    <n v="0"/>
    <n v="0"/>
    <x v="0"/>
    <m/>
    <n v="222"/>
    <m/>
    <m/>
    <m/>
    <m/>
    <m/>
    <m/>
    <m/>
    <n v="3"/>
    <n v="34"/>
    <n v="17"/>
    <n v="168"/>
    <n v="222"/>
    <m/>
    <n v="0"/>
    <n v="0"/>
    <n v="20"/>
    <n v="0"/>
    <n v="0"/>
    <s v="2018-03-12T17:08:09.998+03"/>
    <s v="2018-03-12T17:13:28.229+03"/>
    <d v="2018-03-12T00:00:00"/>
    <s v="358161078056965"/>
    <s v="dji_enum"/>
    <m/>
    <s v="uuid:73e94f95-4510-4bae-97dd-04398dad0f04"/>
    <n v="173142"/>
    <s v="73e94f95-4510-4bae-97dd-04398dad0f04"/>
    <s v="2018-03-12T14:35:19"/>
    <n v="368"/>
    <m/>
    <n v="-1"/>
    <s v=""/>
  </r>
  <r>
    <s v="DJI"/>
    <s v="DJ04"/>
    <s v="DJ04007"/>
    <s v="DJI_002"/>
    <x v="6"/>
    <s v="Oumalkaire "/>
    <s v="female"/>
    <d v="2018-02-27T00:00:00"/>
    <m/>
    <x v="0"/>
    <m/>
    <x v="0"/>
    <m/>
    <s v="ETH04"/>
    <m/>
    <s v="ooo"/>
    <m/>
    <x v="2"/>
    <m/>
    <m/>
    <m/>
    <s v="ooo"/>
    <m/>
    <x v="0"/>
    <n v="0"/>
    <n v="0"/>
    <n v="0"/>
    <n v="1"/>
    <n v="0"/>
    <n v="0"/>
    <n v="0"/>
    <x v="0"/>
    <m/>
    <n v="98"/>
    <m/>
    <m/>
    <m/>
    <m/>
    <m/>
    <m/>
    <m/>
    <n v="3"/>
    <n v="6"/>
    <n v="14"/>
    <n v="75"/>
    <n v="98"/>
    <m/>
    <n v="0"/>
    <n v="0"/>
    <n v="17"/>
    <n v="0"/>
    <n v="0"/>
    <s v="2018-03-12T17:13:41.044+03"/>
    <s v="2018-03-12T17:17:10.209+03"/>
    <d v="2018-03-12T00:00:00"/>
    <s v="358161078056965"/>
    <s v="dji_enum"/>
    <m/>
    <s v="uuid:6f6d7ef1-2f05-4093-9e63-c2c9928d764a"/>
    <n v="173143"/>
    <s v="6f6d7ef1-2f05-4093-9e63-c2c9928d764a"/>
    <s v="2018-03-12T14:35:21"/>
    <n v="369"/>
    <m/>
    <n v="-1"/>
    <s v=""/>
  </r>
  <r>
    <s v="DJI"/>
    <s v="DJ04"/>
    <s v="DJ04007"/>
    <s v="DJI_006"/>
    <x v="7"/>
    <s v="Oumalkaire "/>
    <s v="female"/>
    <d v="2018-02-27T00:00:00"/>
    <m/>
    <x v="0"/>
    <m/>
    <x v="0"/>
    <m/>
    <s v="ETH04"/>
    <m/>
    <s v="ooo"/>
    <m/>
    <x v="2"/>
    <m/>
    <m/>
    <m/>
    <s v="ooo"/>
    <m/>
    <x v="0"/>
    <n v="0"/>
    <n v="0"/>
    <n v="0"/>
    <n v="1"/>
    <n v="0"/>
    <n v="0"/>
    <n v="0"/>
    <x v="0"/>
    <m/>
    <n v="210"/>
    <m/>
    <m/>
    <m/>
    <m/>
    <m/>
    <m/>
    <m/>
    <n v="0"/>
    <n v="0"/>
    <n v="37"/>
    <n v="173"/>
    <n v="210"/>
    <m/>
    <n v="0"/>
    <n v="0"/>
    <n v="37"/>
    <n v="0"/>
    <n v="0"/>
    <s v="2018-03-12T17:17:28.154+03"/>
    <s v="2018-03-12T17:20:05.549+03"/>
    <d v="2018-03-12T00:00:00"/>
    <s v="358161078056965"/>
    <s v="dji_enum"/>
    <m/>
    <s v="uuid:c4262e2c-ffcd-4cc1-bac3-b374e888242c"/>
    <n v="173144"/>
    <s v="c4262e2c-ffcd-4cc1-bac3-b374e888242c"/>
    <s v="2018-03-12T14:35:24"/>
    <n v="370"/>
    <m/>
    <n v="-1"/>
    <s v=""/>
  </r>
  <r>
    <s v="DJI"/>
    <s v="DJ04"/>
    <s v="DJ04007"/>
    <s v="DJI_006"/>
    <x v="7"/>
    <s v="Oumalkaire "/>
    <s v="female"/>
    <d v="2018-02-27T00:00:00"/>
    <m/>
    <x v="0"/>
    <m/>
    <x v="0"/>
    <m/>
    <s v="ETH04"/>
    <m/>
    <s v="ooo"/>
    <m/>
    <x v="2"/>
    <m/>
    <m/>
    <m/>
    <s v="ooo"/>
    <m/>
    <x v="0"/>
    <n v="0"/>
    <n v="0"/>
    <n v="0"/>
    <n v="1"/>
    <n v="0"/>
    <n v="0"/>
    <n v="0"/>
    <x v="0"/>
    <m/>
    <n v="180"/>
    <m/>
    <m/>
    <m/>
    <m/>
    <m/>
    <m/>
    <m/>
    <n v="0"/>
    <n v="0"/>
    <n v="25"/>
    <n v="155"/>
    <n v="180"/>
    <m/>
    <n v="0"/>
    <n v="0"/>
    <n v="28"/>
    <n v="0"/>
    <n v="0"/>
    <s v="2018-03-12T17:21:42.374+03"/>
    <s v="2018-03-12T17:27:50.564+03"/>
    <d v="2018-03-12T00:00:00"/>
    <s v="358161078056965"/>
    <s v="dji_enum"/>
    <m/>
    <s v="uuid:724beeb9-ff36-454a-bd28-fe132f9bb570"/>
    <n v="173145"/>
    <s v="724beeb9-ff36-454a-bd28-fe132f9bb570"/>
    <s v="2018-03-12T14:35:26"/>
    <n v="371"/>
    <m/>
    <n v="-1"/>
    <s v=""/>
  </r>
  <r>
    <s v="DJI"/>
    <s v="DJ04"/>
    <s v="DJ04007"/>
    <s v="DJI_002"/>
    <x v="6"/>
    <s v="Oumalkaire "/>
    <s v="female"/>
    <d v="2018-02-28T00:00:00"/>
    <m/>
    <x v="0"/>
    <m/>
    <x v="0"/>
    <m/>
    <s v="ETH04"/>
    <m/>
    <s v="ooo"/>
    <m/>
    <x v="2"/>
    <m/>
    <m/>
    <m/>
    <s v="ooo"/>
    <m/>
    <x v="0"/>
    <n v="0"/>
    <n v="0"/>
    <n v="0"/>
    <n v="1"/>
    <n v="0"/>
    <n v="0"/>
    <n v="0"/>
    <x v="0"/>
    <m/>
    <n v="186"/>
    <m/>
    <m/>
    <m/>
    <m/>
    <m/>
    <m/>
    <m/>
    <n v="6"/>
    <n v="24"/>
    <n v="13"/>
    <n v="143"/>
    <n v="186"/>
    <m/>
    <n v="0"/>
    <n v="0"/>
    <n v="19"/>
    <n v="0"/>
    <n v="0"/>
    <s v="2018-03-12T17:28:17.174+03"/>
    <s v="2018-03-12T17:31:31.138+03"/>
    <d v="2018-03-12T00:00:00"/>
    <s v="358161078056965"/>
    <s v="dji_enum"/>
    <m/>
    <s v="uuid:3c42cbda-7eaa-4f13-811a-b7954b7a9302"/>
    <n v="173146"/>
    <s v="3c42cbda-7eaa-4f13-811a-b7954b7a9302"/>
    <s v="2018-03-12T14:35:27"/>
    <n v="372"/>
    <m/>
    <n v="-1"/>
    <s v=""/>
  </r>
  <r>
    <s v="DJI"/>
    <s v="DJ04"/>
    <s v="DJ04007"/>
    <s v="DJI_006"/>
    <x v="7"/>
    <s v="Oumalkaire "/>
    <s v="female"/>
    <d v="2018-02-28T00:00:00"/>
    <m/>
    <x v="3"/>
    <m/>
    <x v="0"/>
    <m/>
    <s v="ETH04"/>
    <m/>
    <s v="ooo"/>
    <m/>
    <x v="2"/>
    <m/>
    <m/>
    <m/>
    <s v="ooo"/>
    <m/>
    <x v="0"/>
    <n v="0"/>
    <n v="0"/>
    <n v="0"/>
    <n v="1"/>
    <n v="0"/>
    <n v="0"/>
    <n v="0"/>
    <x v="0"/>
    <m/>
    <n v="161"/>
    <m/>
    <m/>
    <m/>
    <m/>
    <m/>
    <m/>
    <m/>
    <n v="0"/>
    <n v="0"/>
    <n v="23"/>
    <n v="138"/>
    <n v="161"/>
    <m/>
    <n v="0"/>
    <n v="0"/>
    <n v="23"/>
    <n v="0"/>
    <n v="0"/>
    <s v="2018-03-12T17:31:37.624+03"/>
    <s v="2018-03-12T17:33:22.518+03"/>
    <d v="2018-03-12T00:00:00"/>
    <s v="358161078056965"/>
    <s v="dji_enum"/>
    <m/>
    <s v="uuid:5def779d-19e7-47fc-8259-e0ab1d7f60ce"/>
    <n v="173147"/>
    <s v="5def779d-19e7-47fc-8259-e0ab1d7f60ce"/>
    <s v="2018-03-12T14:35:29"/>
    <n v="373"/>
    <m/>
    <n v="-1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16" cacheId="0" applyNumberFormats="0" applyBorderFormats="0" applyFontFormats="0" applyPatternFormats="0" applyAlignmentFormats="0" applyWidthHeightFormats="1" dataCaption="Values" updatedVersion="4" minRefreshableVersion="3" itemPrintTitles="1" createdVersion="4" indent="0" outline="1" outlineData="1" multipleFieldFilters="0">
  <location ref="A49:B59" firstHeaderRow="1" firstDataRow="1" firstDataCol="1" rowPageCount="1" colPageCount="1"/>
  <pivotFields count="66">
    <pivotField showAll="0"/>
    <pivotField showAll="0"/>
    <pivotField showAll="0"/>
    <pivotField showAll="0"/>
    <pivotField axis="axisPage" showAll="0">
      <items count="15">
        <item x="5"/>
        <item x="9"/>
        <item x="4"/>
        <item x="10"/>
        <item x="3"/>
        <item x="1"/>
        <item x="8"/>
        <item x="11"/>
        <item x="0"/>
        <item x="2"/>
        <item x="6"/>
        <item x="7"/>
        <item x="12"/>
        <item x="13"/>
        <item t="default"/>
      </items>
    </pivotField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1"/>
        <item x="8"/>
        <item m="1" x="11"/>
        <item x="5"/>
        <item x="6"/>
        <item m="1" x="12"/>
        <item x="2"/>
        <item m="1" x="10"/>
        <item x="0"/>
        <item x="3"/>
        <item x="4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 sumSubtotal="1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3"/>
  </rowFields>
  <rowItems count="10">
    <i>
      <x/>
    </i>
    <i>
      <x v="1"/>
    </i>
    <i>
      <x v="2"/>
    </i>
    <i>
      <x v="4"/>
    </i>
    <i>
      <x v="5"/>
    </i>
    <i>
      <x v="7"/>
    </i>
    <i>
      <x v="9"/>
    </i>
    <i>
      <x v="10"/>
    </i>
    <i>
      <x v="11"/>
    </i>
    <i t="grand">
      <x/>
    </i>
  </rowItems>
  <colItems count="1">
    <i/>
  </colItems>
  <pageFields count="1">
    <pageField fld="4" hier="-1"/>
  </pageFields>
  <dataFields count="1">
    <dataField name="Sum of _16_DISAG_BY_SEX_and_AGE/total_number_persons" fld="4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6000000}" name="PivotTable7" cacheId="0" applyNumberFormats="0" applyBorderFormats="0" applyFontFormats="0" applyPatternFormats="0" applyAlignmentFormats="0" applyWidthHeightFormats="1" dataCaption="Values" updatedVersion="4" minRefreshableVersion="3" itemPrintTitles="1" createdVersion="4" indent="0" outline="1" outlineData="1" multipleFieldFilters="0">
  <location ref="A4:B10" firstHeaderRow="1" firstDataRow="1" firstDataCol="1" rowPageCount="1" colPageCount="1"/>
  <pivotFields count="66">
    <pivotField showAll="0"/>
    <pivotField showAll="0"/>
    <pivotField showAll="0"/>
    <pivotField showAll="0"/>
    <pivotField axis="axisPage" showAll="0">
      <items count="15">
        <item x="5"/>
        <item x="9"/>
        <item x="4"/>
        <item x="10"/>
        <item x="3"/>
        <item x="1"/>
        <item x="8"/>
        <item x="11"/>
        <item x="0"/>
        <item x="2"/>
        <item x="6"/>
        <item x="7"/>
        <item x="12"/>
        <item x="13"/>
        <item t="default"/>
      </items>
    </pivotField>
    <pivotField showAll="0"/>
    <pivotField showAll="0"/>
    <pivotField numFmtId="164" multipleItemSelectionAllowed="1" showAll="0"/>
    <pivotField showAll="0"/>
    <pivotField axis="axisRow" showAll="0">
      <items count="7">
        <item x="0"/>
        <item x="1"/>
        <item x="3"/>
        <item x="4"/>
        <item x="2"/>
        <item m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4" hier="-1"/>
  </pageFields>
  <dataFields count="1">
    <dataField name="Sum of _16_DISAG_BY_SEX_and_AGE/total_number_persons" fld="4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12" cacheId="0" applyNumberFormats="0" applyBorderFormats="0" applyFontFormats="0" applyPatternFormats="0" applyAlignmentFormats="0" applyWidthHeightFormats="1" dataCaption="Values" updatedVersion="4" minRefreshableVersion="3" itemPrintTitles="1" createdVersion="4" indent="0" outline="1" outlineData="1" multipleFieldFilters="0">
  <location ref="A30:B41" firstHeaderRow="1" firstDataRow="1" firstDataCol="1" rowPageCount="1" colPageCount="1"/>
  <pivotFields count="66">
    <pivotField showAll="0"/>
    <pivotField showAll="0"/>
    <pivotField showAll="0"/>
    <pivotField showAll="0"/>
    <pivotField axis="axisPage" showAll="0">
      <items count="15">
        <item x="5"/>
        <item x="9"/>
        <item x="4"/>
        <item x="10"/>
        <item x="3"/>
        <item x="1"/>
        <item x="8"/>
        <item x="11"/>
        <item x="0"/>
        <item x="2"/>
        <item x="6"/>
        <item x="7"/>
        <item x="12"/>
        <item x="13"/>
        <item t="default"/>
      </items>
    </pivotField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8"/>
        <item x="1"/>
        <item x="6"/>
        <item x="3"/>
        <item x="9"/>
        <item x="4"/>
        <item x="7"/>
        <item x="2"/>
        <item x="5"/>
        <item x="0"/>
        <item m="1" x="12"/>
        <item m="1" x="10"/>
        <item m="1"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4" hier="-1"/>
  </pageFields>
  <dataFields count="1">
    <dataField name="Sum of _16_DISAG_BY_SEX_and_AGE/total_number_persons" fld="4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PivotTable18" cacheId="0" applyNumberFormats="0" applyBorderFormats="0" applyFontFormats="0" applyPatternFormats="0" applyAlignmentFormats="0" applyWidthHeightFormats="1" dataCaption="Values" updatedVersion="4" minRefreshableVersion="3" itemPrintTitles="1" createdVersion="4" indent="0" outline="1" outlineData="1" multipleFieldFilters="0">
  <location ref="A90:E91" firstHeaderRow="0" firstDataRow="1" firstDataCol="0" rowPageCount="1" colPageCount="1"/>
  <pivotFields count="66">
    <pivotField showAll="0"/>
    <pivotField showAll="0"/>
    <pivotField showAll="0"/>
    <pivotField showAll="0"/>
    <pivotField axis="axisPage" showAll="0">
      <items count="15">
        <item x="5"/>
        <item x="9"/>
        <item x="4"/>
        <item x="10"/>
        <item x="3"/>
        <item x="1"/>
        <item x="8"/>
        <item x="11"/>
        <item x="0"/>
        <item x="2"/>
        <item x="6"/>
        <item x="7"/>
        <item x="12"/>
        <item x="13"/>
        <item t="default"/>
      </items>
    </pivotField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 sumSubtotal="1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4" hier="-1"/>
  </pageFields>
  <dataFields count="5">
    <dataField name="Sum of _16_DISAG_BY_SEX_and_AGE/total_number_persons" fld="45" baseField="0" baseItem="0"/>
    <dataField name="Sum of _16_DISAG_BY_SEX_and_AGE/_16_1_FEMALE/_16_1a_Children_below_18_" fld="41" baseField="0" baseItem="0"/>
    <dataField name="Sum of _16_DISAG_BY_SEX_and_AGE/_16_1_FEMALE/_16_1b_Adults_18_and_above_" fld="42" baseField="0" baseItem="0"/>
    <dataField name="Sum of _16_DISAG_BY_SEX_and_AGE/_16_2_MALE/_16_2a_Children_below_18_" fld="43" baseField="0" baseItem="0"/>
    <dataField name="Sum of _16_DISAG_BY_SEX_and_AGE/_16_2_MALE/_16_2b_Adults_18_and_above_" fld="4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0" cacheId="0" applyNumberFormats="0" applyBorderFormats="0" applyFontFormats="0" applyPatternFormats="0" applyAlignmentFormats="0" applyWidthHeightFormats="1" dataCaption="Values" updatedVersion="4" minRefreshableVersion="3" itemPrintTitles="1" createdVersion="4" indent="0" outline="1" outlineData="1" multipleFieldFilters="0">
  <location ref="A16:B20" firstHeaderRow="1" firstDataRow="1" firstDataCol="1" rowPageCount="1" colPageCount="1"/>
  <pivotFields count="66">
    <pivotField showAll="0"/>
    <pivotField showAll="0"/>
    <pivotField showAll="0"/>
    <pivotField showAll="0"/>
    <pivotField axis="axisPage" showAll="0">
      <items count="15">
        <item x="5"/>
        <item x="9"/>
        <item x="4"/>
        <item x="10"/>
        <item x="3"/>
        <item x="1"/>
        <item x="8"/>
        <item x="11"/>
        <item x="0"/>
        <item x="2"/>
        <item x="6"/>
        <item x="7"/>
        <item x="12"/>
        <item x="13"/>
        <item t="default"/>
      </items>
    </pivotField>
    <pivotField showAll="0"/>
    <pivotField showAll="0"/>
    <pivotField numFmtId="164" showAll="0"/>
    <pivotField showAll="0"/>
    <pivotField showAll="0"/>
    <pivotField showAll="0"/>
    <pivotField axis="axisRow" showAll="0">
      <items count="5">
        <item x="2"/>
        <item x="0"/>
        <item x="1"/>
        <item m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4" hier="-1"/>
  </pageFields>
  <dataFields count="1">
    <dataField name="Sum of _16_DISAG_BY_SEX_and_AGE/total_number_persons" fld="4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5000000}" name="PivotTable2" cacheId="0" applyNumberFormats="0" applyBorderFormats="0" applyFontFormats="0" applyPatternFormats="0" applyAlignmentFormats="0" applyWidthHeightFormats="1" dataCaption="Values" updatedVersion="4" minRefreshableVersion="3" itemPrintTitles="1" createdVersion="4" indent="0" outline="1" outlineData="1" multipleFieldFilters="0">
  <location ref="A103:E104" firstHeaderRow="0" firstDataRow="1" firstDataCol="0" rowPageCount="1" colPageCount="1"/>
  <pivotFields count="66">
    <pivotField showAll="0"/>
    <pivotField showAll="0"/>
    <pivotField showAll="0"/>
    <pivotField showAll="0"/>
    <pivotField axis="axisPage" showAll="0">
      <items count="15">
        <item x="5"/>
        <item x="6"/>
        <item x="9"/>
        <item x="7"/>
        <item x="4"/>
        <item x="10"/>
        <item x="3"/>
        <item x="13"/>
        <item x="12"/>
        <item x="1"/>
        <item x="8"/>
        <item x="11"/>
        <item x="0"/>
        <item x="2"/>
        <item t="default"/>
      </items>
    </pivotField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4" hier="-1"/>
  </pageFields>
  <dataFields count="5">
    <dataField name="Sum of _17_VULNERABILITIES/_17_1_PREGNANT_AND_LACTATING" fld="47" baseField="0" baseItem="0"/>
    <dataField name="Sum of _17_VULNERABILITIES/_17_2_OF_CHILDREN_UNDER_5" fld="48" baseField="0" baseItem="0"/>
    <dataField name="Sum of _17_VULNERABILITIES/_17_3_UNACCOMP_CHILD" fld="49" baseField="0" baseItem="0"/>
    <dataField name="Sum of _17_VULNERABILITIES/_17_4_PHYSICAL_DISABILITY" fld="50" baseField="0" baseItem="0"/>
    <dataField name="Sum of _17_VULNERABILITIES/_17_5_ELDERLY_60" fld="5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Table17" cacheId="0" applyNumberFormats="0" applyBorderFormats="0" applyFontFormats="0" applyPatternFormats="0" applyAlignmentFormats="0" applyWidthHeightFormats="1" dataCaption="Values" updatedVersion="4" minRefreshableVersion="3" itemPrintTitles="1" createdVersion="4" indent="0" outline="1" outlineData="1" multipleFieldFilters="0">
  <location ref="A71:B79" firstHeaderRow="1" firstDataRow="1" firstDataCol="1" rowPageCount="1" colPageCount="1"/>
  <pivotFields count="66">
    <pivotField showAll="0"/>
    <pivotField showAll="0"/>
    <pivotField showAll="0"/>
    <pivotField showAll="0"/>
    <pivotField axis="axisPage" showAll="0">
      <items count="15">
        <item x="5"/>
        <item x="9"/>
        <item x="4"/>
        <item x="10"/>
        <item x="3"/>
        <item x="1"/>
        <item x="8"/>
        <item x="11"/>
        <item x="0"/>
        <item x="2"/>
        <item x="6"/>
        <item x="7"/>
        <item x="12"/>
        <item x="13"/>
        <item t="default"/>
      </items>
    </pivotField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3"/>
        <item x="4"/>
        <item x="0"/>
        <item x="2"/>
        <item x="6"/>
        <item x="5"/>
        <item x="1"/>
        <item m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 sumSubtotal="1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4" hier="-1"/>
  </pageFields>
  <dataFields count="1">
    <dataField name="Sum of _16_DISAG_BY_SEX_and_AGE/total_number_persons" fld="4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itemPrintTitles="1" createdVersion="4" indent="0" outline="1" outlineData="1" multipleFieldFilters="0">
  <location ref="A3:E4" firstHeaderRow="0" firstDataRow="1" firstDataCol="0" rowPageCount="1" colPageCount="1"/>
  <pivotFields count="66">
    <pivotField showAll="0"/>
    <pivotField showAll="0"/>
    <pivotField showAll="0"/>
    <pivotField showAll="0"/>
    <pivotField axis="axisPage" showAll="0">
      <items count="15">
        <item x="5"/>
        <item x="6"/>
        <item x="9"/>
        <item x="7"/>
        <item x="4"/>
        <item x="10"/>
        <item x="3"/>
        <item x="13"/>
        <item x="12"/>
        <item x="1"/>
        <item x="8"/>
        <item x="11"/>
        <item x="0"/>
        <item x="2"/>
        <item t="default"/>
      </items>
    </pivotField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4" hier="-1"/>
  </pageFields>
  <dataFields count="5">
    <dataField name="Sum of _17_VULNERABILITIES/_17_1_PREGNANT_AND_LACTATING" fld="47" baseField="0" baseItem="0"/>
    <dataField name="Sum of _17_VULNERABILITIES/_17_2_OF_CHILDREN_UNDER_5" fld="48" baseField="0" baseItem="0"/>
    <dataField name="Sum of _17_VULNERABILITIES/_17_3_UNACCOMP_CHILD" fld="49" baseField="0" baseItem="0"/>
    <dataField name="Sum of _17_VULNERABILITIES/_17_4_PHYSICAL_DISABILITY" fld="50" baseField="0" baseItem="0"/>
    <dataField name="Sum of _17_VULNERABILITIES/_17_5_ELDERLY_60" fld="5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O382" totalsRowShown="0" headerRowDxfId="0">
  <autoFilter ref="A1:AO382" xr:uid="{00000000-0009-0000-0100-000001000000}"/>
  <sortState ref="A45:AO219">
    <sortCondition ref="G1:G219"/>
  </sortState>
  <tableColumns count="41">
    <tableColumn id="1" xr3:uid="{00000000-0010-0000-0000-000001000000}" name="Info/_1_COUNTRY_Admin_0"/>
    <tableColumn id="2" xr3:uid="{00000000-0010-0000-0000-000002000000}" name="Info/_2_ADMIN_1"/>
    <tableColumn id="3" xr3:uid="{00000000-0010-0000-0000-000003000000}" name="Info/_3_ADMIN_2"/>
    <tableColumn id="4" xr3:uid="{00000000-0010-0000-0000-000004000000}" name="Info/_4_FMP_code"/>
    <tableColumn id="5" xr3:uid="{00000000-0010-0000-0000-000005000000}" name="Info/_5_FMP_name"/>
    <tableColumn id="7" xr3:uid="{00000000-0010-0000-0000-000007000000}" name="Info/_7_Enumerator_Sex"/>
    <tableColumn id="8" xr3:uid="{00000000-0010-0000-0000-000008000000}" name="Info/_8_DATE" dataDxfId="1"/>
    <tableColumn id="9" xr3:uid="{00000000-0010-0000-0000-000009000000}" name="note1"/>
    <tableColumn id="10" xr3:uid="{00000000-0010-0000-0000-00000A000000}" name="_10_MEAN_OF_TRANSPORT"/>
    <tableColumn id="11" xr3:uid="{00000000-0010-0000-0000-00000B000000}" name="transport_means_other"/>
    <tableColumn id="12" xr3:uid="{00000000-0010-0000-0000-00000C000000}" name="_11_DEPARTED_FROM/_11_1_COUNTRY"/>
    <tableColumn id="13" xr3:uid="{00000000-0010-0000-0000-00000D000000}" name="_11_DEPARTED_FROM/_11_1_1COUNTRY"/>
    <tableColumn id="14" xr3:uid="{00000000-0010-0000-0000-00000E000000}" name="_11_DEPARTED_FROM/_11_2_ADMIN_1"/>
    <tableColumn id="15" xr3:uid="{00000000-0010-0000-0000-00000F000000}" name="_11_DEPARTED_FROM/_11_2_1ADMIN_1"/>
    <tableColumn id="16" xr3:uid="{00000000-0010-0000-0000-000010000000}" name="_11_DEPARTED_FROM/_11_3_CITY"/>
    <tableColumn id="17" xr3:uid="{00000000-0010-0000-0000-000011000000}" name="_11_DEPARTED_FROM/_11_3_1_CITY"/>
    <tableColumn id="18" xr3:uid="{00000000-0010-0000-0000-000012000000}" name="_12_DESTINATION/_12_1_COUNTRY"/>
    <tableColumn id="19" xr3:uid="{00000000-0010-0000-0000-000013000000}" name="_12_DESTINATION/_12_1_1COUNTRY"/>
    <tableColumn id="20" xr3:uid="{00000000-0010-0000-0000-000014000000}" name="_12_DESTINATION/_12_2_ADMIN_1"/>
    <tableColumn id="21" xr3:uid="{00000000-0010-0000-0000-000015000000}" name="_12_DESTINATION/_12_2_1_ADMIN_1"/>
    <tableColumn id="22" xr3:uid="{00000000-0010-0000-0000-000016000000}" name="_12_DESTINATION/_12_3_CITY"/>
    <tableColumn id="23" xr3:uid="{00000000-0010-0000-0000-000017000000}" name="_12_DESTINATION/_12_3_1_CITY"/>
    <tableColumn id="24" xr3:uid="{00000000-0010-0000-0000-000018000000}" name="_13_TYPE_OF_FLOW_max_3_choice"/>
    <tableColumn id="25" xr3:uid="{00000000-0010-0000-0000-000019000000}" name="_13_TYPE_OF_FLOW_max_3_choice/a_Seasonal_"/>
    <tableColumn id="26" xr3:uid="{00000000-0010-0000-0000-00001A000000}" name="_13_TYPE_OF_FLOW_max_3_choice/b_Forced_movement_due_to_N_D"/>
    <tableColumn id="27" xr3:uid="{00000000-0010-0000-0000-00001B000000}" name="_13_TYPE_OF_FLOW_max_3_choice/c_Forced_movement_due_to_Conf"/>
    <tableColumn id="28" xr3:uid="{00000000-0010-0000-0000-00001C000000}" name="_13_TYPE_OF_FLOW_max_3_choice/d_Economic_migration_6_months"/>
    <tableColumn id="29" xr3:uid="{00000000-0010-0000-0000-00001D000000}" name="_13_TYPE_OF_FLOW_max_3_choice/e_Short_term_local_movement-6_months"/>
    <tableColumn id="30" xr3:uid="{00000000-0010-0000-0000-00001E000000}" name="_13_TYPE_OF_FLOW_max_3_choice/f_Tourism"/>
    <tableColumn id="31" xr3:uid="{00000000-0010-0000-0000-00001F000000}" name="_13_TYPE_OF_FLOW_max_3_choice/g_Dont_know"/>
    <tableColumn id="32" xr3:uid="{00000000-0010-0000-0000-000020000000}" name="_14_1_NATIONALITY/_14_a_NATIONALITY"/>
    <tableColumn id="33" xr3:uid="{00000000-0010-0000-0000-000021000000}" name="_14_1_NATIONALITY/_14_a1_NATIONALITY"/>
    <tableColumn id="34" xr3:uid="{00000000-0010-0000-0000-000022000000}" name="_14_1_NATIONALITY/_15a_No_PER_NATIONALITY"/>
    <tableColumn id="35" xr3:uid="{00000000-0010-0000-0000-000023000000}" name="_14_2_NATIONALITY/_14_b_NATIONALITY"/>
    <tableColumn id="36" xr3:uid="{00000000-0010-0000-0000-000024000000}" name="_14_2_NATIONALITY/_14_b1_NATIONALITY"/>
    <tableColumn id="37" xr3:uid="{00000000-0010-0000-0000-000025000000}" name="_14_2_NATIONALITY/_15b_No_PER_NATIONALITY"/>
    <tableColumn id="38" xr3:uid="{00000000-0010-0000-0000-000026000000}" name="_14_3_NATIONALITY/_14_c_NATIONALITY"/>
    <tableColumn id="39" xr3:uid="{00000000-0010-0000-0000-000027000000}" name="_14_3_NATIONALITY/_14_c1_NATIONALITY"/>
    <tableColumn id="40" xr3:uid="{00000000-0010-0000-0000-000028000000}" name="_14_3_NATIONALITY/_15c_No_PER_NATIONALITY"/>
    <tableColumn id="41" xr3:uid="{00000000-0010-0000-0000-000029000000}" name="total_number_nationality"/>
    <tableColumn id="63" xr3:uid="{00000000-0010-0000-0000-00003F000000}" name="_index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82"/>
  <sheetViews>
    <sheetView tabSelected="1" topLeftCell="AE1" workbookViewId="0">
      <selection activeCell="AO1" sqref="AO1:AY1048576"/>
    </sheetView>
  </sheetViews>
  <sheetFormatPr defaultColWidth="8.85546875" defaultRowHeight="15" x14ac:dyDescent="0.25"/>
  <cols>
    <col min="1" max="1" width="19.7109375" customWidth="1"/>
    <col min="2" max="2" width="18.42578125" customWidth="1"/>
    <col min="3" max="3" width="18.85546875" customWidth="1"/>
    <col min="4" max="4" width="14.140625" customWidth="1"/>
    <col min="5" max="5" width="17.42578125" customWidth="1"/>
    <col min="6" max="6" width="8.7109375" customWidth="1"/>
    <col min="7" max="7" width="10.42578125" customWidth="1"/>
    <col min="8" max="22" width="8.7109375" customWidth="1"/>
    <col min="23" max="23" width="42.140625" customWidth="1"/>
    <col min="24" max="41" width="8.7109375" customWidth="1"/>
  </cols>
  <sheetData>
    <row r="1" spans="1:41" ht="138" customHeight="1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AB1" s="17" t="s">
        <v>27</v>
      </c>
      <c r="AC1" s="17" t="s">
        <v>28</v>
      </c>
      <c r="AD1" s="17" t="s">
        <v>29</v>
      </c>
      <c r="AE1" s="17" t="s">
        <v>30</v>
      </c>
      <c r="AF1" s="17" t="s">
        <v>31</v>
      </c>
      <c r="AG1" s="17" t="s">
        <v>32</v>
      </c>
      <c r="AH1" s="17" t="s">
        <v>33</v>
      </c>
      <c r="AI1" s="17" t="s">
        <v>34</v>
      </c>
      <c r="AJ1" s="17" t="s">
        <v>35</v>
      </c>
      <c r="AK1" s="17" t="s">
        <v>36</v>
      </c>
      <c r="AL1" s="17" t="s">
        <v>37</v>
      </c>
      <c r="AM1" s="17" t="s">
        <v>38</v>
      </c>
      <c r="AN1" s="17" t="s">
        <v>39</v>
      </c>
      <c r="AO1" s="17" t="s">
        <v>40</v>
      </c>
    </row>
    <row r="2" spans="1:41" ht="15" customHeight="1" x14ac:dyDescent="0.25">
      <c r="A2" t="s">
        <v>41</v>
      </c>
      <c r="B2" t="s">
        <v>50</v>
      </c>
      <c r="C2" t="s">
        <v>51</v>
      </c>
      <c r="D2" t="s">
        <v>52</v>
      </c>
      <c r="E2" t="s">
        <v>52</v>
      </c>
      <c r="F2" t="s">
        <v>42</v>
      </c>
      <c r="G2" s="1">
        <v>43132</v>
      </c>
      <c r="I2" t="s">
        <v>43</v>
      </c>
      <c r="K2" t="s">
        <v>44</v>
      </c>
      <c r="Q2" t="s">
        <v>46</v>
      </c>
      <c r="W2" t="s">
        <v>48</v>
      </c>
      <c r="X2">
        <v>0</v>
      </c>
      <c r="Y2">
        <v>0</v>
      </c>
      <c r="Z2">
        <v>0</v>
      </c>
      <c r="AA2">
        <v>1</v>
      </c>
      <c r="AB2">
        <v>0</v>
      </c>
      <c r="AC2">
        <v>0</v>
      </c>
      <c r="AD2">
        <v>0</v>
      </c>
      <c r="AE2" t="s">
        <v>44</v>
      </c>
      <c r="AG2">
        <v>17</v>
      </c>
    </row>
    <row r="3" spans="1:41" ht="15" customHeight="1" x14ac:dyDescent="0.25">
      <c r="A3" t="s">
        <v>41</v>
      </c>
      <c r="B3" t="s">
        <v>50</v>
      </c>
      <c r="C3" t="s">
        <v>51</v>
      </c>
      <c r="D3" t="s">
        <v>52</v>
      </c>
      <c r="E3" t="s">
        <v>52</v>
      </c>
      <c r="F3" t="s">
        <v>42</v>
      </c>
      <c r="G3" s="1">
        <v>43134</v>
      </c>
      <c r="I3" t="s">
        <v>43</v>
      </c>
      <c r="K3" t="s">
        <v>44</v>
      </c>
      <c r="Q3" t="s">
        <v>46</v>
      </c>
      <c r="W3" t="s">
        <v>48</v>
      </c>
      <c r="X3">
        <v>0</v>
      </c>
      <c r="Y3">
        <v>0</v>
      </c>
      <c r="Z3">
        <v>0</v>
      </c>
      <c r="AA3">
        <v>1</v>
      </c>
      <c r="AB3">
        <v>0</v>
      </c>
      <c r="AC3">
        <v>0</v>
      </c>
      <c r="AD3">
        <v>0</v>
      </c>
      <c r="AE3" t="s">
        <v>44</v>
      </c>
      <c r="AG3">
        <v>27</v>
      </c>
    </row>
    <row r="4" spans="1:41" ht="15" customHeight="1" x14ac:dyDescent="0.25">
      <c r="A4" t="s">
        <v>41</v>
      </c>
      <c r="B4" t="s">
        <v>50</v>
      </c>
      <c r="C4" t="s">
        <v>51</v>
      </c>
      <c r="D4" t="s">
        <v>52</v>
      </c>
      <c r="E4" t="s">
        <v>52</v>
      </c>
      <c r="F4" t="s">
        <v>42</v>
      </c>
      <c r="G4" s="1">
        <v>43135</v>
      </c>
      <c r="I4" t="s">
        <v>43</v>
      </c>
      <c r="K4" t="s">
        <v>44</v>
      </c>
      <c r="Q4" t="s">
        <v>46</v>
      </c>
      <c r="W4" t="s">
        <v>48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 t="s">
        <v>44</v>
      </c>
      <c r="AG4">
        <v>6</v>
      </c>
    </row>
    <row r="5" spans="1:41" ht="15" customHeight="1" x14ac:dyDescent="0.25">
      <c r="A5" t="s">
        <v>41</v>
      </c>
      <c r="B5" t="s">
        <v>50</v>
      </c>
      <c r="C5" t="s">
        <v>51</v>
      </c>
      <c r="D5" t="s">
        <v>52</v>
      </c>
      <c r="E5" t="s">
        <v>52</v>
      </c>
      <c r="F5" t="s">
        <v>42</v>
      </c>
      <c r="G5" s="1">
        <v>43136</v>
      </c>
      <c r="I5" t="s">
        <v>43</v>
      </c>
      <c r="K5" t="s">
        <v>44</v>
      </c>
      <c r="Q5" t="s">
        <v>46</v>
      </c>
      <c r="W5" t="s">
        <v>48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 t="s">
        <v>44</v>
      </c>
      <c r="AG5">
        <v>22</v>
      </c>
    </row>
    <row r="6" spans="1:41" ht="15" customHeight="1" x14ac:dyDescent="0.25">
      <c r="A6" t="s">
        <v>41</v>
      </c>
      <c r="B6" t="s">
        <v>50</v>
      </c>
      <c r="C6" t="s">
        <v>51</v>
      </c>
      <c r="D6" t="s">
        <v>52</v>
      </c>
      <c r="E6" t="s">
        <v>52</v>
      </c>
      <c r="F6" t="s">
        <v>42</v>
      </c>
      <c r="G6" s="1">
        <v>43137</v>
      </c>
      <c r="I6" t="s">
        <v>43</v>
      </c>
      <c r="K6" t="s">
        <v>44</v>
      </c>
      <c r="Q6" t="s">
        <v>46</v>
      </c>
      <c r="W6" t="s">
        <v>48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 t="s">
        <v>44</v>
      </c>
      <c r="AG6">
        <v>11</v>
      </c>
    </row>
    <row r="7" spans="1:41" ht="15" customHeight="1" x14ac:dyDescent="0.25">
      <c r="A7" t="s">
        <v>41</v>
      </c>
      <c r="B7" t="s">
        <v>50</v>
      </c>
      <c r="C7" t="s">
        <v>51</v>
      </c>
      <c r="D7" t="s">
        <v>52</v>
      </c>
      <c r="E7" t="s">
        <v>52</v>
      </c>
      <c r="F7" t="s">
        <v>42</v>
      </c>
      <c r="G7" s="1">
        <v>43138</v>
      </c>
      <c r="I7" t="s">
        <v>43</v>
      </c>
      <c r="K7" t="s">
        <v>44</v>
      </c>
      <c r="Q7" t="s">
        <v>41</v>
      </c>
      <c r="W7" t="s">
        <v>48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 t="s">
        <v>44</v>
      </c>
      <c r="AG7">
        <v>16</v>
      </c>
    </row>
    <row r="8" spans="1:41" ht="15" customHeight="1" x14ac:dyDescent="0.25">
      <c r="A8" t="s">
        <v>41</v>
      </c>
      <c r="B8" t="s">
        <v>50</v>
      </c>
      <c r="C8" t="s">
        <v>51</v>
      </c>
      <c r="D8" t="s">
        <v>52</v>
      </c>
      <c r="E8" t="s">
        <v>52</v>
      </c>
      <c r="F8" t="s">
        <v>42</v>
      </c>
      <c r="G8" s="1">
        <v>43139</v>
      </c>
      <c r="I8" t="s">
        <v>43</v>
      </c>
      <c r="K8" t="s">
        <v>44</v>
      </c>
      <c r="Q8" t="s">
        <v>46</v>
      </c>
      <c r="W8" t="s">
        <v>48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 t="s">
        <v>44</v>
      </c>
      <c r="AG8">
        <v>19</v>
      </c>
    </row>
    <row r="9" spans="1:41" ht="15" customHeight="1" x14ac:dyDescent="0.25">
      <c r="A9" t="s">
        <v>41</v>
      </c>
      <c r="B9" t="s">
        <v>50</v>
      </c>
      <c r="C9" t="s">
        <v>51</v>
      </c>
      <c r="D9" t="s">
        <v>52</v>
      </c>
      <c r="E9" t="s">
        <v>52</v>
      </c>
      <c r="F9" t="s">
        <v>42</v>
      </c>
      <c r="G9" s="1">
        <v>43141</v>
      </c>
      <c r="I9" t="s">
        <v>43</v>
      </c>
      <c r="K9" t="s">
        <v>44</v>
      </c>
      <c r="O9" t="s">
        <v>47</v>
      </c>
      <c r="Q9" t="s">
        <v>46</v>
      </c>
      <c r="U9" t="s">
        <v>47</v>
      </c>
      <c r="W9" t="s">
        <v>48</v>
      </c>
      <c r="X9">
        <v>0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 t="s">
        <v>44</v>
      </c>
      <c r="AG9">
        <v>89</v>
      </c>
    </row>
    <row r="10" spans="1:41" ht="15" customHeight="1" x14ac:dyDescent="0.25">
      <c r="A10" t="s">
        <v>41</v>
      </c>
      <c r="B10" t="s">
        <v>50</v>
      </c>
      <c r="C10" t="s">
        <v>51</v>
      </c>
      <c r="D10" t="s">
        <v>52</v>
      </c>
      <c r="E10" t="s">
        <v>52</v>
      </c>
      <c r="F10" t="s">
        <v>42</v>
      </c>
      <c r="G10" s="1">
        <v>43146</v>
      </c>
      <c r="I10" t="s">
        <v>43</v>
      </c>
      <c r="K10" t="s">
        <v>44</v>
      </c>
      <c r="O10" t="s">
        <v>47</v>
      </c>
      <c r="Q10" t="s">
        <v>53</v>
      </c>
      <c r="U10" t="s">
        <v>47</v>
      </c>
      <c r="W10" t="s">
        <v>48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 t="s">
        <v>44</v>
      </c>
      <c r="AG10">
        <v>105</v>
      </c>
    </row>
    <row r="11" spans="1:41" ht="15" customHeight="1" x14ac:dyDescent="0.25">
      <c r="A11" t="s">
        <v>41</v>
      </c>
      <c r="B11" t="s">
        <v>50</v>
      </c>
      <c r="C11" t="s">
        <v>51</v>
      </c>
      <c r="D11" t="s">
        <v>52</v>
      </c>
      <c r="E11" t="s">
        <v>52</v>
      </c>
      <c r="F11" t="s">
        <v>42</v>
      </c>
      <c r="G11" s="1">
        <v>43149</v>
      </c>
      <c r="I11" t="s">
        <v>43</v>
      </c>
      <c r="K11" t="s">
        <v>44</v>
      </c>
      <c r="Q11" t="s">
        <v>53</v>
      </c>
      <c r="W11" t="s">
        <v>48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 t="s">
        <v>44</v>
      </c>
      <c r="AG11">
        <v>55</v>
      </c>
    </row>
    <row r="12" spans="1:41" ht="15" customHeight="1" x14ac:dyDescent="0.25">
      <c r="A12" t="s">
        <v>41</v>
      </c>
      <c r="B12" t="s">
        <v>50</v>
      </c>
      <c r="C12" t="s">
        <v>51</v>
      </c>
      <c r="D12" t="s">
        <v>52</v>
      </c>
      <c r="E12" t="s">
        <v>52</v>
      </c>
      <c r="F12" t="s">
        <v>42</v>
      </c>
      <c r="G12" s="1">
        <v>43150</v>
      </c>
      <c r="I12" t="s">
        <v>43</v>
      </c>
      <c r="K12" t="s">
        <v>44</v>
      </c>
      <c r="Q12" t="s">
        <v>53</v>
      </c>
      <c r="W12" t="s">
        <v>48</v>
      </c>
      <c r="X12">
        <v>0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 t="s">
        <v>44</v>
      </c>
      <c r="AG12">
        <v>62</v>
      </c>
    </row>
    <row r="13" spans="1:41" ht="15" customHeight="1" x14ac:dyDescent="0.25">
      <c r="A13" t="s">
        <v>41</v>
      </c>
      <c r="B13" t="s">
        <v>50</v>
      </c>
      <c r="C13" t="s">
        <v>51</v>
      </c>
      <c r="D13" t="s">
        <v>52</v>
      </c>
      <c r="E13" t="s">
        <v>52</v>
      </c>
      <c r="F13" t="s">
        <v>42</v>
      </c>
      <c r="G13" s="1">
        <v>43151</v>
      </c>
      <c r="I13" t="s">
        <v>43</v>
      </c>
      <c r="K13" t="s">
        <v>44</v>
      </c>
      <c r="Q13" t="s">
        <v>53</v>
      </c>
      <c r="W13" t="s">
        <v>48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 t="s">
        <v>44</v>
      </c>
      <c r="AG13">
        <v>82</v>
      </c>
    </row>
    <row r="14" spans="1:41" ht="15" customHeight="1" x14ac:dyDescent="0.25">
      <c r="A14" t="s">
        <v>41</v>
      </c>
      <c r="B14" t="s">
        <v>50</v>
      </c>
      <c r="C14" t="s">
        <v>51</v>
      </c>
      <c r="D14" t="s">
        <v>52</v>
      </c>
      <c r="E14" t="s">
        <v>52</v>
      </c>
      <c r="F14" t="s">
        <v>42</v>
      </c>
      <c r="G14" s="1">
        <v>43152</v>
      </c>
      <c r="I14" t="s">
        <v>43</v>
      </c>
      <c r="K14" t="s">
        <v>44</v>
      </c>
      <c r="Q14" t="s">
        <v>53</v>
      </c>
      <c r="W14" t="s">
        <v>48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 t="s">
        <v>44</v>
      </c>
      <c r="AG14">
        <v>91</v>
      </c>
    </row>
    <row r="15" spans="1:41" ht="15" customHeight="1" x14ac:dyDescent="0.25">
      <c r="A15" t="s">
        <v>41</v>
      </c>
      <c r="B15" t="s">
        <v>50</v>
      </c>
      <c r="C15" t="s">
        <v>51</v>
      </c>
      <c r="D15" t="s">
        <v>52</v>
      </c>
      <c r="E15" t="s">
        <v>52</v>
      </c>
      <c r="F15" t="s">
        <v>42</v>
      </c>
      <c r="G15" s="1">
        <v>43153</v>
      </c>
      <c r="I15" t="s">
        <v>43</v>
      </c>
      <c r="K15" t="s">
        <v>44</v>
      </c>
      <c r="Q15" t="s">
        <v>53</v>
      </c>
      <c r="W15" t="s">
        <v>48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 t="s">
        <v>44</v>
      </c>
      <c r="AG15">
        <v>71</v>
      </c>
    </row>
    <row r="16" spans="1:41" ht="15" customHeight="1" x14ac:dyDescent="0.25">
      <c r="A16" t="s">
        <v>41</v>
      </c>
      <c r="B16" t="s">
        <v>50</v>
      </c>
      <c r="C16" t="s">
        <v>51</v>
      </c>
      <c r="D16" t="s">
        <v>52</v>
      </c>
      <c r="E16" t="s">
        <v>52</v>
      </c>
      <c r="F16" t="s">
        <v>42</v>
      </c>
      <c r="G16" s="1">
        <v>43155</v>
      </c>
      <c r="I16" t="s">
        <v>43</v>
      </c>
      <c r="K16" t="s">
        <v>44</v>
      </c>
      <c r="Q16" t="s">
        <v>53</v>
      </c>
      <c r="W16" t="s">
        <v>48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 t="s">
        <v>44</v>
      </c>
      <c r="AG16">
        <v>48</v>
      </c>
    </row>
    <row r="17" spans="1:33" ht="15" customHeight="1" x14ac:dyDescent="0.25">
      <c r="A17" t="s">
        <v>41</v>
      </c>
      <c r="B17" t="s">
        <v>50</v>
      </c>
      <c r="C17" t="s">
        <v>51</v>
      </c>
      <c r="D17" t="s">
        <v>52</v>
      </c>
      <c r="E17" t="s">
        <v>52</v>
      </c>
      <c r="F17" t="s">
        <v>42</v>
      </c>
      <c r="G17" s="1">
        <v>43159</v>
      </c>
      <c r="I17" t="s">
        <v>43</v>
      </c>
      <c r="K17" t="s">
        <v>44</v>
      </c>
      <c r="Q17" t="s">
        <v>53</v>
      </c>
      <c r="W17" t="s">
        <v>48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 t="s">
        <v>44</v>
      </c>
      <c r="AG17">
        <v>92</v>
      </c>
    </row>
    <row r="18" spans="1:33" ht="15" customHeight="1" x14ac:dyDescent="0.25">
      <c r="A18" t="s">
        <v>41</v>
      </c>
      <c r="B18" t="s">
        <v>50</v>
      </c>
      <c r="C18" t="s">
        <v>51</v>
      </c>
      <c r="D18" t="s">
        <v>52</v>
      </c>
      <c r="E18" t="s">
        <v>52</v>
      </c>
      <c r="F18" t="s">
        <v>42</v>
      </c>
      <c r="G18" s="1">
        <v>43158</v>
      </c>
      <c r="I18" t="s">
        <v>43</v>
      </c>
      <c r="K18" t="s">
        <v>44</v>
      </c>
      <c r="Q18" t="s">
        <v>53</v>
      </c>
      <c r="W18" t="s">
        <v>48</v>
      </c>
      <c r="X18">
        <v>0</v>
      </c>
      <c r="Y18">
        <v>0</v>
      </c>
      <c r="Z18">
        <v>0</v>
      </c>
      <c r="AA18">
        <v>1</v>
      </c>
      <c r="AB18">
        <v>0</v>
      </c>
      <c r="AC18">
        <v>0</v>
      </c>
      <c r="AD18">
        <v>0</v>
      </c>
      <c r="AE18" t="s">
        <v>44</v>
      </c>
      <c r="AG18">
        <v>86</v>
      </c>
    </row>
    <row r="19" spans="1:33" ht="15" customHeight="1" x14ac:dyDescent="0.25">
      <c r="A19" t="s">
        <v>41</v>
      </c>
      <c r="B19" t="s">
        <v>50</v>
      </c>
      <c r="C19" t="s">
        <v>51</v>
      </c>
      <c r="D19" t="s">
        <v>52</v>
      </c>
      <c r="E19" t="s">
        <v>52</v>
      </c>
      <c r="F19" t="s">
        <v>42</v>
      </c>
      <c r="G19" s="1">
        <v>43157</v>
      </c>
      <c r="I19" t="s">
        <v>43</v>
      </c>
      <c r="K19" t="s">
        <v>44</v>
      </c>
      <c r="Q19" t="s">
        <v>53</v>
      </c>
      <c r="W19" t="s">
        <v>48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 t="s">
        <v>44</v>
      </c>
      <c r="AG19">
        <v>96</v>
      </c>
    </row>
    <row r="20" spans="1:33" ht="15" customHeight="1" x14ac:dyDescent="0.25">
      <c r="A20" t="s">
        <v>41</v>
      </c>
      <c r="B20" t="s">
        <v>50</v>
      </c>
      <c r="C20" t="s">
        <v>51</v>
      </c>
      <c r="D20" t="s">
        <v>52</v>
      </c>
      <c r="E20" t="s">
        <v>52</v>
      </c>
      <c r="F20" t="s">
        <v>42</v>
      </c>
      <c r="G20" s="1">
        <v>43156</v>
      </c>
      <c r="I20" t="s">
        <v>43</v>
      </c>
      <c r="K20" t="s">
        <v>44</v>
      </c>
      <c r="Q20" t="s">
        <v>53</v>
      </c>
      <c r="W20" t="s">
        <v>48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0</v>
      </c>
      <c r="AE20" t="s">
        <v>44</v>
      </c>
      <c r="AG20">
        <v>52</v>
      </c>
    </row>
    <row r="21" spans="1:33" ht="15" customHeight="1" x14ac:dyDescent="0.25">
      <c r="A21" t="s">
        <v>41</v>
      </c>
      <c r="B21" t="s">
        <v>50</v>
      </c>
      <c r="C21" t="s">
        <v>51</v>
      </c>
      <c r="D21" t="s">
        <v>90</v>
      </c>
      <c r="E21" t="s">
        <v>90</v>
      </c>
      <c r="F21" t="s">
        <v>42</v>
      </c>
      <c r="G21" s="1">
        <v>43132</v>
      </c>
      <c r="I21" t="s">
        <v>43</v>
      </c>
      <c r="K21" t="s">
        <v>44</v>
      </c>
      <c r="Q21" t="s">
        <v>53</v>
      </c>
      <c r="W21" t="s">
        <v>48</v>
      </c>
      <c r="X21">
        <v>0</v>
      </c>
      <c r="Y21">
        <v>0</v>
      </c>
      <c r="Z21">
        <v>0</v>
      </c>
      <c r="AA21">
        <v>1</v>
      </c>
      <c r="AB21">
        <v>0</v>
      </c>
      <c r="AC21">
        <v>0</v>
      </c>
      <c r="AD21">
        <v>0</v>
      </c>
      <c r="AE21" t="s">
        <v>44</v>
      </c>
      <c r="AG21">
        <v>15</v>
      </c>
    </row>
    <row r="22" spans="1:33" ht="15" customHeight="1" x14ac:dyDescent="0.25">
      <c r="A22" t="s">
        <v>41</v>
      </c>
      <c r="B22" t="s">
        <v>50</v>
      </c>
      <c r="C22" t="s">
        <v>51</v>
      </c>
      <c r="D22" t="s">
        <v>90</v>
      </c>
      <c r="E22" t="s">
        <v>90</v>
      </c>
      <c r="F22" t="s">
        <v>42</v>
      </c>
      <c r="G22" s="1">
        <v>43132</v>
      </c>
      <c r="I22" t="s">
        <v>43</v>
      </c>
      <c r="K22" t="s">
        <v>44</v>
      </c>
      <c r="Q22" t="s">
        <v>53</v>
      </c>
      <c r="W22" t="s">
        <v>48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 t="s">
        <v>44</v>
      </c>
      <c r="AG22">
        <v>10</v>
      </c>
    </row>
    <row r="23" spans="1:33" ht="15" customHeight="1" x14ac:dyDescent="0.25">
      <c r="A23" t="s">
        <v>41</v>
      </c>
      <c r="B23" t="s">
        <v>50</v>
      </c>
      <c r="C23" t="s">
        <v>51</v>
      </c>
      <c r="D23" t="s">
        <v>90</v>
      </c>
      <c r="E23" t="s">
        <v>90</v>
      </c>
      <c r="F23" t="s">
        <v>42</v>
      </c>
      <c r="G23" s="1">
        <v>43132</v>
      </c>
      <c r="I23" t="s">
        <v>43</v>
      </c>
      <c r="K23" t="s">
        <v>44</v>
      </c>
      <c r="Q23" t="s">
        <v>46</v>
      </c>
      <c r="W23" t="s">
        <v>48</v>
      </c>
      <c r="X23">
        <v>0</v>
      </c>
      <c r="Y23">
        <v>0</v>
      </c>
      <c r="Z23">
        <v>0</v>
      </c>
      <c r="AA23">
        <v>1</v>
      </c>
      <c r="AB23">
        <v>0</v>
      </c>
      <c r="AC23">
        <v>0</v>
      </c>
      <c r="AD23">
        <v>0</v>
      </c>
      <c r="AE23" t="s">
        <v>44</v>
      </c>
      <c r="AG23">
        <v>10</v>
      </c>
    </row>
    <row r="24" spans="1:33" ht="15" customHeight="1" x14ac:dyDescent="0.25">
      <c r="A24" t="s">
        <v>41</v>
      </c>
      <c r="B24" t="s">
        <v>50</v>
      </c>
      <c r="C24" t="s">
        <v>51</v>
      </c>
      <c r="D24" t="s">
        <v>90</v>
      </c>
      <c r="E24" t="s">
        <v>90</v>
      </c>
      <c r="F24" t="s">
        <v>42</v>
      </c>
      <c r="G24" s="1">
        <v>43134</v>
      </c>
      <c r="I24" t="s">
        <v>43</v>
      </c>
      <c r="K24" t="s">
        <v>44</v>
      </c>
      <c r="Q24" t="s">
        <v>53</v>
      </c>
      <c r="W24" t="s">
        <v>48</v>
      </c>
      <c r="X24">
        <v>0</v>
      </c>
      <c r="Y24">
        <v>0</v>
      </c>
      <c r="Z24">
        <v>0</v>
      </c>
      <c r="AA24">
        <v>1</v>
      </c>
      <c r="AB24">
        <v>0</v>
      </c>
      <c r="AC24">
        <v>0</v>
      </c>
      <c r="AD24">
        <v>0</v>
      </c>
      <c r="AE24" t="s">
        <v>44</v>
      </c>
      <c r="AG24">
        <v>15</v>
      </c>
    </row>
    <row r="25" spans="1:33" ht="15" customHeight="1" x14ac:dyDescent="0.25">
      <c r="A25" t="s">
        <v>41</v>
      </c>
      <c r="B25" t="s">
        <v>50</v>
      </c>
      <c r="C25" t="s">
        <v>51</v>
      </c>
      <c r="D25" t="s">
        <v>90</v>
      </c>
      <c r="E25" t="s">
        <v>90</v>
      </c>
      <c r="F25" t="s">
        <v>42</v>
      </c>
      <c r="G25" s="1">
        <v>43134</v>
      </c>
      <c r="I25" t="s">
        <v>43</v>
      </c>
      <c r="K25" t="s">
        <v>44</v>
      </c>
      <c r="Q25" t="s">
        <v>53</v>
      </c>
      <c r="W25" t="s">
        <v>48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  <c r="AE25" t="s">
        <v>44</v>
      </c>
      <c r="AG25">
        <v>8</v>
      </c>
    </row>
    <row r="26" spans="1:33" ht="15" customHeight="1" x14ac:dyDescent="0.25">
      <c r="A26" t="s">
        <v>41</v>
      </c>
      <c r="B26" t="s">
        <v>50</v>
      </c>
      <c r="C26" t="s">
        <v>51</v>
      </c>
      <c r="D26" t="s">
        <v>90</v>
      </c>
      <c r="E26" t="s">
        <v>90</v>
      </c>
      <c r="F26" t="s">
        <v>42</v>
      </c>
      <c r="G26" s="1">
        <v>43134</v>
      </c>
      <c r="I26" t="s">
        <v>43</v>
      </c>
      <c r="K26" t="s">
        <v>44</v>
      </c>
      <c r="Q26" t="s">
        <v>46</v>
      </c>
      <c r="W26" t="s">
        <v>48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 t="s">
        <v>44</v>
      </c>
      <c r="AG26">
        <v>10</v>
      </c>
    </row>
    <row r="27" spans="1:33" ht="15" customHeight="1" x14ac:dyDescent="0.25">
      <c r="A27" t="s">
        <v>41</v>
      </c>
      <c r="B27" t="s">
        <v>50</v>
      </c>
      <c r="C27" t="s">
        <v>51</v>
      </c>
      <c r="D27" t="s">
        <v>90</v>
      </c>
      <c r="E27" t="s">
        <v>90</v>
      </c>
      <c r="F27" t="s">
        <v>42</v>
      </c>
      <c r="G27" s="1">
        <v>43135</v>
      </c>
      <c r="I27" t="s">
        <v>43</v>
      </c>
      <c r="K27" t="s">
        <v>44</v>
      </c>
      <c r="Q27" t="s">
        <v>53</v>
      </c>
      <c r="W27" t="s">
        <v>48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 t="s">
        <v>44</v>
      </c>
      <c r="AG27">
        <v>10</v>
      </c>
    </row>
    <row r="28" spans="1:33" ht="15" customHeight="1" x14ac:dyDescent="0.25">
      <c r="A28" t="s">
        <v>41</v>
      </c>
      <c r="B28" t="s">
        <v>50</v>
      </c>
      <c r="C28" t="s">
        <v>51</v>
      </c>
      <c r="D28" t="s">
        <v>90</v>
      </c>
      <c r="E28" t="s">
        <v>90</v>
      </c>
      <c r="F28" t="s">
        <v>42</v>
      </c>
      <c r="G28" s="1">
        <v>43135</v>
      </c>
      <c r="I28" t="s">
        <v>43</v>
      </c>
      <c r="K28" t="s">
        <v>44</v>
      </c>
      <c r="Q28" t="s">
        <v>46</v>
      </c>
      <c r="W28" t="s">
        <v>48</v>
      </c>
      <c r="X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 t="s">
        <v>44</v>
      </c>
      <c r="AG28">
        <v>12</v>
      </c>
    </row>
    <row r="29" spans="1:33" ht="15" customHeight="1" x14ac:dyDescent="0.25">
      <c r="A29" t="s">
        <v>41</v>
      </c>
      <c r="B29" t="s">
        <v>50</v>
      </c>
      <c r="C29" t="s">
        <v>51</v>
      </c>
      <c r="D29" t="s">
        <v>90</v>
      </c>
      <c r="E29" t="s">
        <v>90</v>
      </c>
      <c r="F29" t="s">
        <v>42</v>
      </c>
      <c r="G29" s="1">
        <v>43135</v>
      </c>
      <c r="I29" t="s">
        <v>43</v>
      </c>
      <c r="K29" t="s">
        <v>44</v>
      </c>
      <c r="Q29" t="s">
        <v>53</v>
      </c>
      <c r="W29" t="s">
        <v>48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 t="s">
        <v>44</v>
      </c>
      <c r="AG29">
        <v>8</v>
      </c>
    </row>
    <row r="30" spans="1:33" ht="15" customHeight="1" x14ac:dyDescent="0.25">
      <c r="A30" t="s">
        <v>41</v>
      </c>
      <c r="B30" t="s">
        <v>50</v>
      </c>
      <c r="C30" t="s">
        <v>51</v>
      </c>
      <c r="D30" t="s">
        <v>90</v>
      </c>
      <c r="E30" t="s">
        <v>90</v>
      </c>
      <c r="F30" t="s">
        <v>42</v>
      </c>
      <c r="G30" s="1">
        <v>43137</v>
      </c>
      <c r="I30" t="s">
        <v>43</v>
      </c>
      <c r="K30" t="s">
        <v>44</v>
      </c>
      <c r="Q30" t="s">
        <v>53</v>
      </c>
      <c r="W30" t="s">
        <v>48</v>
      </c>
      <c r="X30">
        <v>0</v>
      </c>
      <c r="Y30">
        <v>0</v>
      </c>
      <c r="Z30">
        <v>0</v>
      </c>
      <c r="AA30">
        <v>1</v>
      </c>
      <c r="AB30">
        <v>0</v>
      </c>
      <c r="AC30">
        <v>0</v>
      </c>
      <c r="AD30">
        <v>0</v>
      </c>
      <c r="AE30" t="s">
        <v>44</v>
      </c>
      <c r="AG30">
        <v>8</v>
      </c>
    </row>
    <row r="31" spans="1:33" ht="15" customHeight="1" x14ac:dyDescent="0.25">
      <c r="A31" t="s">
        <v>41</v>
      </c>
      <c r="B31" t="s">
        <v>50</v>
      </c>
      <c r="C31" t="s">
        <v>51</v>
      </c>
      <c r="D31" t="s">
        <v>90</v>
      </c>
      <c r="E31" t="s">
        <v>90</v>
      </c>
      <c r="F31" t="s">
        <v>42</v>
      </c>
      <c r="G31" s="1">
        <v>43137</v>
      </c>
      <c r="I31" t="s">
        <v>43</v>
      </c>
      <c r="K31" t="s">
        <v>44</v>
      </c>
      <c r="Q31" t="s">
        <v>53</v>
      </c>
      <c r="W31" t="s">
        <v>48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 t="s">
        <v>44</v>
      </c>
      <c r="AG31">
        <v>8</v>
      </c>
    </row>
    <row r="32" spans="1:33" ht="15" customHeight="1" x14ac:dyDescent="0.25">
      <c r="A32" t="s">
        <v>41</v>
      </c>
      <c r="B32" t="s">
        <v>50</v>
      </c>
      <c r="C32" t="s">
        <v>51</v>
      </c>
      <c r="D32" t="s">
        <v>90</v>
      </c>
      <c r="E32" t="s">
        <v>90</v>
      </c>
      <c r="F32" t="s">
        <v>42</v>
      </c>
      <c r="G32" s="1">
        <v>43137</v>
      </c>
      <c r="I32" t="s">
        <v>43</v>
      </c>
      <c r="K32" t="s">
        <v>44</v>
      </c>
      <c r="Q32" t="s">
        <v>53</v>
      </c>
      <c r="W32" t="s">
        <v>91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44</v>
      </c>
      <c r="AG32">
        <v>10</v>
      </c>
    </row>
    <row r="33" spans="1:33" ht="15" customHeight="1" x14ac:dyDescent="0.25">
      <c r="A33" t="s">
        <v>41</v>
      </c>
      <c r="B33" t="s">
        <v>50</v>
      </c>
      <c r="C33" t="s">
        <v>51</v>
      </c>
      <c r="D33" t="s">
        <v>90</v>
      </c>
      <c r="E33" t="s">
        <v>90</v>
      </c>
      <c r="F33" t="s">
        <v>42</v>
      </c>
      <c r="G33" s="1">
        <v>43139</v>
      </c>
      <c r="I33" t="s">
        <v>43</v>
      </c>
      <c r="K33" t="s">
        <v>44</v>
      </c>
      <c r="Q33" t="s">
        <v>53</v>
      </c>
      <c r="W33" t="s">
        <v>48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 t="s">
        <v>44</v>
      </c>
      <c r="AG33">
        <v>10</v>
      </c>
    </row>
    <row r="34" spans="1:33" ht="15" customHeight="1" x14ac:dyDescent="0.25">
      <c r="A34" t="s">
        <v>41</v>
      </c>
      <c r="B34" t="s">
        <v>50</v>
      </c>
      <c r="C34" t="s">
        <v>51</v>
      </c>
      <c r="D34" t="s">
        <v>90</v>
      </c>
      <c r="E34" t="s">
        <v>90</v>
      </c>
      <c r="F34" t="s">
        <v>42</v>
      </c>
      <c r="G34" s="1">
        <v>43139</v>
      </c>
      <c r="I34" t="s">
        <v>43</v>
      </c>
      <c r="K34" t="s">
        <v>44</v>
      </c>
      <c r="Q34" t="s">
        <v>53</v>
      </c>
      <c r="W34" t="s">
        <v>48</v>
      </c>
      <c r="X34">
        <v>0</v>
      </c>
      <c r="Y34">
        <v>0</v>
      </c>
      <c r="Z34">
        <v>0</v>
      </c>
      <c r="AA34">
        <v>1</v>
      </c>
      <c r="AB34">
        <v>0</v>
      </c>
      <c r="AC34">
        <v>0</v>
      </c>
      <c r="AD34">
        <v>0</v>
      </c>
      <c r="AE34" t="s">
        <v>44</v>
      </c>
      <c r="AG34">
        <v>8</v>
      </c>
    </row>
    <row r="35" spans="1:33" ht="15" customHeight="1" x14ac:dyDescent="0.25">
      <c r="A35" t="s">
        <v>41</v>
      </c>
      <c r="B35" t="s">
        <v>50</v>
      </c>
      <c r="C35" t="s">
        <v>51</v>
      </c>
      <c r="D35" t="s">
        <v>90</v>
      </c>
      <c r="E35" t="s">
        <v>90</v>
      </c>
      <c r="F35" t="s">
        <v>42</v>
      </c>
      <c r="G35" s="1">
        <v>43139</v>
      </c>
      <c r="I35" t="s">
        <v>43</v>
      </c>
      <c r="K35" t="s">
        <v>44</v>
      </c>
      <c r="Q35" t="s">
        <v>46</v>
      </c>
      <c r="W35" t="s">
        <v>48</v>
      </c>
      <c r="X35">
        <v>0</v>
      </c>
      <c r="Y35">
        <v>0</v>
      </c>
      <c r="Z35">
        <v>0</v>
      </c>
      <c r="AA35">
        <v>1</v>
      </c>
      <c r="AB35">
        <v>0</v>
      </c>
      <c r="AC35">
        <v>0</v>
      </c>
      <c r="AD35">
        <v>0</v>
      </c>
      <c r="AE35" t="s">
        <v>44</v>
      </c>
      <c r="AG35">
        <v>6</v>
      </c>
    </row>
    <row r="36" spans="1:33" ht="15" customHeight="1" x14ac:dyDescent="0.25">
      <c r="A36" t="s">
        <v>41</v>
      </c>
      <c r="B36" t="s">
        <v>50</v>
      </c>
      <c r="C36" t="s">
        <v>51</v>
      </c>
      <c r="D36" t="s">
        <v>90</v>
      </c>
      <c r="E36" t="s">
        <v>90</v>
      </c>
      <c r="F36" t="s">
        <v>42</v>
      </c>
      <c r="G36" s="1">
        <v>43141</v>
      </c>
      <c r="I36" t="s">
        <v>43</v>
      </c>
      <c r="K36" t="s">
        <v>44</v>
      </c>
      <c r="Q36" t="s">
        <v>46</v>
      </c>
      <c r="W36" t="s">
        <v>48</v>
      </c>
      <c r="X36">
        <v>0</v>
      </c>
      <c r="Y36">
        <v>0</v>
      </c>
      <c r="Z36">
        <v>0</v>
      </c>
      <c r="AA36">
        <v>1</v>
      </c>
      <c r="AB36">
        <v>0</v>
      </c>
      <c r="AC36">
        <v>0</v>
      </c>
      <c r="AD36">
        <v>0</v>
      </c>
      <c r="AE36" t="s">
        <v>44</v>
      </c>
      <c r="AG36">
        <v>10</v>
      </c>
    </row>
    <row r="37" spans="1:33" ht="15" customHeight="1" x14ac:dyDescent="0.25">
      <c r="A37" t="s">
        <v>41</v>
      </c>
      <c r="B37" t="s">
        <v>50</v>
      </c>
      <c r="C37" t="s">
        <v>51</v>
      </c>
      <c r="D37" t="s">
        <v>90</v>
      </c>
      <c r="E37" t="s">
        <v>90</v>
      </c>
      <c r="F37" t="s">
        <v>42</v>
      </c>
      <c r="G37" s="1">
        <v>43141</v>
      </c>
      <c r="I37" t="s">
        <v>43</v>
      </c>
      <c r="K37" t="s">
        <v>44</v>
      </c>
      <c r="Q37" t="s">
        <v>46</v>
      </c>
      <c r="W37" t="s">
        <v>48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  <c r="AE37" t="s">
        <v>44</v>
      </c>
      <c r="AG37">
        <v>15</v>
      </c>
    </row>
    <row r="38" spans="1:33" ht="15" customHeight="1" x14ac:dyDescent="0.25">
      <c r="A38" t="s">
        <v>41</v>
      </c>
      <c r="B38" t="s">
        <v>50</v>
      </c>
      <c r="C38" t="s">
        <v>51</v>
      </c>
      <c r="D38" t="s">
        <v>90</v>
      </c>
      <c r="E38" t="s">
        <v>90</v>
      </c>
      <c r="F38" t="s">
        <v>42</v>
      </c>
      <c r="G38" s="1">
        <v>43141</v>
      </c>
      <c r="I38" t="s">
        <v>43</v>
      </c>
      <c r="K38" t="s">
        <v>44</v>
      </c>
      <c r="Q38" t="s">
        <v>46</v>
      </c>
      <c r="W38" t="s">
        <v>48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 t="s">
        <v>44</v>
      </c>
      <c r="AG38">
        <v>8</v>
      </c>
    </row>
    <row r="39" spans="1:33" ht="15" customHeight="1" x14ac:dyDescent="0.25">
      <c r="A39" t="s">
        <v>41</v>
      </c>
      <c r="B39" t="s">
        <v>50</v>
      </c>
      <c r="C39" t="s">
        <v>51</v>
      </c>
      <c r="D39" t="s">
        <v>90</v>
      </c>
      <c r="E39" t="s">
        <v>90</v>
      </c>
      <c r="F39" t="s">
        <v>42</v>
      </c>
      <c r="G39" s="1">
        <v>43146</v>
      </c>
      <c r="I39" t="s">
        <v>43</v>
      </c>
      <c r="K39" t="s">
        <v>44</v>
      </c>
      <c r="Q39" t="s">
        <v>46</v>
      </c>
      <c r="W39" t="s">
        <v>92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 t="s">
        <v>44</v>
      </c>
      <c r="AG39">
        <v>6</v>
      </c>
    </row>
    <row r="40" spans="1:33" ht="15" customHeight="1" x14ac:dyDescent="0.25">
      <c r="A40" t="s">
        <v>41</v>
      </c>
      <c r="B40" t="s">
        <v>50</v>
      </c>
      <c r="C40" t="s">
        <v>51</v>
      </c>
      <c r="D40" t="s">
        <v>90</v>
      </c>
      <c r="E40" t="s">
        <v>90</v>
      </c>
      <c r="F40" t="s">
        <v>42</v>
      </c>
      <c r="G40" s="1">
        <v>43146</v>
      </c>
      <c r="I40" t="s">
        <v>43</v>
      </c>
      <c r="K40" t="s">
        <v>44</v>
      </c>
      <c r="Q40" t="s">
        <v>53</v>
      </c>
      <c r="W40" t="s">
        <v>92</v>
      </c>
      <c r="X40">
        <v>0</v>
      </c>
      <c r="Y40">
        <v>0</v>
      </c>
      <c r="Z40">
        <v>1</v>
      </c>
      <c r="AA40">
        <v>0</v>
      </c>
      <c r="AB40">
        <v>0</v>
      </c>
      <c r="AC40">
        <v>0</v>
      </c>
      <c r="AD40">
        <v>0</v>
      </c>
      <c r="AE40" t="s">
        <v>44</v>
      </c>
      <c r="AG40">
        <v>8</v>
      </c>
    </row>
    <row r="41" spans="1:33" ht="15" customHeight="1" x14ac:dyDescent="0.25">
      <c r="A41" t="s">
        <v>41</v>
      </c>
      <c r="B41" t="s">
        <v>50</v>
      </c>
      <c r="C41" t="s">
        <v>51</v>
      </c>
      <c r="D41" t="s">
        <v>90</v>
      </c>
      <c r="E41" t="s">
        <v>90</v>
      </c>
      <c r="F41" t="s">
        <v>42</v>
      </c>
      <c r="G41" s="1">
        <v>43146</v>
      </c>
      <c r="I41" t="s">
        <v>43</v>
      </c>
      <c r="K41" t="s">
        <v>44</v>
      </c>
      <c r="Q41" t="s">
        <v>53</v>
      </c>
      <c r="W41" t="s">
        <v>92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  <c r="AD41">
        <v>0</v>
      </c>
      <c r="AE41" t="s">
        <v>44</v>
      </c>
      <c r="AG41">
        <v>6</v>
      </c>
    </row>
    <row r="42" spans="1:33" ht="15" customHeight="1" x14ac:dyDescent="0.25">
      <c r="A42" t="s">
        <v>41</v>
      </c>
      <c r="B42" t="s">
        <v>50</v>
      </c>
      <c r="C42" t="s">
        <v>51</v>
      </c>
      <c r="D42" t="s">
        <v>90</v>
      </c>
      <c r="E42" t="s">
        <v>90</v>
      </c>
      <c r="F42" t="s">
        <v>42</v>
      </c>
      <c r="G42" s="1">
        <v>43149</v>
      </c>
      <c r="I42" t="s">
        <v>43</v>
      </c>
      <c r="K42" t="s">
        <v>44</v>
      </c>
      <c r="Q42" t="s">
        <v>46</v>
      </c>
      <c r="W42" t="s">
        <v>92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 t="s">
        <v>44</v>
      </c>
      <c r="AG42">
        <v>10</v>
      </c>
    </row>
    <row r="43" spans="1:33" ht="15" customHeight="1" x14ac:dyDescent="0.25">
      <c r="A43" t="s">
        <v>41</v>
      </c>
      <c r="B43" t="s">
        <v>50</v>
      </c>
      <c r="C43" t="s">
        <v>51</v>
      </c>
      <c r="D43" t="s">
        <v>90</v>
      </c>
      <c r="E43" t="s">
        <v>90</v>
      </c>
      <c r="F43" t="s">
        <v>42</v>
      </c>
      <c r="G43" s="1">
        <v>43149</v>
      </c>
      <c r="I43" t="s">
        <v>43</v>
      </c>
      <c r="K43" t="s">
        <v>44</v>
      </c>
      <c r="Q43" t="s">
        <v>53</v>
      </c>
      <c r="W43" t="s">
        <v>92</v>
      </c>
      <c r="X43">
        <v>0</v>
      </c>
      <c r="Y43">
        <v>0</v>
      </c>
      <c r="Z43">
        <v>1</v>
      </c>
      <c r="AA43">
        <v>0</v>
      </c>
      <c r="AB43">
        <v>0</v>
      </c>
      <c r="AC43">
        <v>0</v>
      </c>
      <c r="AD43">
        <v>0</v>
      </c>
      <c r="AE43" t="s">
        <v>44</v>
      </c>
      <c r="AG43">
        <v>6</v>
      </c>
    </row>
    <row r="44" spans="1:33" ht="15" customHeight="1" x14ac:dyDescent="0.25">
      <c r="A44" t="s">
        <v>41</v>
      </c>
      <c r="B44" t="s">
        <v>50</v>
      </c>
      <c r="C44" t="s">
        <v>51</v>
      </c>
      <c r="D44" t="s">
        <v>90</v>
      </c>
      <c r="E44" t="s">
        <v>90</v>
      </c>
      <c r="F44" t="s">
        <v>42</v>
      </c>
      <c r="G44" s="1">
        <v>43149</v>
      </c>
      <c r="I44" t="s">
        <v>43</v>
      </c>
      <c r="K44" t="s">
        <v>44</v>
      </c>
      <c r="Q44" t="s">
        <v>46</v>
      </c>
      <c r="W44" t="s">
        <v>92</v>
      </c>
      <c r="X44">
        <v>0</v>
      </c>
      <c r="Y44">
        <v>0</v>
      </c>
      <c r="Z44">
        <v>1</v>
      </c>
      <c r="AA44">
        <v>0</v>
      </c>
      <c r="AB44">
        <v>0</v>
      </c>
      <c r="AC44">
        <v>0</v>
      </c>
      <c r="AD44">
        <v>0</v>
      </c>
      <c r="AE44" t="s">
        <v>44</v>
      </c>
      <c r="AG44">
        <v>14</v>
      </c>
    </row>
    <row r="45" spans="1:33" ht="15" customHeight="1" x14ac:dyDescent="0.25">
      <c r="A45" t="s">
        <v>41</v>
      </c>
      <c r="B45" t="s">
        <v>50</v>
      </c>
      <c r="C45" t="s">
        <v>51</v>
      </c>
      <c r="D45" t="s">
        <v>90</v>
      </c>
      <c r="E45" t="s">
        <v>90</v>
      </c>
      <c r="F45" t="s">
        <v>42</v>
      </c>
      <c r="G45" s="1">
        <v>43133</v>
      </c>
      <c r="I45" t="s">
        <v>43</v>
      </c>
      <c r="K45" t="s">
        <v>44</v>
      </c>
      <c r="Q45" t="s">
        <v>46</v>
      </c>
      <c r="W45" t="s">
        <v>92</v>
      </c>
      <c r="X45">
        <v>0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E45" t="s">
        <v>44</v>
      </c>
      <c r="AG45">
        <v>8</v>
      </c>
    </row>
    <row r="46" spans="1:33" ht="15" customHeight="1" x14ac:dyDescent="0.25">
      <c r="A46" t="s">
        <v>41</v>
      </c>
      <c r="B46" t="s">
        <v>50</v>
      </c>
      <c r="C46" t="s">
        <v>51</v>
      </c>
      <c r="D46" t="s">
        <v>90</v>
      </c>
      <c r="E46" t="s">
        <v>90</v>
      </c>
      <c r="F46" t="s">
        <v>42</v>
      </c>
      <c r="G46" s="1">
        <v>43133</v>
      </c>
      <c r="I46" t="s">
        <v>43</v>
      </c>
      <c r="K46" t="s">
        <v>44</v>
      </c>
      <c r="Q46" t="s">
        <v>53</v>
      </c>
      <c r="W46" t="s">
        <v>92</v>
      </c>
      <c r="X46">
        <v>0</v>
      </c>
      <c r="Y46">
        <v>0</v>
      </c>
      <c r="Z46">
        <v>1</v>
      </c>
      <c r="AA46">
        <v>0</v>
      </c>
      <c r="AB46">
        <v>0</v>
      </c>
      <c r="AC46">
        <v>0</v>
      </c>
      <c r="AD46">
        <v>0</v>
      </c>
      <c r="AE46" t="s">
        <v>44</v>
      </c>
      <c r="AG46">
        <v>6</v>
      </c>
    </row>
    <row r="47" spans="1:33" ht="15" customHeight="1" x14ac:dyDescent="0.25">
      <c r="A47" t="s">
        <v>41</v>
      </c>
      <c r="B47" t="s">
        <v>50</v>
      </c>
      <c r="C47" t="s">
        <v>51</v>
      </c>
      <c r="D47" t="s">
        <v>90</v>
      </c>
      <c r="E47" t="s">
        <v>90</v>
      </c>
      <c r="F47" t="s">
        <v>42</v>
      </c>
      <c r="G47" s="1">
        <v>43133</v>
      </c>
      <c r="I47" t="s">
        <v>43</v>
      </c>
      <c r="K47" t="s">
        <v>44</v>
      </c>
      <c r="Q47" t="s">
        <v>46</v>
      </c>
      <c r="W47" t="s">
        <v>92</v>
      </c>
      <c r="X47">
        <v>0</v>
      </c>
      <c r="Y47">
        <v>0</v>
      </c>
      <c r="Z47">
        <v>1</v>
      </c>
      <c r="AA47">
        <v>0</v>
      </c>
      <c r="AB47">
        <v>0</v>
      </c>
      <c r="AC47">
        <v>0</v>
      </c>
      <c r="AD47">
        <v>0</v>
      </c>
      <c r="AE47" t="s">
        <v>44</v>
      </c>
      <c r="AG47">
        <v>6</v>
      </c>
    </row>
    <row r="48" spans="1:33" ht="15" customHeight="1" x14ac:dyDescent="0.25">
      <c r="A48" t="s">
        <v>41</v>
      </c>
      <c r="B48" t="s">
        <v>50</v>
      </c>
      <c r="C48" t="s">
        <v>51</v>
      </c>
      <c r="D48" t="s">
        <v>90</v>
      </c>
      <c r="E48" t="s">
        <v>90</v>
      </c>
      <c r="F48" t="s">
        <v>42</v>
      </c>
      <c r="G48" s="1">
        <v>43153</v>
      </c>
      <c r="I48" t="s">
        <v>43</v>
      </c>
      <c r="K48" t="s">
        <v>44</v>
      </c>
      <c r="Q48" t="s">
        <v>53</v>
      </c>
      <c r="W48" t="s">
        <v>92</v>
      </c>
      <c r="X48">
        <v>0</v>
      </c>
      <c r="Y48">
        <v>0</v>
      </c>
      <c r="Z48">
        <v>1</v>
      </c>
      <c r="AA48">
        <v>0</v>
      </c>
      <c r="AB48">
        <v>0</v>
      </c>
      <c r="AC48">
        <v>0</v>
      </c>
      <c r="AD48">
        <v>0</v>
      </c>
      <c r="AE48" t="s">
        <v>44</v>
      </c>
      <c r="AG48">
        <v>8</v>
      </c>
    </row>
    <row r="49" spans="1:33" ht="15" customHeight="1" x14ac:dyDescent="0.25">
      <c r="A49" t="s">
        <v>41</v>
      </c>
      <c r="B49" t="s">
        <v>50</v>
      </c>
      <c r="C49" t="s">
        <v>51</v>
      </c>
      <c r="D49" t="s">
        <v>90</v>
      </c>
      <c r="E49" t="s">
        <v>90</v>
      </c>
      <c r="F49" t="s">
        <v>42</v>
      </c>
      <c r="G49" s="1">
        <v>43153</v>
      </c>
      <c r="I49" t="s">
        <v>43</v>
      </c>
      <c r="K49" t="s">
        <v>44</v>
      </c>
      <c r="Q49" t="s">
        <v>46</v>
      </c>
      <c r="W49" t="s">
        <v>92</v>
      </c>
      <c r="X49">
        <v>0</v>
      </c>
      <c r="Y49">
        <v>0</v>
      </c>
      <c r="Z49">
        <v>1</v>
      </c>
      <c r="AA49">
        <v>0</v>
      </c>
      <c r="AB49">
        <v>0</v>
      </c>
      <c r="AC49">
        <v>0</v>
      </c>
      <c r="AD49">
        <v>0</v>
      </c>
      <c r="AE49" t="s">
        <v>44</v>
      </c>
      <c r="AG49">
        <v>12</v>
      </c>
    </row>
    <row r="50" spans="1:33" ht="15" customHeight="1" x14ac:dyDescent="0.25">
      <c r="A50" t="s">
        <v>41</v>
      </c>
      <c r="B50" t="s">
        <v>50</v>
      </c>
      <c r="C50" t="s">
        <v>51</v>
      </c>
      <c r="D50" t="s">
        <v>90</v>
      </c>
      <c r="E50" t="s">
        <v>90</v>
      </c>
      <c r="F50" t="s">
        <v>42</v>
      </c>
      <c r="G50" s="1">
        <v>43153</v>
      </c>
      <c r="I50" t="s">
        <v>43</v>
      </c>
      <c r="K50" t="s">
        <v>44</v>
      </c>
      <c r="Q50" t="s">
        <v>53</v>
      </c>
      <c r="W50" t="s">
        <v>92</v>
      </c>
      <c r="X50">
        <v>0</v>
      </c>
      <c r="Y50">
        <v>0</v>
      </c>
      <c r="Z50">
        <v>1</v>
      </c>
      <c r="AA50">
        <v>0</v>
      </c>
      <c r="AB50">
        <v>0</v>
      </c>
      <c r="AC50">
        <v>0</v>
      </c>
      <c r="AD50">
        <v>0</v>
      </c>
      <c r="AE50" t="s">
        <v>44</v>
      </c>
      <c r="AG50">
        <v>10</v>
      </c>
    </row>
    <row r="51" spans="1:33" ht="15" customHeight="1" x14ac:dyDescent="0.25">
      <c r="A51" t="s">
        <v>41</v>
      </c>
      <c r="B51" t="s">
        <v>93</v>
      </c>
      <c r="C51" t="s">
        <v>94</v>
      </c>
      <c r="D51" t="s">
        <v>95</v>
      </c>
      <c r="E51" t="s">
        <v>95</v>
      </c>
      <c r="F51" t="s">
        <v>42</v>
      </c>
      <c r="G51" s="1">
        <v>43142</v>
      </c>
      <c r="I51" t="s">
        <v>43</v>
      </c>
      <c r="K51" t="s">
        <v>44</v>
      </c>
      <c r="Q51" t="s">
        <v>53</v>
      </c>
      <c r="W51" t="s">
        <v>48</v>
      </c>
      <c r="X51">
        <v>0</v>
      </c>
      <c r="Y51">
        <v>0</v>
      </c>
      <c r="Z51">
        <v>1</v>
      </c>
      <c r="AA51">
        <v>0</v>
      </c>
      <c r="AB51">
        <v>0</v>
      </c>
      <c r="AC51">
        <v>0</v>
      </c>
      <c r="AD51">
        <v>0</v>
      </c>
      <c r="AE51" t="s">
        <v>44</v>
      </c>
      <c r="AG51">
        <v>13</v>
      </c>
    </row>
    <row r="52" spans="1:33" ht="15" customHeight="1" x14ac:dyDescent="0.25">
      <c r="A52" t="s">
        <v>41</v>
      </c>
      <c r="B52" t="s">
        <v>93</v>
      </c>
      <c r="C52" t="s">
        <v>94</v>
      </c>
      <c r="D52" t="s">
        <v>95</v>
      </c>
      <c r="E52" t="s">
        <v>95</v>
      </c>
      <c r="F52" t="s">
        <v>42</v>
      </c>
      <c r="G52" s="1">
        <v>43142</v>
      </c>
      <c r="I52" t="s">
        <v>43</v>
      </c>
      <c r="K52" t="s">
        <v>44</v>
      </c>
      <c r="Q52" t="s">
        <v>44</v>
      </c>
      <c r="W52" t="s">
        <v>48</v>
      </c>
      <c r="X52">
        <v>0</v>
      </c>
      <c r="Y52">
        <v>0</v>
      </c>
      <c r="Z52">
        <v>1</v>
      </c>
      <c r="AA52">
        <v>0</v>
      </c>
      <c r="AB52">
        <v>0</v>
      </c>
      <c r="AC52">
        <v>0</v>
      </c>
      <c r="AD52">
        <v>0</v>
      </c>
      <c r="AE52" t="s">
        <v>44</v>
      </c>
      <c r="AG52">
        <v>16</v>
      </c>
    </row>
    <row r="53" spans="1:33" ht="15" customHeight="1" x14ac:dyDescent="0.25">
      <c r="A53" t="s">
        <v>41</v>
      </c>
      <c r="B53" t="s">
        <v>93</v>
      </c>
      <c r="C53" t="s">
        <v>94</v>
      </c>
      <c r="D53" t="s">
        <v>95</v>
      </c>
      <c r="E53" t="s">
        <v>95</v>
      </c>
      <c r="F53" t="s">
        <v>42</v>
      </c>
      <c r="G53" s="1">
        <v>43142</v>
      </c>
      <c r="I53" t="s">
        <v>43</v>
      </c>
      <c r="K53" t="s">
        <v>45</v>
      </c>
      <c r="Q53" t="s">
        <v>41</v>
      </c>
      <c r="W53" t="s">
        <v>48</v>
      </c>
      <c r="X53">
        <v>0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  <c r="AE53" t="s">
        <v>45</v>
      </c>
      <c r="AG53">
        <v>7</v>
      </c>
    </row>
    <row r="54" spans="1:33" ht="15" customHeight="1" x14ac:dyDescent="0.25">
      <c r="A54" t="s">
        <v>41</v>
      </c>
      <c r="B54" t="s">
        <v>93</v>
      </c>
      <c r="C54" t="s">
        <v>94</v>
      </c>
      <c r="D54" t="s">
        <v>95</v>
      </c>
      <c r="E54" t="s">
        <v>95</v>
      </c>
      <c r="F54" t="s">
        <v>42</v>
      </c>
      <c r="G54" s="1">
        <v>43143</v>
      </c>
      <c r="I54" t="s">
        <v>43</v>
      </c>
      <c r="K54" t="s">
        <v>45</v>
      </c>
      <c r="Q54" t="s">
        <v>41</v>
      </c>
      <c r="W54" t="s">
        <v>96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 t="s">
        <v>45</v>
      </c>
      <c r="AG54">
        <v>8</v>
      </c>
    </row>
    <row r="55" spans="1:33" ht="15" customHeight="1" x14ac:dyDescent="0.25">
      <c r="A55" t="s">
        <v>41</v>
      </c>
      <c r="B55" t="s">
        <v>93</v>
      </c>
      <c r="C55" t="s">
        <v>94</v>
      </c>
      <c r="D55" t="s">
        <v>95</v>
      </c>
      <c r="E55" t="s">
        <v>95</v>
      </c>
      <c r="F55" t="s">
        <v>42</v>
      </c>
      <c r="G55" s="1">
        <v>43143</v>
      </c>
      <c r="I55" t="s">
        <v>43</v>
      </c>
      <c r="K55" t="s">
        <v>44</v>
      </c>
      <c r="Q55" t="s">
        <v>55</v>
      </c>
      <c r="W55" t="s">
        <v>96</v>
      </c>
      <c r="X55">
        <v>0</v>
      </c>
      <c r="Y55">
        <v>0</v>
      </c>
      <c r="Z55">
        <v>1</v>
      </c>
      <c r="AA55">
        <v>0</v>
      </c>
      <c r="AB55">
        <v>0</v>
      </c>
      <c r="AC55">
        <v>0</v>
      </c>
      <c r="AD55">
        <v>0</v>
      </c>
      <c r="AE55" t="s">
        <v>44</v>
      </c>
      <c r="AG55">
        <v>12</v>
      </c>
    </row>
    <row r="56" spans="1:33" ht="15" customHeight="1" x14ac:dyDescent="0.25">
      <c r="A56" t="s">
        <v>41</v>
      </c>
      <c r="B56" t="s">
        <v>93</v>
      </c>
      <c r="C56" t="s">
        <v>94</v>
      </c>
      <c r="D56" t="s">
        <v>95</v>
      </c>
      <c r="E56" t="s">
        <v>95</v>
      </c>
      <c r="F56" t="s">
        <v>42</v>
      </c>
      <c r="G56" s="1">
        <v>43143</v>
      </c>
      <c r="I56" t="s">
        <v>43</v>
      </c>
      <c r="K56" t="s">
        <v>44</v>
      </c>
      <c r="Q56" t="s">
        <v>55</v>
      </c>
      <c r="W56" t="s">
        <v>91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44</v>
      </c>
      <c r="AG56">
        <v>6</v>
      </c>
    </row>
    <row r="57" spans="1:33" ht="15" customHeight="1" x14ac:dyDescent="0.25">
      <c r="A57" t="s">
        <v>41</v>
      </c>
      <c r="B57" t="s">
        <v>93</v>
      </c>
      <c r="C57" t="s">
        <v>94</v>
      </c>
      <c r="D57" t="s">
        <v>95</v>
      </c>
      <c r="E57" t="s">
        <v>95</v>
      </c>
      <c r="F57" t="s">
        <v>42</v>
      </c>
      <c r="G57" s="1">
        <v>43144</v>
      </c>
      <c r="I57" t="s">
        <v>43</v>
      </c>
      <c r="K57" t="s">
        <v>45</v>
      </c>
      <c r="Q57" t="s">
        <v>41</v>
      </c>
      <c r="W57" t="s">
        <v>48</v>
      </c>
      <c r="X57">
        <v>0</v>
      </c>
      <c r="Y57">
        <v>0</v>
      </c>
      <c r="Z57">
        <v>0</v>
      </c>
      <c r="AA57">
        <v>1</v>
      </c>
      <c r="AB57">
        <v>0</v>
      </c>
      <c r="AC57">
        <v>0</v>
      </c>
      <c r="AD57">
        <v>0</v>
      </c>
      <c r="AE57" t="s">
        <v>45</v>
      </c>
      <c r="AG57">
        <v>3</v>
      </c>
    </row>
    <row r="58" spans="1:33" ht="15" customHeight="1" x14ac:dyDescent="0.25">
      <c r="A58" t="s">
        <v>41</v>
      </c>
      <c r="B58" t="s">
        <v>93</v>
      </c>
      <c r="C58" t="s">
        <v>94</v>
      </c>
      <c r="D58" t="s">
        <v>95</v>
      </c>
      <c r="E58" t="s">
        <v>95</v>
      </c>
      <c r="F58" t="s">
        <v>42</v>
      </c>
      <c r="G58" s="1">
        <v>43144</v>
      </c>
      <c r="I58" t="s">
        <v>43</v>
      </c>
      <c r="K58" t="s">
        <v>44</v>
      </c>
      <c r="Q58" t="s">
        <v>53</v>
      </c>
      <c r="W58" t="s">
        <v>98</v>
      </c>
      <c r="X58">
        <v>0</v>
      </c>
      <c r="Y58">
        <v>0</v>
      </c>
      <c r="Z58">
        <v>0</v>
      </c>
      <c r="AA58">
        <v>1</v>
      </c>
      <c r="AB58">
        <v>0</v>
      </c>
      <c r="AC58">
        <v>0</v>
      </c>
      <c r="AD58">
        <v>0</v>
      </c>
      <c r="AE58" t="s">
        <v>44</v>
      </c>
      <c r="AG58">
        <v>9</v>
      </c>
    </row>
    <row r="59" spans="1:33" ht="15" customHeight="1" x14ac:dyDescent="0.25">
      <c r="A59" t="s">
        <v>41</v>
      </c>
      <c r="B59" t="s">
        <v>93</v>
      </c>
      <c r="C59" t="s">
        <v>94</v>
      </c>
      <c r="D59" t="s">
        <v>95</v>
      </c>
      <c r="E59" t="s">
        <v>95</v>
      </c>
      <c r="F59" t="s">
        <v>42</v>
      </c>
      <c r="G59" s="1">
        <v>43144</v>
      </c>
      <c r="I59" t="s">
        <v>43</v>
      </c>
      <c r="K59" t="s">
        <v>44</v>
      </c>
      <c r="Q59" t="s">
        <v>53</v>
      </c>
      <c r="W59" t="s">
        <v>97</v>
      </c>
      <c r="X59">
        <v>0</v>
      </c>
      <c r="Y59">
        <v>0</v>
      </c>
      <c r="Z59">
        <v>0</v>
      </c>
      <c r="AA59">
        <v>0</v>
      </c>
      <c r="AB59">
        <v>1</v>
      </c>
      <c r="AC59">
        <v>0</v>
      </c>
      <c r="AD59">
        <v>0</v>
      </c>
      <c r="AE59" t="s">
        <v>44</v>
      </c>
      <c r="AG59">
        <v>11</v>
      </c>
    </row>
    <row r="60" spans="1:33" ht="15" customHeight="1" x14ac:dyDescent="0.25">
      <c r="A60" t="s">
        <v>41</v>
      </c>
      <c r="B60" t="s">
        <v>93</v>
      </c>
      <c r="C60" t="s">
        <v>94</v>
      </c>
      <c r="D60" t="s">
        <v>95</v>
      </c>
      <c r="E60" t="s">
        <v>95</v>
      </c>
      <c r="F60" t="s">
        <v>42</v>
      </c>
      <c r="G60" s="1">
        <v>43145</v>
      </c>
      <c r="I60" t="s">
        <v>43</v>
      </c>
      <c r="K60" t="s">
        <v>44</v>
      </c>
      <c r="Q60" t="s">
        <v>53</v>
      </c>
      <c r="W60" t="s">
        <v>48</v>
      </c>
      <c r="X60">
        <v>0</v>
      </c>
      <c r="Y60">
        <v>0</v>
      </c>
      <c r="Z60">
        <v>0</v>
      </c>
      <c r="AA60">
        <v>1</v>
      </c>
      <c r="AB60">
        <v>0</v>
      </c>
      <c r="AC60">
        <v>0</v>
      </c>
      <c r="AD60">
        <v>0</v>
      </c>
      <c r="AE60" t="s">
        <v>44</v>
      </c>
      <c r="AG60">
        <v>14</v>
      </c>
    </row>
    <row r="61" spans="1:33" ht="15" customHeight="1" x14ac:dyDescent="0.25">
      <c r="A61" t="s">
        <v>41</v>
      </c>
      <c r="B61" t="s">
        <v>93</v>
      </c>
      <c r="C61" t="s">
        <v>94</v>
      </c>
      <c r="D61" t="s">
        <v>95</v>
      </c>
      <c r="E61" t="s">
        <v>95</v>
      </c>
      <c r="F61" t="s">
        <v>42</v>
      </c>
      <c r="G61" s="1">
        <v>43145</v>
      </c>
      <c r="I61" t="s">
        <v>43</v>
      </c>
      <c r="K61" t="s">
        <v>45</v>
      </c>
      <c r="Q61" t="s">
        <v>41</v>
      </c>
      <c r="W61" t="s">
        <v>97</v>
      </c>
      <c r="X61">
        <v>0</v>
      </c>
      <c r="Y61">
        <v>0</v>
      </c>
      <c r="Z61">
        <v>0</v>
      </c>
      <c r="AA61">
        <v>0</v>
      </c>
      <c r="AB61">
        <v>1</v>
      </c>
      <c r="AC61">
        <v>0</v>
      </c>
      <c r="AD61">
        <v>0</v>
      </c>
      <c r="AE61" t="s">
        <v>45</v>
      </c>
      <c r="AG61">
        <v>2</v>
      </c>
    </row>
    <row r="62" spans="1:33" ht="15" customHeight="1" x14ac:dyDescent="0.25">
      <c r="A62" t="s">
        <v>41</v>
      </c>
      <c r="B62" t="s">
        <v>93</v>
      </c>
      <c r="C62" t="s">
        <v>94</v>
      </c>
      <c r="D62" t="s">
        <v>95</v>
      </c>
      <c r="E62" t="s">
        <v>95</v>
      </c>
      <c r="F62" t="s">
        <v>42</v>
      </c>
      <c r="G62" s="1">
        <v>43148</v>
      </c>
      <c r="I62" t="s">
        <v>99</v>
      </c>
      <c r="K62" t="s">
        <v>44</v>
      </c>
      <c r="Q62" t="s">
        <v>41</v>
      </c>
      <c r="W62" t="s">
        <v>100</v>
      </c>
      <c r="X62">
        <v>0</v>
      </c>
      <c r="Y62">
        <v>0</v>
      </c>
      <c r="Z62">
        <v>0</v>
      </c>
      <c r="AA62">
        <v>0</v>
      </c>
      <c r="AB62">
        <v>0</v>
      </c>
      <c r="AC62">
        <v>1</v>
      </c>
      <c r="AD62">
        <v>0</v>
      </c>
      <c r="AE62" t="s">
        <v>101</v>
      </c>
      <c r="AG62">
        <v>24</v>
      </c>
    </row>
    <row r="63" spans="1:33" ht="15" customHeight="1" x14ac:dyDescent="0.25">
      <c r="A63" t="s">
        <v>41</v>
      </c>
      <c r="B63" t="s">
        <v>93</v>
      </c>
      <c r="C63" t="s">
        <v>94</v>
      </c>
      <c r="D63" t="s">
        <v>95</v>
      </c>
      <c r="E63" t="s">
        <v>95</v>
      </c>
      <c r="F63" t="s">
        <v>42</v>
      </c>
      <c r="G63" s="1">
        <v>43148</v>
      </c>
      <c r="I63" t="s">
        <v>43</v>
      </c>
      <c r="K63" t="s">
        <v>44</v>
      </c>
      <c r="Q63" t="s">
        <v>53</v>
      </c>
      <c r="W63" t="s">
        <v>97</v>
      </c>
      <c r="X63">
        <v>0</v>
      </c>
      <c r="Y63">
        <v>0</v>
      </c>
      <c r="Z63">
        <v>0</v>
      </c>
      <c r="AA63">
        <v>0</v>
      </c>
      <c r="AB63">
        <v>1</v>
      </c>
      <c r="AC63">
        <v>0</v>
      </c>
      <c r="AD63">
        <v>0</v>
      </c>
      <c r="AE63" t="s">
        <v>44</v>
      </c>
      <c r="AG63">
        <v>2</v>
      </c>
    </row>
    <row r="64" spans="1:33" ht="15" customHeight="1" x14ac:dyDescent="0.25">
      <c r="A64" t="s">
        <v>41</v>
      </c>
      <c r="B64" t="s">
        <v>93</v>
      </c>
      <c r="C64" t="s">
        <v>94</v>
      </c>
      <c r="D64" t="s">
        <v>95</v>
      </c>
      <c r="E64" t="s">
        <v>95</v>
      </c>
      <c r="F64" t="s">
        <v>42</v>
      </c>
      <c r="G64" s="1">
        <v>43148</v>
      </c>
      <c r="I64" t="s">
        <v>43</v>
      </c>
      <c r="K64" t="s">
        <v>45</v>
      </c>
      <c r="Q64" t="s">
        <v>41</v>
      </c>
      <c r="W64" t="s">
        <v>97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 t="s">
        <v>45</v>
      </c>
      <c r="AG64">
        <v>1</v>
      </c>
    </row>
    <row r="65" spans="1:33" ht="15" customHeight="1" x14ac:dyDescent="0.25">
      <c r="A65" t="s">
        <v>41</v>
      </c>
      <c r="B65" t="s">
        <v>93</v>
      </c>
      <c r="C65" t="s">
        <v>94</v>
      </c>
      <c r="D65" t="s">
        <v>95</v>
      </c>
      <c r="E65" t="s">
        <v>95</v>
      </c>
      <c r="F65" t="s">
        <v>42</v>
      </c>
      <c r="G65" s="1">
        <v>43151</v>
      </c>
      <c r="I65" t="s">
        <v>43</v>
      </c>
      <c r="K65" t="s">
        <v>44</v>
      </c>
      <c r="Q65" t="s">
        <v>41</v>
      </c>
      <c r="W65" t="s">
        <v>97</v>
      </c>
      <c r="X65">
        <v>0</v>
      </c>
      <c r="Y65">
        <v>0</v>
      </c>
      <c r="Z65">
        <v>0</v>
      </c>
      <c r="AA65">
        <v>0</v>
      </c>
      <c r="AB65">
        <v>1</v>
      </c>
      <c r="AC65">
        <v>0</v>
      </c>
      <c r="AD65">
        <v>0</v>
      </c>
      <c r="AE65" t="s">
        <v>44</v>
      </c>
      <c r="AG65">
        <v>3</v>
      </c>
    </row>
    <row r="66" spans="1:33" ht="15" customHeight="1" x14ac:dyDescent="0.25">
      <c r="A66" t="s">
        <v>41</v>
      </c>
      <c r="B66" t="s">
        <v>93</v>
      </c>
      <c r="C66" t="s">
        <v>94</v>
      </c>
      <c r="D66" t="s">
        <v>95</v>
      </c>
      <c r="E66" t="s">
        <v>95</v>
      </c>
      <c r="F66" t="s">
        <v>42</v>
      </c>
      <c r="G66" s="1">
        <v>43151</v>
      </c>
      <c r="I66" t="s">
        <v>43</v>
      </c>
      <c r="K66" t="s">
        <v>44</v>
      </c>
      <c r="Q66" t="s">
        <v>53</v>
      </c>
      <c r="W66" t="s">
        <v>48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0</v>
      </c>
      <c r="AE66" t="s">
        <v>44</v>
      </c>
      <c r="AG66">
        <v>5</v>
      </c>
    </row>
    <row r="67" spans="1:33" ht="15" customHeight="1" x14ac:dyDescent="0.25">
      <c r="A67" t="s">
        <v>41</v>
      </c>
      <c r="B67" t="s">
        <v>93</v>
      </c>
      <c r="C67" t="s">
        <v>94</v>
      </c>
      <c r="D67" t="s">
        <v>95</v>
      </c>
      <c r="E67" t="s">
        <v>95</v>
      </c>
      <c r="F67" t="s">
        <v>42</v>
      </c>
      <c r="G67" s="1">
        <v>43151</v>
      </c>
      <c r="I67" t="s">
        <v>43</v>
      </c>
      <c r="K67" t="s">
        <v>44</v>
      </c>
      <c r="Q67" t="s">
        <v>41</v>
      </c>
      <c r="W67" t="s">
        <v>97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0</v>
      </c>
      <c r="AE67" t="s">
        <v>44</v>
      </c>
      <c r="AG67">
        <v>2</v>
      </c>
    </row>
    <row r="68" spans="1:33" ht="15" customHeight="1" x14ac:dyDescent="0.25">
      <c r="A68" t="s">
        <v>41</v>
      </c>
      <c r="B68" t="s">
        <v>93</v>
      </c>
      <c r="C68" t="s">
        <v>94</v>
      </c>
      <c r="D68" t="s">
        <v>95</v>
      </c>
      <c r="E68" t="s">
        <v>95</v>
      </c>
      <c r="F68" t="s">
        <v>42</v>
      </c>
      <c r="G68" s="1">
        <v>43153</v>
      </c>
      <c r="I68" t="s">
        <v>102</v>
      </c>
      <c r="K68" t="s">
        <v>44</v>
      </c>
      <c r="Q68" t="s">
        <v>53</v>
      </c>
      <c r="W68" t="s">
        <v>48</v>
      </c>
      <c r="X68">
        <v>0</v>
      </c>
      <c r="Y68">
        <v>0</v>
      </c>
      <c r="Z68">
        <v>0</v>
      </c>
      <c r="AA68">
        <v>1</v>
      </c>
      <c r="AB68">
        <v>0</v>
      </c>
      <c r="AC68">
        <v>0</v>
      </c>
      <c r="AD68">
        <v>0</v>
      </c>
      <c r="AE68" t="s">
        <v>44</v>
      </c>
      <c r="AG68">
        <v>9</v>
      </c>
    </row>
    <row r="69" spans="1:33" ht="15" customHeight="1" x14ac:dyDescent="0.25">
      <c r="A69" t="s">
        <v>41</v>
      </c>
      <c r="B69" t="s">
        <v>93</v>
      </c>
      <c r="C69" t="s">
        <v>94</v>
      </c>
      <c r="D69" t="s">
        <v>95</v>
      </c>
      <c r="E69" t="s">
        <v>95</v>
      </c>
      <c r="F69" t="s">
        <v>42</v>
      </c>
      <c r="G69" s="1">
        <v>43153</v>
      </c>
      <c r="I69" t="s">
        <v>102</v>
      </c>
      <c r="K69" t="s">
        <v>44</v>
      </c>
      <c r="Q69" t="s">
        <v>53</v>
      </c>
      <c r="W69" t="s">
        <v>48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0</v>
      </c>
      <c r="AE69" t="s">
        <v>44</v>
      </c>
      <c r="AG69">
        <v>3</v>
      </c>
    </row>
    <row r="70" spans="1:33" ht="15" customHeight="1" x14ac:dyDescent="0.25">
      <c r="A70" t="s">
        <v>41</v>
      </c>
      <c r="B70" t="s">
        <v>93</v>
      </c>
      <c r="C70" t="s">
        <v>94</v>
      </c>
      <c r="D70" t="s">
        <v>103</v>
      </c>
      <c r="E70" t="s">
        <v>103</v>
      </c>
      <c r="F70" t="s">
        <v>42</v>
      </c>
      <c r="G70" s="1">
        <v>43148</v>
      </c>
      <c r="I70" t="s">
        <v>102</v>
      </c>
      <c r="K70" t="s">
        <v>44</v>
      </c>
      <c r="Q70" t="s">
        <v>41</v>
      </c>
      <c r="W70" t="s">
        <v>48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0</v>
      </c>
      <c r="AE70" t="s">
        <v>44</v>
      </c>
      <c r="AG70">
        <v>9</v>
      </c>
    </row>
    <row r="71" spans="1:33" ht="15" customHeight="1" x14ac:dyDescent="0.25">
      <c r="A71" t="s">
        <v>41</v>
      </c>
      <c r="B71" t="s">
        <v>93</v>
      </c>
      <c r="C71" t="s">
        <v>94</v>
      </c>
      <c r="D71" t="s">
        <v>103</v>
      </c>
      <c r="E71" t="s">
        <v>103</v>
      </c>
      <c r="F71" t="s">
        <v>42</v>
      </c>
      <c r="G71" s="1">
        <v>43148</v>
      </c>
      <c r="I71" t="s">
        <v>102</v>
      </c>
      <c r="K71" t="s">
        <v>44</v>
      </c>
      <c r="Q71" t="s">
        <v>53</v>
      </c>
      <c r="W71" t="s">
        <v>92</v>
      </c>
      <c r="X71">
        <v>0</v>
      </c>
      <c r="Y71">
        <v>0</v>
      </c>
      <c r="Z71">
        <v>1</v>
      </c>
      <c r="AA71">
        <v>0</v>
      </c>
      <c r="AB71">
        <v>0</v>
      </c>
      <c r="AC71">
        <v>0</v>
      </c>
      <c r="AD71">
        <v>0</v>
      </c>
      <c r="AE71" t="s">
        <v>44</v>
      </c>
      <c r="AG71">
        <v>21</v>
      </c>
    </row>
    <row r="72" spans="1:33" ht="15" customHeight="1" x14ac:dyDescent="0.25">
      <c r="A72" t="s">
        <v>41</v>
      </c>
      <c r="B72" t="s">
        <v>93</v>
      </c>
      <c r="C72" t="s">
        <v>94</v>
      </c>
      <c r="D72" t="s">
        <v>103</v>
      </c>
      <c r="E72" t="s">
        <v>103</v>
      </c>
      <c r="F72" t="s">
        <v>42</v>
      </c>
      <c r="G72" s="1">
        <v>43148</v>
      </c>
      <c r="I72" t="s">
        <v>102</v>
      </c>
      <c r="K72" t="s">
        <v>44</v>
      </c>
      <c r="Q72" t="s">
        <v>41</v>
      </c>
      <c r="W72" t="s">
        <v>48</v>
      </c>
      <c r="X72">
        <v>0</v>
      </c>
      <c r="Y72">
        <v>0</v>
      </c>
      <c r="Z72">
        <v>0</v>
      </c>
      <c r="AA72">
        <v>1</v>
      </c>
      <c r="AB72">
        <v>0</v>
      </c>
      <c r="AC72">
        <v>0</v>
      </c>
      <c r="AD72">
        <v>0</v>
      </c>
      <c r="AE72" t="s">
        <v>44</v>
      </c>
      <c r="AG72">
        <v>8</v>
      </c>
    </row>
    <row r="73" spans="1:33" ht="15" customHeight="1" x14ac:dyDescent="0.25">
      <c r="A73" t="s">
        <v>41</v>
      </c>
      <c r="B73" t="s">
        <v>93</v>
      </c>
      <c r="C73" t="s">
        <v>94</v>
      </c>
      <c r="D73" t="s">
        <v>103</v>
      </c>
      <c r="E73" t="s">
        <v>103</v>
      </c>
      <c r="F73" t="s">
        <v>42</v>
      </c>
      <c r="G73" s="1">
        <v>43149</v>
      </c>
      <c r="I73" t="s">
        <v>102</v>
      </c>
      <c r="K73" t="s">
        <v>44</v>
      </c>
      <c r="Q73" t="s">
        <v>41</v>
      </c>
      <c r="W73" t="s">
        <v>91</v>
      </c>
      <c r="X73">
        <v>0</v>
      </c>
      <c r="Y73">
        <v>1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44</v>
      </c>
      <c r="AG73">
        <v>16</v>
      </c>
    </row>
    <row r="74" spans="1:33" ht="15" customHeight="1" x14ac:dyDescent="0.25">
      <c r="A74" t="s">
        <v>41</v>
      </c>
      <c r="B74" t="s">
        <v>93</v>
      </c>
      <c r="C74" t="s">
        <v>94</v>
      </c>
      <c r="D74" t="s">
        <v>103</v>
      </c>
      <c r="E74" t="s">
        <v>103</v>
      </c>
      <c r="F74" t="s">
        <v>42</v>
      </c>
      <c r="G74" s="1">
        <v>43149</v>
      </c>
      <c r="I74" t="s">
        <v>102</v>
      </c>
      <c r="K74" t="s">
        <v>44</v>
      </c>
      <c r="Q74" t="s">
        <v>41</v>
      </c>
      <c r="W74" t="s">
        <v>92</v>
      </c>
      <c r="X74">
        <v>0</v>
      </c>
      <c r="Y74">
        <v>0</v>
      </c>
      <c r="Z74">
        <v>1</v>
      </c>
      <c r="AA74">
        <v>0</v>
      </c>
      <c r="AB74">
        <v>0</v>
      </c>
      <c r="AC74">
        <v>0</v>
      </c>
      <c r="AD74">
        <v>0</v>
      </c>
      <c r="AE74" t="s">
        <v>44</v>
      </c>
      <c r="AG74">
        <v>10</v>
      </c>
    </row>
    <row r="75" spans="1:33" ht="15" customHeight="1" x14ac:dyDescent="0.25">
      <c r="A75" t="s">
        <v>41</v>
      </c>
      <c r="B75" t="s">
        <v>93</v>
      </c>
      <c r="C75" t="s">
        <v>94</v>
      </c>
      <c r="D75" t="s">
        <v>103</v>
      </c>
      <c r="E75" t="s">
        <v>103</v>
      </c>
      <c r="F75" t="s">
        <v>42</v>
      </c>
      <c r="G75" s="1">
        <v>43149</v>
      </c>
      <c r="I75" t="s">
        <v>102</v>
      </c>
      <c r="K75" t="s">
        <v>44</v>
      </c>
      <c r="Q75" t="s">
        <v>53</v>
      </c>
      <c r="W75" t="s">
        <v>92</v>
      </c>
      <c r="X75">
        <v>0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  <c r="AE75" t="s">
        <v>44</v>
      </c>
      <c r="AG75">
        <v>14</v>
      </c>
    </row>
    <row r="76" spans="1:33" ht="15" customHeight="1" x14ac:dyDescent="0.25">
      <c r="A76" t="s">
        <v>41</v>
      </c>
      <c r="B76" t="s">
        <v>93</v>
      </c>
      <c r="C76" t="s">
        <v>94</v>
      </c>
      <c r="D76" t="s">
        <v>103</v>
      </c>
      <c r="E76" t="s">
        <v>103</v>
      </c>
      <c r="F76" t="s">
        <v>42</v>
      </c>
      <c r="G76" s="1">
        <v>43150</v>
      </c>
      <c r="I76" t="s">
        <v>43</v>
      </c>
      <c r="K76" t="s">
        <v>44</v>
      </c>
      <c r="Q76" t="s">
        <v>41</v>
      </c>
      <c r="W76" t="s">
        <v>100</v>
      </c>
      <c r="X76">
        <v>0</v>
      </c>
      <c r="Y76">
        <v>0</v>
      </c>
      <c r="Z76">
        <v>0</v>
      </c>
      <c r="AA76">
        <v>0</v>
      </c>
      <c r="AB76">
        <v>0</v>
      </c>
      <c r="AC76">
        <v>1</v>
      </c>
      <c r="AD76">
        <v>0</v>
      </c>
      <c r="AE76" t="s">
        <v>44</v>
      </c>
      <c r="AG76">
        <v>14</v>
      </c>
    </row>
    <row r="77" spans="1:33" ht="15" customHeight="1" x14ac:dyDescent="0.25">
      <c r="A77" t="s">
        <v>41</v>
      </c>
      <c r="B77" t="s">
        <v>93</v>
      </c>
      <c r="C77" t="s">
        <v>94</v>
      </c>
      <c r="D77" t="s">
        <v>103</v>
      </c>
      <c r="E77" t="s">
        <v>103</v>
      </c>
      <c r="F77" t="s">
        <v>42</v>
      </c>
      <c r="G77" s="1">
        <v>43150</v>
      </c>
      <c r="I77" t="s">
        <v>43</v>
      </c>
      <c r="K77" t="s">
        <v>44</v>
      </c>
      <c r="Q77" t="s">
        <v>53</v>
      </c>
      <c r="W77" t="s">
        <v>48</v>
      </c>
      <c r="X77">
        <v>0</v>
      </c>
      <c r="Y77">
        <v>0</v>
      </c>
      <c r="Z77">
        <v>0</v>
      </c>
      <c r="AA77">
        <v>1</v>
      </c>
      <c r="AB77">
        <v>0</v>
      </c>
      <c r="AC77">
        <v>0</v>
      </c>
      <c r="AD77">
        <v>0</v>
      </c>
      <c r="AE77" t="s">
        <v>44</v>
      </c>
      <c r="AG77">
        <v>11</v>
      </c>
    </row>
    <row r="78" spans="1:33" ht="15" customHeight="1" x14ac:dyDescent="0.25">
      <c r="A78" t="s">
        <v>41</v>
      </c>
      <c r="B78" t="s">
        <v>93</v>
      </c>
      <c r="C78" t="s">
        <v>94</v>
      </c>
      <c r="D78" t="s">
        <v>103</v>
      </c>
      <c r="E78" t="s">
        <v>103</v>
      </c>
      <c r="F78" t="s">
        <v>42</v>
      </c>
      <c r="G78" s="1">
        <v>43150</v>
      </c>
      <c r="I78" t="s">
        <v>43</v>
      </c>
      <c r="K78" t="s">
        <v>44</v>
      </c>
      <c r="Q78" t="s">
        <v>41</v>
      </c>
      <c r="W78" t="s">
        <v>104</v>
      </c>
      <c r="X78">
        <v>0</v>
      </c>
      <c r="Y78">
        <v>1</v>
      </c>
      <c r="Z78">
        <v>0</v>
      </c>
      <c r="AA78">
        <v>1</v>
      </c>
      <c r="AB78">
        <v>0</v>
      </c>
      <c r="AC78">
        <v>0</v>
      </c>
      <c r="AD78">
        <v>0</v>
      </c>
      <c r="AE78" t="s">
        <v>44</v>
      </c>
      <c r="AG78">
        <v>13</v>
      </c>
    </row>
    <row r="79" spans="1:33" ht="15" customHeight="1" x14ac:dyDescent="0.25">
      <c r="A79" t="s">
        <v>41</v>
      </c>
      <c r="B79" t="s">
        <v>93</v>
      </c>
      <c r="C79" t="s">
        <v>94</v>
      </c>
      <c r="D79" t="s">
        <v>103</v>
      </c>
      <c r="E79" t="s">
        <v>103</v>
      </c>
      <c r="F79" t="s">
        <v>42</v>
      </c>
      <c r="G79" s="1">
        <v>43150</v>
      </c>
      <c r="I79" t="s">
        <v>43</v>
      </c>
      <c r="K79" t="s">
        <v>44</v>
      </c>
      <c r="Q79" t="s">
        <v>41</v>
      </c>
      <c r="W79" t="s">
        <v>91</v>
      </c>
      <c r="X79">
        <v>0</v>
      </c>
      <c r="Y79">
        <v>1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44</v>
      </c>
      <c r="AG79">
        <v>8</v>
      </c>
    </row>
    <row r="80" spans="1:33" ht="15" customHeight="1" x14ac:dyDescent="0.25">
      <c r="A80" t="s">
        <v>41</v>
      </c>
      <c r="B80" t="s">
        <v>93</v>
      </c>
      <c r="C80" t="s">
        <v>94</v>
      </c>
      <c r="D80" t="s">
        <v>103</v>
      </c>
      <c r="E80" t="s">
        <v>103</v>
      </c>
      <c r="F80" t="s">
        <v>42</v>
      </c>
      <c r="G80" s="1">
        <v>43150</v>
      </c>
      <c r="I80" t="s">
        <v>43</v>
      </c>
      <c r="K80" t="s">
        <v>44</v>
      </c>
      <c r="Q80" t="s">
        <v>53</v>
      </c>
      <c r="W80" t="s">
        <v>92</v>
      </c>
      <c r="X80">
        <v>0</v>
      </c>
      <c r="Y80">
        <v>0</v>
      </c>
      <c r="Z80">
        <v>1</v>
      </c>
      <c r="AA80">
        <v>0</v>
      </c>
      <c r="AB80">
        <v>0</v>
      </c>
      <c r="AC80">
        <v>0</v>
      </c>
      <c r="AD80">
        <v>0</v>
      </c>
      <c r="AE80" t="s">
        <v>44</v>
      </c>
      <c r="AG80">
        <v>9</v>
      </c>
    </row>
    <row r="81" spans="1:33" ht="15" customHeight="1" x14ac:dyDescent="0.25">
      <c r="A81" t="s">
        <v>41</v>
      </c>
      <c r="B81" t="s">
        <v>93</v>
      </c>
      <c r="C81" t="s">
        <v>94</v>
      </c>
      <c r="D81" t="s">
        <v>103</v>
      </c>
      <c r="E81" t="s">
        <v>103</v>
      </c>
      <c r="F81" t="s">
        <v>42</v>
      </c>
      <c r="G81" s="1">
        <v>43150</v>
      </c>
      <c r="I81" t="s">
        <v>43</v>
      </c>
      <c r="K81" t="s">
        <v>44</v>
      </c>
      <c r="Q81" t="s">
        <v>41</v>
      </c>
      <c r="W81" t="s">
        <v>48</v>
      </c>
      <c r="X81">
        <v>0</v>
      </c>
      <c r="Y81">
        <v>0</v>
      </c>
      <c r="Z81">
        <v>0</v>
      </c>
      <c r="AA81">
        <v>1</v>
      </c>
      <c r="AB81">
        <v>0</v>
      </c>
      <c r="AC81">
        <v>0</v>
      </c>
      <c r="AD81">
        <v>0</v>
      </c>
      <c r="AE81" t="s">
        <v>44</v>
      </c>
      <c r="AG81">
        <v>12</v>
      </c>
    </row>
    <row r="82" spans="1:33" ht="15" customHeight="1" x14ac:dyDescent="0.25">
      <c r="A82" t="s">
        <v>41</v>
      </c>
      <c r="B82" t="s">
        <v>93</v>
      </c>
      <c r="C82" t="s">
        <v>94</v>
      </c>
      <c r="D82" t="s">
        <v>103</v>
      </c>
      <c r="E82" t="s">
        <v>103</v>
      </c>
      <c r="F82" t="s">
        <v>42</v>
      </c>
      <c r="G82" s="1">
        <v>43151</v>
      </c>
      <c r="I82" t="s">
        <v>43</v>
      </c>
      <c r="K82" t="s">
        <v>44</v>
      </c>
      <c r="Q82" t="s">
        <v>41</v>
      </c>
      <c r="W82" t="s">
        <v>91</v>
      </c>
      <c r="X82">
        <v>0</v>
      </c>
      <c r="Y82">
        <v>1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44</v>
      </c>
      <c r="AG82">
        <v>9</v>
      </c>
    </row>
    <row r="83" spans="1:33" ht="15" customHeight="1" x14ac:dyDescent="0.25">
      <c r="A83" t="s">
        <v>41</v>
      </c>
      <c r="B83" t="s">
        <v>93</v>
      </c>
      <c r="C83" t="s">
        <v>94</v>
      </c>
      <c r="D83" t="s">
        <v>103</v>
      </c>
      <c r="E83" t="s">
        <v>103</v>
      </c>
      <c r="F83" t="s">
        <v>42</v>
      </c>
      <c r="G83" s="1">
        <v>43151</v>
      </c>
      <c r="I83" t="s">
        <v>43</v>
      </c>
      <c r="K83" t="s">
        <v>44</v>
      </c>
      <c r="Q83" t="s">
        <v>41</v>
      </c>
      <c r="W83" t="s">
        <v>48</v>
      </c>
      <c r="X83">
        <v>0</v>
      </c>
      <c r="Y83">
        <v>0</v>
      </c>
      <c r="Z83">
        <v>0</v>
      </c>
      <c r="AA83">
        <v>1</v>
      </c>
      <c r="AB83">
        <v>0</v>
      </c>
      <c r="AC83">
        <v>0</v>
      </c>
      <c r="AD83">
        <v>0</v>
      </c>
      <c r="AE83" t="s">
        <v>44</v>
      </c>
      <c r="AG83">
        <v>13</v>
      </c>
    </row>
    <row r="84" spans="1:33" ht="15" customHeight="1" x14ac:dyDescent="0.25">
      <c r="A84" t="s">
        <v>41</v>
      </c>
      <c r="B84" t="s">
        <v>93</v>
      </c>
      <c r="C84" t="s">
        <v>94</v>
      </c>
      <c r="D84" t="s">
        <v>103</v>
      </c>
      <c r="E84" t="s">
        <v>103</v>
      </c>
      <c r="F84" t="s">
        <v>42</v>
      </c>
      <c r="G84" s="1">
        <v>43151</v>
      </c>
      <c r="I84" t="s">
        <v>43</v>
      </c>
      <c r="K84" t="s">
        <v>44</v>
      </c>
      <c r="Q84" t="s">
        <v>41</v>
      </c>
      <c r="W84" t="s">
        <v>48</v>
      </c>
      <c r="X84">
        <v>0</v>
      </c>
      <c r="Y84">
        <v>0</v>
      </c>
      <c r="Z84">
        <v>0</v>
      </c>
      <c r="AA84">
        <v>1</v>
      </c>
      <c r="AB84">
        <v>0</v>
      </c>
      <c r="AC84">
        <v>0</v>
      </c>
      <c r="AD84">
        <v>0</v>
      </c>
      <c r="AE84" t="s">
        <v>44</v>
      </c>
      <c r="AG84">
        <v>8</v>
      </c>
    </row>
    <row r="85" spans="1:33" ht="15" customHeight="1" x14ac:dyDescent="0.25">
      <c r="A85" t="s">
        <v>41</v>
      </c>
      <c r="B85" t="s">
        <v>93</v>
      </c>
      <c r="C85" t="s">
        <v>94</v>
      </c>
      <c r="D85" t="s">
        <v>103</v>
      </c>
      <c r="E85" t="s">
        <v>103</v>
      </c>
      <c r="F85" t="s">
        <v>42</v>
      </c>
      <c r="G85" s="1">
        <v>43151</v>
      </c>
      <c r="I85" t="s">
        <v>43</v>
      </c>
      <c r="K85" t="s">
        <v>44</v>
      </c>
      <c r="Q85" t="s">
        <v>41</v>
      </c>
      <c r="W85" t="s">
        <v>91</v>
      </c>
      <c r="X85">
        <v>0</v>
      </c>
      <c r="Y85">
        <v>1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44</v>
      </c>
      <c r="AG85">
        <v>15</v>
      </c>
    </row>
    <row r="86" spans="1:33" ht="15" customHeight="1" x14ac:dyDescent="0.25">
      <c r="A86" t="s">
        <v>41</v>
      </c>
      <c r="B86" t="s">
        <v>93</v>
      </c>
      <c r="C86" t="s">
        <v>94</v>
      </c>
      <c r="D86" t="s">
        <v>103</v>
      </c>
      <c r="E86" t="s">
        <v>103</v>
      </c>
      <c r="F86" t="s">
        <v>42</v>
      </c>
      <c r="G86" s="1">
        <v>43151</v>
      </c>
      <c r="I86" t="s">
        <v>43</v>
      </c>
      <c r="K86" t="s">
        <v>44</v>
      </c>
      <c r="Q86" t="s">
        <v>41</v>
      </c>
      <c r="W86" t="s">
        <v>48</v>
      </c>
      <c r="X86">
        <v>0</v>
      </c>
      <c r="Y86">
        <v>0</v>
      </c>
      <c r="Z86">
        <v>0</v>
      </c>
      <c r="AA86">
        <v>1</v>
      </c>
      <c r="AB86">
        <v>0</v>
      </c>
      <c r="AC86">
        <v>0</v>
      </c>
      <c r="AD86">
        <v>0</v>
      </c>
      <c r="AE86" t="s">
        <v>44</v>
      </c>
      <c r="AG86">
        <v>6</v>
      </c>
    </row>
    <row r="87" spans="1:33" ht="15" customHeight="1" x14ac:dyDescent="0.25">
      <c r="A87" t="s">
        <v>41</v>
      </c>
      <c r="B87" t="s">
        <v>93</v>
      </c>
      <c r="C87" t="s">
        <v>94</v>
      </c>
      <c r="D87" t="s">
        <v>103</v>
      </c>
      <c r="E87" t="s">
        <v>103</v>
      </c>
      <c r="F87" t="s">
        <v>42</v>
      </c>
      <c r="G87" s="1">
        <v>43151</v>
      </c>
      <c r="I87" t="s">
        <v>43</v>
      </c>
      <c r="K87" t="s">
        <v>44</v>
      </c>
      <c r="Q87" t="s">
        <v>41</v>
      </c>
      <c r="W87" t="s">
        <v>91</v>
      </c>
      <c r="X87">
        <v>0</v>
      </c>
      <c r="Y87">
        <v>1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44</v>
      </c>
      <c r="AG87">
        <v>7</v>
      </c>
    </row>
    <row r="88" spans="1:33" ht="15" customHeight="1" x14ac:dyDescent="0.25">
      <c r="A88" t="s">
        <v>41</v>
      </c>
      <c r="B88" t="s">
        <v>93</v>
      </c>
      <c r="C88" t="s">
        <v>94</v>
      </c>
      <c r="D88" t="s">
        <v>103</v>
      </c>
      <c r="E88" t="s">
        <v>103</v>
      </c>
      <c r="F88" t="s">
        <v>42</v>
      </c>
      <c r="G88" s="1">
        <v>43152</v>
      </c>
      <c r="I88" t="s">
        <v>43</v>
      </c>
      <c r="K88" t="s">
        <v>44</v>
      </c>
      <c r="Q88" t="s">
        <v>53</v>
      </c>
      <c r="W88" t="s">
        <v>48</v>
      </c>
      <c r="X88">
        <v>0</v>
      </c>
      <c r="Y88">
        <v>0</v>
      </c>
      <c r="Z88">
        <v>0</v>
      </c>
      <c r="AA88">
        <v>1</v>
      </c>
      <c r="AB88">
        <v>0</v>
      </c>
      <c r="AC88">
        <v>0</v>
      </c>
      <c r="AD88">
        <v>0</v>
      </c>
      <c r="AE88" t="s">
        <v>44</v>
      </c>
      <c r="AG88">
        <v>15</v>
      </c>
    </row>
    <row r="89" spans="1:33" ht="15" customHeight="1" x14ac:dyDescent="0.25">
      <c r="A89" t="s">
        <v>41</v>
      </c>
      <c r="B89" t="s">
        <v>93</v>
      </c>
      <c r="C89" t="s">
        <v>94</v>
      </c>
      <c r="D89" t="s">
        <v>103</v>
      </c>
      <c r="E89" t="s">
        <v>103</v>
      </c>
      <c r="F89" t="s">
        <v>42</v>
      </c>
      <c r="G89" s="1">
        <v>43152</v>
      </c>
      <c r="I89" t="s">
        <v>43</v>
      </c>
      <c r="K89" t="s">
        <v>44</v>
      </c>
      <c r="Q89" t="s">
        <v>41</v>
      </c>
      <c r="W89" t="s">
        <v>91</v>
      </c>
      <c r="X89">
        <v>0</v>
      </c>
      <c r="Y89">
        <v>1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44</v>
      </c>
      <c r="AG89">
        <v>10</v>
      </c>
    </row>
    <row r="90" spans="1:33" ht="15" customHeight="1" x14ac:dyDescent="0.25">
      <c r="A90" t="s">
        <v>41</v>
      </c>
      <c r="B90" t="s">
        <v>93</v>
      </c>
      <c r="C90" t="s">
        <v>94</v>
      </c>
      <c r="D90" t="s">
        <v>103</v>
      </c>
      <c r="E90" t="s">
        <v>103</v>
      </c>
      <c r="F90" t="s">
        <v>42</v>
      </c>
      <c r="G90" s="1">
        <v>43152</v>
      </c>
      <c r="I90" t="s">
        <v>43</v>
      </c>
      <c r="K90" t="s">
        <v>44</v>
      </c>
      <c r="Q90" t="s">
        <v>53</v>
      </c>
      <c r="W90" t="s">
        <v>92</v>
      </c>
      <c r="X90">
        <v>0</v>
      </c>
      <c r="Y90">
        <v>0</v>
      </c>
      <c r="Z90">
        <v>1</v>
      </c>
      <c r="AA90">
        <v>0</v>
      </c>
      <c r="AB90">
        <v>0</v>
      </c>
      <c r="AC90">
        <v>0</v>
      </c>
      <c r="AD90">
        <v>0</v>
      </c>
      <c r="AE90" t="s">
        <v>44</v>
      </c>
      <c r="AG90">
        <v>11</v>
      </c>
    </row>
    <row r="91" spans="1:33" ht="15" customHeight="1" x14ac:dyDescent="0.25">
      <c r="A91" t="s">
        <v>41</v>
      </c>
      <c r="B91" t="s">
        <v>93</v>
      </c>
      <c r="C91" t="s">
        <v>94</v>
      </c>
      <c r="D91" t="s">
        <v>103</v>
      </c>
      <c r="E91" t="s">
        <v>103</v>
      </c>
      <c r="F91" t="s">
        <v>42</v>
      </c>
      <c r="G91" s="1">
        <v>43153</v>
      </c>
      <c r="I91" t="s">
        <v>43</v>
      </c>
      <c r="K91" t="s">
        <v>44</v>
      </c>
      <c r="Q91" t="s">
        <v>41</v>
      </c>
      <c r="W91" t="s">
        <v>48</v>
      </c>
      <c r="X91">
        <v>0</v>
      </c>
      <c r="Y91">
        <v>0</v>
      </c>
      <c r="Z91">
        <v>0</v>
      </c>
      <c r="AA91">
        <v>1</v>
      </c>
      <c r="AB91">
        <v>0</v>
      </c>
      <c r="AC91">
        <v>0</v>
      </c>
      <c r="AD91">
        <v>0</v>
      </c>
      <c r="AE91" t="s">
        <v>44</v>
      </c>
      <c r="AG91">
        <v>15</v>
      </c>
    </row>
    <row r="92" spans="1:33" ht="15" customHeight="1" x14ac:dyDescent="0.25">
      <c r="A92" t="s">
        <v>41</v>
      </c>
      <c r="B92" t="s">
        <v>93</v>
      </c>
      <c r="C92" t="s">
        <v>94</v>
      </c>
      <c r="D92" t="s">
        <v>103</v>
      </c>
      <c r="E92" t="s">
        <v>103</v>
      </c>
      <c r="F92" t="s">
        <v>42</v>
      </c>
      <c r="G92" s="1">
        <v>43153</v>
      </c>
      <c r="I92" t="s">
        <v>43</v>
      </c>
      <c r="K92" t="s">
        <v>44</v>
      </c>
      <c r="Q92" t="s">
        <v>53</v>
      </c>
      <c r="W92" t="s">
        <v>92</v>
      </c>
      <c r="X92">
        <v>0</v>
      </c>
      <c r="Y92">
        <v>0</v>
      </c>
      <c r="Z92">
        <v>1</v>
      </c>
      <c r="AA92">
        <v>0</v>
      </c>
      <c r="AB92">
        <v>0</v>
      </c>
      <c r="AC92">
        <v>0</v>
      </c>
      <c r="AD92">
        <v>0</v>
      </c>
      <c r="AE92" t="s">
        <v>44</v>
      </c>
      <c r="AG92">
        <v>16</v>
      </c>
    </row>
    <row r="93" spans="1:33" ht="15" customHeight="1" x14ac:dyDescent="0.25">
      <c r="A93" t="s">
        <v>41</v>
      </c>
      <c r="B93" t="s">
        <v>93</v>
      </c>
      <c r="C93" t="s">
        <v>94</v>
      </c>
      <c r="D93" t="s">
        <v>103</v>
      </c>
      <c r="E93" t="s">
        <v>103</v>
      </c>
      <c r="F93" t="s">
        <v>42</v>
      </c>
      <c r="G93" s="1">
        <v>43153</v>
      </c>
      <c r="I93" t="s">
        <v>43</v>
      </c>
      <c r="K93" t="s">
        <v>44</v>
      </c>
      <c r="Q93" t="s">
        <v>41</v>
      </c>
      <c r="W93" t="s">
        <v>91</v>
      </c>
      <c r="X93">
        <v>0</v>
      </c>
      <c r="Y93">
        <v>1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44</v>
      </c>
      <c r="AG93">
        <v>9</v>
      </c>
    </row>
    <row r="94" spans="1:33" ht="15" customHeight="1" x14ac:dyDescent="0.25">
      <c r="A94" t="s">
        <v>41</v>
      </c>
      <c r="B94" t="s">
        <v>93</v>
      </c>
      <c r="C94" t="s">
        <v>94</v>
      </c>
      <c r="D94" t="s">
        <v>103</v>
      </c>
      <c r="E94" t="s">
        <v>103</v>
      </c>
      <c r="F94" t="s">
        <v>42</v>
      </c>
      <c r="G94" s="1">
        <v>43153</v>
      </c>
      <c r="I94" t="s">
        <v>43</v>
      </c>
      <c r="K94" t="s">
        <v>44</v>
      </c>
      <c r="Q94" t="s">
        <v>41</v>
      </c>
      <c r="W94" t="s">
        <v>48</v>
      </c>
      <c r="X94">
        <v>0</v>
      </c>
      <c r="Y94">
        <v>0</v>
      </c>
      <c r="Z94">
        <v>0</v>
      </c>
      <c r="AA94">
        <v>1</v>
      </c>
      <c r="AB94">
        <v>0</v>
      </c>
      <c r="AC94">
        <v>0</v>
      </c>
      <c r="AD94">
        <v>0</v>
      </c>
      <c r="AE94" t="s">
        <v>44</v>
      </c>
      <c r="AG94">
        <v>16</v>
      </c>
    </row>
    <row r="95" spans="1:33" ht="15" customHeight="1" x14ac:dyDescent="0.25">
      <c r="A95" t="s">
        <v>41</v>
      </c>
      <c r="B95" t="s">
        <v>93</v>
      </c>
      <c r="C95" t="s">
        <v>94</v>
      </c>
      <c r="D95" t="s">
        <v>103</v>
      </c>
      <c r="E95" t="s">
        <v>103</v>
      </c>
      <c r="F95" t="s">
        <v>42</v>
      </c>
      <c r="G95" s="1">
        <v>43153</v>
      </c>
      <c r="I95" t="s">
        <v>43</v>
      </c>
      <c r="K95" t="s">
        <v>44</v>
      </c>
      <c r="Q95" t="s">
        <v>41</v>
      </c>
      <c r="W95" t="s">
        <v>97</v>
      </c>
      <c r="X95">
        <v>0</v>
      </c>
      <c r="Y95">
        <v>0</v>
      </c>
      <c r="Z95">
        <v>0</v>
      </c>
      <c r="AA95">
        <v>0</v>
      </c>
      <c r="AB95">
        <v>1</v>
      </c>
      <c r="AC95">
        <v>0</v>
      </c>
      <c r="AD95">
        <v>0</v>
      </c>
      <c r="AE95" t="s">
        <v>44</v>
      </c>
      <c r="AG95">
        <v>10</v>
      </c>
    </row>
    <row r="96" spans="1:33" ht="15" customHeight="1" x14ac:dyDescent="0.25">
      <c r="A96" t="s">
        <v>41</v>
      </c>
      <c r="B96" t="s">
        <v>93</v>
      </c>
      <c r="C96" t="s">
        <v>94</v>
      </c>
      <c r="D96" t="s">
        <v>103</v>
      </c>
      <c r="E96" t="s">
        <v>103</v>
      </c>
      <c r="F96" t="s">
        <v>42</v>
      </c>
      <c r="G96" s="1">
        <v>43153</v>
      </c>
      <c r="I96" t="s">
        <v>43</v>
      </c>
      <c r="K96" t="s">
        <v>44</v>
      </c>
      <c r="Q96" t="s">
        <v>41</v>
      </c>
      <c r="W96" t="s">
        <v>91</v>
      </c>
      <c r="X96">
        <v>0</v>
      </c>
      <c r="Y96">
        <v>1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44</v>
      </c>
      <c r="AG96">
        <v>9</v>
      </c>
    </row>
    <row r="97" spans="1:41" ht="15" customHeight="1" x14ac:dyDescent="0.25">
      <c r="A97" t="s">
        <v>41</v>
      </c>
      <c r="B97" t="s">
        <v>93</v>
      </c>
      <c r="C97" t="s">
        <v>94</v>
      </c>
      <c r="D97" t="s">
        <v>103</v>
      </c>
      <c r="E97" t="s">
        <v>103</v>
      </c>
      <c r="F97" t="s">
        <v>42</v>
      </c>
      <c r="G97" s="1">
        <v>43155</v>
      </c>
      <c r="I97" t="s">
        <v>43</v>
      </c>
      <c r="K97" t="s">
        <v>44</v>
      </c>
      <c r="Q97" t="s">
        <v>41</v>
      </c>
      <c r="W97" t="s">
        <v>48</v>
      </c>
      <c r="X97">
        <v>0</v>
      </c>
      <c r="Y97">
        <v>0</v>
      </c>
      <c r="Z97">
        <v>0</v>
      </c>
      <c r="AA97">
        <v>1</v>
      </c>
      <c r="AB97">
        <v>0</v>
      </c>
      <c r="AC97">
        <v>0</v>
      </c>
      <c r="AD97">
        <v>0</v>
      </c>
      <c r="AE97" t="s">
        <v>44</v>
      </c>
      <c r="AG97">
        <v>14</v>
      </c>
    </row>
    <row r="98" spans="1:41" ht="15" customHeight="1" x14ac:dyDescent="0.25">
      <c r="A98" t="s">
        <v>41</v>
      </c>
      <c r="B98" t="s">
        <v>93</v>
      </c>
      <c r="C98" t="s">
        <v>94</v>
      </c>
      <c r="D98" t="s">
        <v>103</v>
      </c>
      <c r="E98" t="s">
        <v>103</v>
      </c>
      <c r="F98" t="s">
        <v>42</v>
      </c>
      <c r="G98" s="1">
        <v>43155</v>
      </c>
      <c r="I98" t="s">
        <v>43</v>
      </c>
      <c r="K98" t="s">
        <v>44</v>
      </c>
      <c r="Q98" t="s">
        <v>53</v>
      </c>
      <c r="W98" t="s">
        <v>92</v>
      </c>
      <c r="X98">
        <v>0</v>
      </c>
      <c r="Y98">
        <v>0</v>
      </c>
      <c r="Z98">
        <v>1</v>
      </c>
      <c r="AA98">
        <v>0</v>
      </c>
      <c r="AB98">
        <v>0</v>
      </c>
      <c r="AC98">
        <v>0</v>
      </c>
      <c r="AD98">
        <v>0</v>
      </c>
      <c r="AE98" t="s">
        <v>44</v>
      </c>
      <c r="AG98">
        <v>11</v>
      </c>
    </row>
    <row r="99" spans="1:41" ht="15" customHeight="1" x14ac:dyDescent="0.25">
      <c r="A99" t="s">
        <v>41</v>
      </c>
      <c r="B99" t="s">
        <v>93</v>
      </c>
      <c r="C99" t="s">
        <v>94</v>
      </c>
      <c r="D99" t="s">
        <v>103</v>
      </c>
      <c r="E99" t="s">
        <v>103</v>
      </c>
      <c r="F99" t="s">
        <v>42</v>
      </c>
      <c r="G99" s="1">
        <v>43155</v>
      </c>
      <c r="I99" t="s">
        <v>43</v>
      </c>
      <c r="K99" t="s">
        <v>44</v>
      </c>
      <c r="Q99" t="s">
        <v>41</v>
      </c>
      <c r="W99" t="s">
        <v>91</v>
      </c>
      <c r="X99">
        <v>0</v>
      </c>
      <c r="Y99">
        <v>1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44</v>
      </c>
      <c r="AG99">
        <v>9</v>
      </c>
    </row>
    <row r="100" spans="1:41" ht="15" customHeight="1" x14ac:dyDescent="0.25">
      <c r="A100" t="s">
        <v>41</v>
      </c>
      <c r="B100" t="s">
        <v>93</v>
      </c>
      <c r="C100" t="s">
        <v>94</v>
      </c>
      <c r="D100" t="s">
        <v>103</v>
      </c>
      <c r="E100" t="s">
        <v>103</v>
      </c>
      <c r="F100" t="s">
        <v>42</v>
      </c>
      <c r="G100" s="1">
        <v>43156</v>
      </c>
      <c r="I100" t="s">
        <v>43</v>
      </c>
      <c r="K100" t="s">
        <v>44</v>
      </c>
      <c r="Q100" t="s">
        <v>41</v>
      </c>
      <c r="W100" t="s">
        <v>91</v>
      </c>
      <c r="X100">
        <v>0</v>
      </c>
      <c r="Y100">
        <v>1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44</v>
      </c>
      <c r="AG100">
        <v>17</v>
      </c>
    </row>
    <row r="101" spans="1:41" ht="15" customHeight="1" x14ac:dyDescent="0.25">
      <c r="A101" t="s">
        <v>41</v>
      </c>
      <c r="B101" t="s">
        <v>93</v>
      </c>
      <c r="C101" t="s">
        <v>94</v>
      </c>
      <c r="D101" t="s">
        <v>103</v>
      </c>
      <c r="E101" t="s">
        <v>103</v>
      </c>
      <c r="F101" t="s">
        <v>42</v>
      </c>
      <c r="G101" s="1">
        <v>43156</v>
      </c>
      <c r="I101" t="s">
        <v>43</v>
      </c>
      <c r="K101" t="s">
        <v>44</v>
      </c>
      <c r="Q101" t="s">
        <v>53</v>
      </c>
      <c r="W101" t="s">
        <v>92</v>
      </c>
      <c r="X101">
        <v>0</v>
      </c>
      <c r="Y101">
        <v>0</v>
      </c>
      <c r="Z101">
        <v>1</v>
      </c>
      <c r="AA101">
        <v>0</v>
      </c>
      <c r="AB101">
        <v>0</v>
      </c>
      <c r="AC101">
        <v>0</v>
      </c>
      <c r="AD101">
        <v>0</v>
      </c>
      <c r="AE101" t="s">
        <v>44</v>
      </c>
      <c r="AG101">
        <v>18</v>
      </c>
    </row>
    <row r="102" spans="1:41" ht="15" customHeight="1" x14ac:dyDescent="0.25">
      <c r="A102" t="s">
        <v>41</v>
      </c>
      <c r="B102" t="s">
        <v>93</v>
      </c>
      <c r="C102" t="s">
        <v>94</v>
      </c>
      <c r="D102" t="s">
        <v>103</v>
      </c>
      <c r="E102" t="s">
        <v>103</v>
      </c>
      <c r="F102" t="s">
        <v>42</v>
      </c>
      <c r="G102" s="1">
        <v>43156</v>
      </c>
      <c r="I102" t="s">
        <v>43</v>
      </c>
      <c r="K102" t="s">
        <v>44</v>
      </c>
      <c r="Q102" t="s">
        <v>41</v>
      </c>
      <c r="W102" t="s">
        <v>48</v>
      </c>
      <c r="X102">
        <v>0</v>
      </c>
      <c r="Y102">
        <v>0</v>
      </c>
      <c r="Z102">
        <v>0</v>
      </c>
      <c r="AA102">
        <v>1</v>
      </c>
      <c r="AB102">
        <v>0</v>
      </c>
      <c r="AC102">
        <v>0</v>
      </c>
      <c r="AD102">
        <v>0</v>
      </c>
      <c r="AE102" t="s">
        <v>44</v>
      </c>
      <c r="AG102">
        <v>12</v>
      </c>
    </row>
    <row r="103" spans="1:41" ht="15" customHeight="1" x14ac:dyDescent="0.25">
      <c r="A103" t="s">
        <v>41</v>
      </c>
      <c r="B103" t="s">
        <v>93</v>
      </c>
      <c r="C103" t="s">
        <v>94</v>
      </c>
      <c r="D103" t="s">
        <v>103</v>
      </c>
      <c r="E103" t="s">
        <v>103</v>
      </c>
      <c r="F103" t="s">
        <v>42</v>
      </c>
      <c r="G103" s="1">
        <v>43148</v>
      </c>
      <c r="I103" t="s">
        <v>43</v>
      </c>
      <c r="K103" t="s">
        <v>44</v>
      </c>
      <c r="Q103" t="s">
        <v>41</v>
      </c>
      <c r="W103" t="s">
        <v>48</v>
      </c>
      <c r="X103">
        <v>0</v>
      </c>
      <c r="Y103">
        <v>0</v>
      </c>
      <c r="Z103">
        <v>0</v>
      </c>
      <c r="AA103">
        <v>1</v>
      </c>
      <c r="AB103">
        <v>0</v>
      </c>
      <c r="AC103">
        <v>0</v>
      </c>
      <c r="AD103">
        <v>0</v>
      </c>
      <c r="AE103" t="s">
        <v>44</v>
      </c>
      <c r="AG103">
        <v>9</v>
      </c>
    </row>
    <row r="104" spans="1:41" ht="15" customHeight="1" x14ac:dyDescent="0.25">
      <c r="A104" t="s">
        <v>41</v>
      </c>
      <c r="B104" t="s">
        <v>93</v>
      </c>
      <c r="C104" t="s">
        <v>94</v>
      </c>
      <c r="D104" t="s">
        <v>103</v>
      </c>
      <c r="E104" t="s">
        <v>103</v>
      </c>
      <c r="F104" t="s">
        <v>42</v>
      </c>
      <c r="G104" s="1">
        <v>43148</v>
      </c>
      <c r="I104" t="s">
        <v>43</v>
      </c>
      <c r="K104" t="s">
        <v>44</v>
      </c>
      <c r="Q104" t="s">
        <v>53</v>
      </c>
      <c r="W104" t="s">
        <v>92</v>
      </c>
      <c r="X104">
        <v>0</v>
      </c>
      <c r="Y104">
        <v>0</v>
      </c>
      <c r="Z104">
        <v>1</v>
      </c>
      <c r="AA104">
        <v>0</v>
      </c>
      <c r="AB104">
        <v>0</v>
      </c>
      <c r="AC104">
        <v>0</v>
      </c>
      <c r="AD104">
        <v>0</v>
      </c>
      <c r="AE104" t="s">
        <v>44</v>
      </c>
      <c r="AG104">
        <v>21</v>
      </c>
    </row>
    <row r="105" spans="1:41" ht="15" customHeight="1" x14ac:dyDescent="0.25">
      <c r="A105" t="s">
        <v>41</v>
      </c>
      <c r="B105" t="s">
        <v>93</v>
      </c>
      <c r="C105" t="s">
        <v>94</v>
      </c>
      <c r="D105" t="s">
        <v>103</v>
      </c>
      <c r="E105" t="s">
        <v>103</v>
      </c>
      <c r="F105" t="s">
        <v>42</v>
      </c>
      <c r="G105" s="1">
        <v>43148</v>
      </c>
      <c r="I105" t="s">
        <v>43</v>
      </c>
      <c r="K105" t="s">
        <v>44</v>
      </c>
      <c r="Q105" t="s">
        <v>41</v>
      </c>
      <c r="W105" t="s">
        <v>91</v>
      </c>
      <c r="X105">
        <v>0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44</v>
      </c>
      <c r="AG105">
        <v>8</v>
      </c>
    </row>
    <row r="106" spans="1:41" ht="15" customHeight="1" x14ac:dyDescent="0.25">
      <c r="A106" t="s">
        <v>41</v>
      </c>
      <c r="B106" t="s">
        <v>93</v>
      </c>
      <c r="C106" t="s">
        <v>105</v>
      </c>
      <c r="D106" t="s">
        <v>106</v>
      </c>
      <c r="E106" t="s">
        <v>106</v>
      </c>
      <c r="F106" t="s">
        <v>42</v>
      </c>
      <c r="G106" s="1">
        <v>43136</v>
      </c>
      <c r="I106" t="s">
        <v>43</v>
      </c>
      <c r="K106" t="s">
        <v>44</v>
      </c>
      <c r="Q106" t="s">
        <v>41</v>
      </c>
      <c r="W106" t="s">
        <v>91</v>
      </c>
      <c r="X106">
        <v>0</v>
      </c>
      <c r="Y106">
        <v>1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44</v>
      </c>
      <c r="AG106">
        <v>9</v>
      </c>
    </row>
    <row r="107" spans="1:41" ht="15" customHeight="1" x14ac:dyDescent="0.25">
      <c r="A107" t="s">
        <v>41</v>
      </c>
      <c r="B107" t="s">
        <v>93</v>
      </c>
      <c r="C107" t="s">
        <v>105</v>
      </c>
      <c r="D107" t="s">
        <v>106</v>
      </c>
      <c r="E107" t="s">
        <v>106</v>
      </c>
      <c r="F107" t="s">
        <v>42</v>
      </c>
      <c r="G107" s="1">
        <v>43136</v>
      </c>
      <c r="I107" t="s">
        <v>43</v>
      </c>
      <c r="K107" t="s">
        <v>44</v>
      </c>
      <c r="Q107" t="s">
        <v>53</v>
      </c>
      <c r="W107" t="s">
        <v>91</v>
      </c>
      <c r="X107">
        <v>0</v>
      </c>
      <c r="Y107">
        <v>1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44</v>
      </c>
      <c r="AG107">
        <v>10</v>
      </c>
    </row>
    <row r="108" spans="1:41" ht="15" customHeight="1" x14ac:dyDescent="0.25">
      <c r="A108" t="s">
        <v>41</v>
      </c>
      <c r="B108" t="s">
        <v>93</v>
      </c>
      <c r="C108" t="s">
        <v>105</v>
      </c>
      <c r="D108" t="s">
        <v>106</v>
      </c>
      <c r="E108" t="s">
        <v>106</v>
      </c>
      <c r="F108" t="s">
        <v>42</v>
      </c>
      <c r="G108" s="1">
        <v>43136</v>
      </c>
      <c r="I108" t="s">
        <v>43</v>
      </c>
      <c r="K108" t="s">
        <v>44</v>
      </c>
      <c r="Q108" t="s">
        <v>53</v>
      </c>
      <c r="W108" t="s">
        <v>91</v>
      </c>
      <c r="X108">
        <v>0</v>
      </c>
      <c r="Y108">
        <v>1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44</v>
      </c>
      <c r="AG108">
        <v>6</v>
      </c>
    </row>
    <row r="109" spans="1:41" ht="15" customHeight="1" x14ac:dyDescent="0.25">
      <c r="A109" t="s">
        <v>41</v>
      </c>
      <c r="B109" t="s">
        <v>107</v>
      </c>
      <c r="C109" t="s">
        <v>108</v>
      </c>
      <c r="D109" t="s">
        <v>109</v>
      </c>
      <c r="E109" t="s">
        <v>109</v>
      </c>
      <c r="F109" t="s">
        <v>42</v>
      </c>
      <c r="G109" s="1">
        <v>43132</v>
      </c>
      <c r="I109" t="s">
        <v>43</v>
      </c>
      <c r="K109" t="s">
        <v>44</v>
      </c>
      <c r="M109" t="s">
        <v>110</v>
      </c>
      <c r="O109" t="s">
        <v>111</v>
      </c>
      <c r="Q109" t="s">
        <v>53</v>
      </c>
      <c r="U109" t="s">
        <v>47</v>
      </c>
      <c r="W109" t="s">
        <v>48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0</v>
      </c>
      <c r="AD109">
        <v>0</v>
      </c>
      <c r="AE109" t="s">
        <v>44</v>
      </c>
      <c r="AG109">
        <v>12</v>
      </c>
      <c r="AO109">
        <v>183</v>
      </c>
    </row>
    <row r="110" spans="1:41" ht="15" customHeight="1" x14ac:dyDescent="0.25">
      <c r="A110" t="s">
        <v>41</v>
      </c>
      <c r="B110" t="s">
        <v>112</v>
      </c>
      <c r="C110" t="s">
        <v>113</v>
      </c>
      <c r="D110" t="s">
        <v>114</v>
      </c>
      <c r="E110" t="s">
        <v>114</v>
      </c>
      <c r="F110" t="s">
        <v>115</v>
      </c>
      <c r="G110" s="1">
        <v>43132</v>
      </c>
      <c r="I110" t="s">
        <v>43</v>
      </c>
      <c r="K110" t="s">
        <v>44</v>
      </c>
      <c r="O110" t="s">
        <v>47</v>
      </c>
      <c r="Q110" t="s">
        <v>53</v>
      </c>
      <c r="U110" t="s">
        <v>47</v>
      </c>
      <c r="W110" t="s">
        <v>48</v>
      </c>
      <c r="X110">
        <v>0</v>
      </c>
      <c r="Y110">
        <v>0</v>
      </c>
      <c r="Z110">
        <v>0</v>
      </c>
      <c r="AA110">
        <v>1</v>
      </c>
      <c r="AB110">
        <v>0</v>
      </c>
      <c r="AC110">
        <v>0</v>
      </c>
      <c r="AD110">
        <v>0</v>
      </c>
      <c r="AE110" t="s">
        <v>44</v>
      </c>
      <c r="AG110">
        <v>72</v>
      </c>
      <c r="AO110">
        <v>306</v>
      </c>
    </row>
    <row r="111" spans="1:41" ht="15" customHeight="1" x14ac:dyDescent="0.25">
      <c r="A111" t="s">
        <v>41</v>
      </c>
      <c r="B111" t="s">
        <v>112</v>
      </c>
      <c r="C111" t="s">
        <v>113</v>
      </c>
      <c r="D111" t="s">
        <v>116</v>
      </c>
      <c r="E111" t="s">
        <v>116</v>
      </c>
      <c r="F111" t="s">
        <v>42</v>
      </c>
      <c r="G111" s="1">
        <v>43132</v>
      </c>
      <c r="I111" t="s">
        <v>43</v>
      </c>
      <c r="K111" t="s">
        <v>44</v>
      </c>
      <c r="O111" t="s">
        <v>47</v>
      </c>
      <c r="Q111" t="s">
        <v>53</v>
      </c>
      <c r="U111" t="s">
        <v>47</v>
      </c>
      <c r="W111" t="s">
        <v>48</v>
      </c>
      <c r="X111">
        <v>0</v>
      </c>
      <c r="Y111">
        <v>0</v>
      </c>
      <c r="Z111">
        <v>0</v>
      </c>
      <c r="AA111">
        <v>1</v>
      </c>
      <c r="AB111">
        <v>0</v>
      </c>
      <c r="AC111">
        <v>0</v>
      </c>
      <c r="AD111">
        <v>0</v>
      </c>
      <c r="AE111" t="s">
        <v>44</v>
      </c>
      <c r="AG111">
        <v>80</v>
      </c>
      <c r="AO111">
        <v>307</v>
      </c>
    </row>
    <row r="112" spans="1:41" ht="15" customHeight="1" x14ac:dyDescent="0.25">
      <c r="A112" t="s">
        <v>41</v>
      </c>
      <c r="B112" t="s">
        <v>117</v>
      </c>
      <c r="C112" t="s">
        <v>118</v>
      </c>
      <c r="D112" t="s">
        <v>119</v>
      </c>
      <c r="E112" t="s">
        <v>119</v>
      </c>
      <c r="F112" t="s">
        <v>42</v>
      </c>
      <c r="G112" s="1">
        <v>43133</v>
      </c>
      <c r="I112" t="s">
        <v>43</v>
      </c>
      <c r="K112" t="s">
        <v>45</v>
      </c>
      <c r="O112" t="s">
        <v>120</v>
      </c>
      <c r="Q112" t="s">
        <v>41</v>
      </c>
      <c r="S112" t="s">
        <v>117</v>
      </c>
      <c r="U112" t="s">
        <v>121</v>
      </c>
      <c r="W112" t="s">
        <v>97</v>
      </c>
      <c r="X112">
        <v>0</v>
      </c>
      <c r="Y112">
        <v>0</v>
      </c>
      <c r="Z112">
        <v>0</v>
      </c>
      <c r="AA112">
        <v>0</v>
      </c>
      <c r="AB112">
        <v>1</v>
      </c>
      <c r="AC112">
        <v>0</v>
      </c>
      <c r="AD112">
        <v>0</v>
      </c>
      <c r="AE112" t="s">
        <v>44</v>
      </c>
      <c r="AG112">
        <v>30</v>
      </c>
      <c r="AH112" t="s">
        <v>47</v>
      </c>
      <c r="AO112">
        <v>137</v>
      </c>
    </row>
    <row r="113" spans="1:41" ht="15" customHeight="1" x14ac:dyDescent="0.25">
      <c r="A113" t="s">
        <v>41</v>
      </c>
      <c r="B113" t="s">
        <v>117</v>
      </c>
      <c r="C113" t="s">
        <v>118</v>
      </c>
      <c r="D113" t="s">
        <v>119</v>
      </c>
      <c r="E113" t="s">
        <v>119</v>
      </c>
      <c r="F113" t="s">
        <v>42</v>
      </c>
      <c r="G113" s="1">
        <v>43133</v>
      </c>
      <c r="I113" t="s">
        <v>43</v>
      </c>
      <c r="K113" t="s">
        <v>45</v>
      </c>
      <c r="O113" t="s">
        <v>120</v>
      </c>
      <c r="Q113" t="s">
        <v>41</v>
      </c>
      <c r="S113" t="s">
        <v>117</v>
      </c>
      <c r="U113" t="s">
        <v>121</v>
      </c>
      <c r="W113" t="s">
        <v>97</v>
      </c>
      <c r="X113">
        <v>0</v>
      </c>
      <c r="Y113">
        <v>0</v>
      </c>
      <c r="Z113">
        <v>0</v>
      </c>
      <c r="AA113">
        <v>0</v>
      </c>
      <c r="AB113">
        <v>1</v>
      </c>
      <c r="AC113">
        <v>0</v>
      </c>
      <c r="AD113">
        <v>0</v>
      </c>
      <c r="AE113" t="s">
        <v>44</v>
      </c>
      <c r="AG113">
        <v>12</v>
      </c>
      <c r="AO113">
        <v>138</v>
      </c>
    </row>
    <row r="114" spans="1:41" ht="15" customHeight="1" x14ac:dyDescent="0.25">
      <c r="A114" t="s">
        <v>41</v>
      </c>
      <c r="B114" t="s">
        <v>117</v>
      </c>
      <c r="C114" t="s">
        <v>118</v>
      </c>
      <c r="D114" t="s">
        <v>119</v>
      </c>
      <c r="E114" t="s">
        <v>119</v>
      </c>
      <c r="F114" t="s">
        <v>42</v>
      </c>
      <c r="G114" s="1">
        <v>43133</v>
      </c>
      <c r="I114" t="s">
        <v>43</v>
      </c>
      <c r="K114" t="s">
        <v>45</v>
      </c>
      <c r="O114" t="s">
        <v>122</v>
      </c>
      <c r="Q114" t="s">
        <v>41</v>
      </c>
      <c r="U114" t="s">
        <v>121</v>
      </c>
      <c r="W114" t="s">
        <v>48</v>
      </c>
      <c r="X114">
        <v>0</v>
      </c>
      <c r="Y114">
        <v>0</v>
      </c>
      <c r="Z114">
        <v>0</v>
      </c>
      <c r="AA114">
        <v>1</v>
      </c>
      <c r="AB114">
        <v>0</v>
      </c>
      <c r="AC114">
        <v>0</v>
      </c>
      <c r="AD114">
        <v>0</v>
      </c>
      <c r="AE114" t="s">
        <v>45</v>
      </c>
      <c r="AG114">
        <v>5</v>
      </c>
      <c r="AH114" t="s">
        <v>47</v>
      </c>
      <c r="AO114">
        <v>139</v>
      </c>
    </row>
    <row r="115" spans="1:41" ht="15" customHeight="1" x14ac:dyDescent="0.25">
      <c r="A115" t="s">
        <v>41</v>
      </c>
      <c r="B115" t="s">
        <v>93</v>
      </c>
      <c r="C115" t="s">
        <v>105</v>
      </c>
      <c r="D115" t="s">
        <v>123</v>
      </c>
      <c r="E115" t="s">
        <v>123</v>
      </c>
      <c r="F115" t="s">
        <v>42</v>
      </c>
      <c r="G115" s="1">
        <v>43134</v>
      </c>
      <c r="I115" t="s">
        <v>124</v>
      </c>
      <c r="K115" t="s">
        <v>44</v>
      </c>
      <c r="M115" t="s">
        <v>110</v>
      </c>
      <c r="O115" t="s">
        <v>125</v>
      </c>
      <c r="Q115" t="s">
        <v>46</v>
      </c>
      <c r="U115" t="s">
        <v>47</v>
      </c>
      <c r="W115" t="s">
        <v>48</v>
      </c>
      <c r="X115">
        <v>0</v>
      </c>
      <c r="Y115">
        <v>0</v>
      </c>
      <c r="Z115">
        <v>0</v>
      </c>
      <c r="AA115">
        <v>1</v>
      </c>
      <c r="AB115">
        <v>0</v>
      </c>
      <c r="AC115">
        <v>0</v>
      </c>
      <c r="AD115">
        <v>0</v>
      </c>
      <c r="AE115" t="s">
        <v>44</v>
      </c>
      <c r="AG115">
        <v>25</v>
      </c>
      <c r="AO115">
        <v>8</v>
      </c>
    </row>
    <row r="116" spans="1:41" ht="15" customHeight="1" x14ac:dyDescent="0.25">
      <c r="A116" t="s">
        <v>41</v>
      </c>
      <c r="B116" t="s">
        <v>93</v>
      </c>
      <c r="C116" t="s">
        <v>105</v>
      </c>
      <c r="D116" t="s">
        <v>95</v>
      </c>
      <c r="E116" t="s">
        <v>95</v>
      </c>
      <c r="F116" t="s">
        <v>42</v>
      </c>
      <c r="G116" s="1">
        <v>43134</v>
      </c>
      <c r="I116" t="s">
        <v>43</v>
      </c>
      <c r="K116" t="s">
        <v>44</v>
      </c>
      <c r="O116" t="s">
        <v>47</v>
      </c>
      <c r="Q116" t="s">
        <v>41</v>
      </c>
      <c r="U116" t="s">
        <v>126</v>
      </c>
      <c r="W116" t="s">
        <v>104</v>
      </c>
      <c r="X116">
        <v>0</v>
      </c>
      <c r="Y116">
        <v>1</v>
      </c>
      <c r="Z116">
        <v>0</v>
      </c>
      <c r="AA116">
        <v>1</v>
      </c>
      <c r="AB116">
        <v>0</v>
      </c>
      <c r="AC116">
        <v>0</v>
      </c>
      <c r="AD116">
        <v>0</v>
      </c>
      <c r="AE116" t="s">
        <v>44</v>
      </c>
      <c r="AG116">
        <v>11</v>
      </c>
      <c r="AO116">
        <v>64</v>
      </c>
    </row>
    <row r="117" spans="1:41" ht="15" customHeight="1" x14ac:dyDescent="0.25">
      <c r="A117" t="s">
        <v>41</v>
      </c>
      <c r="B117" t="s">
        <v>117</v>
      </c>
      <c r="D117" t="s">
        <v>119</v>
      </c>
      <c r="E117" t="s">
        <v>119</v>
      </c>
      <c r="F117" t="s">
        <v>42</v>
      </c>
      <c r="G117" s="1">
        <v>43134</v>
      </c>
      <c r="I117" t="s">
        <v>43</v>
      </c>
      <c r="K117" t="s">
        <v>45</v>
      </c>
      <c r="O117" t="s">
        <v>120</v>
      </c>
      <c r="Q117" t="s">
        <v>41</v>
      </c>
      <c r="U117" t="s">
        <v>121</v>
      </c>
      <c r="W117" t="s">
        <v>97</v>
      </c>
      <c r="X117">
        <v>0</v>
      </c>
      <c r="Y117">
        <v>0</v>
      </c>
      <c r="Z117">
        <v>0</v>
      </c>
      <c r="AA117">
        <v>0</v>
      </c>
      <c r="AB117">
        <v>1</v>
      </c>
      <c r="AC117">
        <v>0</v>
      </c>
      <c r="AD117">
        <v>0</v>
      </c>
      <c r="AE117" t="s">
        <v>44</v>
      </c>
      <c r="AG117">
        <v>6</v>
      </c>
      <c r="AO117">
        <v>128</v>
      </c>
    </row>
    <row r="118" spans="1:41" ht="15" customHeight="1" x14ac:dyDescent="0.25">
      <c r="A118" t="s">
        <v>41</v>
      </c>
      <c r="B118" t="s">
        <v>93</v>
      </c>
      <c r="D118" t="s">
        <v>127</v>
      </c>
      <c r="E118" t="s">
        <v>127</v>
      </c>
      <c r="F118" t="s">
        <v>42</v>
      </c>
      <c r="G118" s="1">
        <v>43134</v>
      </c>
      <c r="I118" t="s">
        <v>43</v>
      </c>
      <c r="K118" t="s">
        <v>44</v>
      </c>
      <c r="O118" t="s">
        <v>128</v>
      </c>
      <c r="Q118" t="s">
        <v>41</v>
      </c>
      <c r="U118" t="s">
        <v>126</v>
      </c>
      <c r="W118" t="s">
        <v>91</v>
      </c>
      <c r="X118">
        <v>0</v>
      </c>
      <c r="Y118">
        <v>1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44</v>
      </c>
      <c r="AG118">
        <v>9</v>
      </c>
      <c r="AO118">
        <v>143</v>
      </c>
    </row>
    <row r="119" spans="1:41" ht="15" customHeight="1" x14ac:dyDescent="0.25">
      <c r="A119" t="s">
        <v>41</v>
      </c>
      <c r="B119" t="s">
        <v>107</v>
      </c>
      <c r="C119" t="s">
        <v>108</v>
      </c>
      <c r="D119" t="s">
        <v>109</v>
      </c>
      <c r="E119" t="s">
        <v>109</v>
      </c>
      <c r="F119" t="s">
        <v>42</v>
      </c>
      <c r="G119" s="1">
        <v>43134</v>
      </c>
      <c r="I119" t="s">
        <v>43</v>
      </c>
      <c r="K119" t="s">
        <v>44</v>
      </c>
      <c r="M119" t="s">
        <v>110</v>
      </c>
      <c r="O119" t="s">
        <v>111</v>
      </c>
      <c r="Q119" t="s">
        <v>53</v>
      </c>
      <c r="U119" t="s">
        <v>47</v>
      </c>
      <c r="W119" t="s">
        <v>48</v>
      </c>
      <c r="X119">
        <v>0</v>
      </c>
      <c r="Y119">
        <v>0</v>
      </c>
      <c r="Z119">
        <v>0</v>
      </c>
      <c r="AA119">
        <v>1</v>
      </c>
      <c r="AB119">
        <v>0</v>
      </c>
      <c r="AC119">
        <v>0</v>
      </c>
      <c r="AD119">
        <v>0</v>
      </c>
      <c r="AE119" t="s">
        <v>44</v>
      </c>
      <c r="AG119">
        <v>20</v>
      </c>
      <c r="AO119">
        <v>184</v>
      </c>
    </row>
    <row r="120" spans="1:41" ht="15" customHeight="1" x14ac:dyDescent="0.25">
      <c r="A120" t="s">
        <v>41</v>
      </c>
      <c r="B120" t="s">
        <v>107</v>
      </c>
      <c r="C120" t="s">
        <v>108</v>
      </c>
      <c r="D120" t="s">
        <v>129</v>
      </c>
      <c r="E120" t="s">
        <v>129</v>
      </c>
      <c r="F120" t="s">
        <v>42</v>
      </c>
      <c r="G120" s="1">
        <v>43135</v>
      </c>
      <c r="I120" t="s">
        <v>43</v>
      </c>
      <c r="K120" t="s">
        <v>44</v>
      </c>
      <c r="M120" t="s">
        <v>130</v>
      </c>
      <c r="O120" t="s">
        <v>125</v>
      </c>
      <c r="Q120" t="s">
        <v>53</v>
      </c>
      <c r="U120" t="s">
        <v>47</v>
      </c>
      <c r="W120" t="s">
        <v>48</v>
      </c>
      <c r="X120">
        <v>0</v>
      </c>
      <c r="Y120">
        <v>0</v>
      </c>
      <c r="Z120">
        <v>0</v>
      </c>
      <c r="AA120">
        <v>1</v>
      </c>
      <c r="AB120">
        <v>0</v>
      </c>
      <c r="AC120">
        <v>0</v>
      </c>
      <c r="AD120">
        <v>0</v>
      </c>
      <c r="AE120" t="s">
        <v>44</v>
      </c>
      <c r="AG120">
        <v>92</v>
      </c>
      <c r="AH120" t="s">
        <v>47</v>
      </c>
      <c r="AO120">
        <v>73</v>
      </c>
    </row>
    <row r="121" spans="1:41" ht="15" customHeight="1" x14ac:dyDescent="0.25">
      <c r="A121" t="s">
        <v>41</v>
      </c>
      <c r="B121" t="s">
        <v>117</v>
      </c>
      <c r="D121" t="s">
        <v>119</v>
      </c>
      <c r="E121" t="s">
        <v>119</v>
      </c>
      <c r="F121" t="s">
        <v>42</v>
      </c>
      <c r="G121" s="1">
        <v>43135</v>
      </c>
      <c r="I121" t="s">
        <v>43</v>
      </c>
      <c r="K121" t="s">
        <v>45</v>
      </c>
      <c r="O121" t="s">
        <v>120</v>
      </c>
      <c r="Q121" t="s">
        <v>41</v>
      </c>
      <c r="U121" t="s">
        <v>121</v>
      </c>
      <c r="W121" t="s">
        <v>97</v>
      </c>
      <c r="X121">
        <v>0</v>
      </c>
      <c r="Y121">
        <v>0</v>
      </c>
      <c r="Z121">
        <v>0</v>
      </c>
      <c r="AA121">
        <v>0</v>
      </c>
      <c r="AB121">
        <v>1</v>
      </c>
      <c r="AC121">
        <v>0</v>
      </c>
      <c r="AD121">
        <v>0</v>
      </c>
      <c r="AE121" t="s">
        <v>45</v>
      </c>
      <c r="AG121">
        <v>2</v>
      </c>
      <c r="AH121" t="s">
        <v>47</v>
      </c>
      <c r="AO121">
        <v>129</v>
      </c>
    </row>
    <row r="122" spans="1:41" ht="15" customHeight="1" x14ac:dyDescent="0.25">
      <c r="A122" t="s">
        <v>41</v>
      </c>
      <c r="B122" t="s">
        <v>93</v>
      </c>
      <c r="D122" t="s">
        <v>127</v>
      </c>
      <c r="E122" t="s">
        <v>127</v>
      </c>
      <c r="F122" t="s">
        <v>42</v>
      </c>
      <c r="G122" s="1">
        <v>43135</v>
      </c>
      <c r="I122" t="s">
        <v>43</v>
      </c>
      <c r="K122" t="s">
        <v>44</v>
      </c>
      <c r="M122" t="s">
        <v>131</v>
      </c>
      <c r="O122" t="s">
        <v>128</v>
      </c>
      <c r="Q122" t="s">
        <v>53</v>
      </c>
      <c r="U122" t="s">
        <v>47</v>
      </c>
      <c r="W122" t="s">
        <v>91</v>
      </c>
      <c r="X122">
        <v>0</v>
      </c>
      <c r="Y122">
        <v>1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44</v>
      </c>
      <c r="AG122">
        <v>12</v>
      </c>
      <c r="AO122">
        <v>142</v>
      </c>
    </row>
    <row r="123" spans="1:41" ht="15" customHeight="1" x14ac:dyDescent="0.25">
      <c r="A123" t="s">
        <v>41</v>
      </c>
      <c r="B123" t="s">
        <v>107</v>
      </c>
      <c r="C123" t="s">
        <v>108</v>
      </c>
      <c r="D123" t="s">
        <v>109</v>
      </c>
      <c r="E123" t="s">
        <v>109</v>
      </c>
      <c r="F123" t="s">
        <v>42</v>
      </c>
      <c r="G123" s="1">
        <v>43135</v>
      </c>
      <c r="I123" t="s">
        <v>43</v>
      </c>
      <c r="K123" t="s">
        <v>44</v>
      </c>
      <c r="M123" t="s">
        <v>110</v>
      </c>
      <c r="O123" t="s">
        <v>111</v>
      </c>
      <c r="Q123" t="s">
        <v>53</v>
      </c>
      <c r="U123" t="s">
        <v>47</v>
      </c>
      <c r="W123" t="s">
        <v>48</v>
      </c>
      <c r="X123">
        <v>0</v>
      </c>
      <c r="Y123">
        <v>0</v>
      </c>
      <c r="Z123">
        <v>0</v>
      </c>
      <c r="AA123">
        <v>1</v>
      </c>
      <c r="AB123">
        <v>0</v>
      </c>
      <c r="AC123">
        <v>0</v>
      </c>
      <c r="AD123">
        <v>0</v>
      </c>
      <c r="AE123" t="s">
        <v>44</v>
      </c>
      <c r="AG123">
        <v>10</v>
      </c>
      <c r="AO123">
        <v>185</v>
      </c>
    </row>
    <row r="124" spans="1:41" ht="15" customHeight="1" x14ac:dyDescent="0.25">
      <c r="A124" t="s">
        <v>41</v>
      </c>
      <c r="B124" t="s">
        <v>112</v>
      </c>
      <c r="C124" t="s">
        <v>113</v>
      </c>
      <c r="D124" t="s">
        <v>114</v>
      </c>
      <c r="E124" t="s">
        <v>114</v>
      </c>
      <c r="F124" t="s">
        <v>115</v>
      </c>
      <c r="G124" s="1">
        <v>43135</v>
      </c>
      <c r="I124" t="s">
        <v>43</v>
      </c>
      <c r="K124" t="s">
        <v>44</v>
      </c>
      <c r="O124" t="s">
        <v>47</v>
      </c>
      <c r="Q124" t="s">
        <v>53</v>
      </c>
      <c r="U124" t="s">
        <v>47</v>
      </c>
      <c r="W124" t="s">
        <v>48</v>
      </c>
      <c r="X124">
        <v>0</v>
      </c>
      <c r="Y124">
        <v>0</v>
      </c>
      <c r="Z124">
        <v>0</v>
      </c>
      <c r="AA124">
        <v>1</v>
      </c>
      <c r="AB124">
        <v>0</v>
      </c>
      <c r="AC124">
        <v>0</v>
      </c>
      <c r="AD124">
        <v>0</v>
      </c>
      <c r="AE124" t="s">
        <v>44</v>
      </c>
      <c r="AG124">
        <v>102</v>
      </c>
      <c r="AO124">
        <v>308</v>
      </c>
    </row>
    <row r="125" spans="1:41" ht="15" customHeight="1" x14ac:dyDescent="0.25">
      <c r="A125" t="s">
        <v>41</v>
      </c>
      <c r="B125" t="s">
        <v>112</v>
      </c>
      <c r="C125" t="s">
        <v>113</v>
      </c>
      <c r="D125" t="s">
        <v>116</v>
      </c>
      <c r="E125" t="s">
        <v>116</v>
      </c>
      <c r="F125" t="s">
        <v>115</v>
      </c>
      <c r="G125" s="1">
        <v>43135</v>
      </c>
      <c r="I125" t="s">
        <v>43</v>
      </c>
      <c r="K125" t="s">
        <v>44</v>
      </c>
      <c r="O125" t="s">
        <v>47</v>
      </c>
      <c r="Q125" t="s">
        <v>53</v>
      </c>
      <c r="U125" t="s">
        <v>47</v>
      </c>
      <c r="W125" t="s">
        <v>48</v>
      </c>
      <c r="X125">
        <v>0</v>
      </c>
      <c r="Y125">
        <v>0</v>
      </c>
      <c r="Z125">
        <v>0</v>
      </c>
      <c r="AA125">
        <v>1</v>
      </c>
      <c r="AB125">
        <v>0</v>
      </c>
      <c r="AC125">
        <v>0</v>
      </c>
      <c r="AD125">
        <v>0</v>
      </c>
      <c r="AE125" t="s">
        <v>44</v>
      </c>
      <c r="AG125">
        <v>99</v>
      </c>
      <c r="AO125">
        <v>309</v>
      </c>
    </row>
    <row r="126" spans="1:41" ht="15" customHeight="1" x14ac:dyDescent="0.25">
      <c r="A126" t="s">
        <v>41</v>
      </c>
      <c r="B126" t="s">
        <v>93</v>
      </c>
      <c r="C126" t="s">
        <v>105</v>
      </c>
      <c r="D126" t="s">
        <v>95</v>
      </c>
      <c r="E126" t="s">
        <v>95</v>
      </c>
      <c r="F126" t="s">
        <v>42</v>
      </c>
      <c r="G126" s="1">
        <v>43136</v>
      </c>
      <c r="I126" t="s">
        <v>43</v>
      </c>
      <c r="K126" t="s">
        <v>44</v>
      </c>
      <c r="O126" t="s">
        <v>47</v>
      </c>
      <c r="Q126" t="s">
        <v>53</v>
      </c>
      <c r="U126" t="s">
        <v>47</v>
      </c>
      <c r="W126" t="s">
        <v>48</v>
      </c>
      <c r="X126">
        <v>0</v>
      </c>
      <c r="Y126">
        <v>0</v>
      </c>
      <c r="Z126">
        <v>0</v>
      </c>
      <c r="AA126">
        <v>1</v>
      </c>
      <c r="AB126">
        <v>0</v>
      </c>
      <c r="AC126">
        <v>0</v>
      </c>
      <c r="AD126">
        <v>0</v>
      </c>
      <c r="AE126" t="s">
        <v>44</v>
      </c>
      <c r="AG126">
        <v>36</v>
      </c>
      <c r="AO126">
        <v>65</v>
      </c>
    </row>
    <row r="127" spans="1:41" ht="15" customHeight="1" x14ac:dyDescent="0.25">
      <c r="A127" t="s">
        <v>41</v>
      </c>
      <c r="B127" t="s">
        <v>107</v>
      </c>
      <c r="C127" t="s">
        <v>108</v>
      </c>
      <c r="D127" t="s">
        <v>129</v>
      </c>
      <c r="E127" t="s">
        <v>129</v>
      </c>
      <c r="F127" t="s">
        <v>42</v>
      </c>
      <c r="G127" s="1">
        <v>43136</v>
      </c>
      <c r="I127" t="s">
        <v>43</v>
      </c>
      <c r="K127" t="s">
        <v>44</v>
      </c>
      <c r="M127" t="s">
        <v>130</v>
      </c>
      <c r="O127" t="s">
        <v>125</v>
      </c>
      <c r="Q127" t="s">
        <v>53</v>
      </c>
      <c r="U127" t="s">
        <v>47</v>
      </c>
      <c r="W127" t="s">
        <v>48</v>
      </c>
      <c r="X127">
        <v>0</v>
      </c>
      <c r="Y127">
        <v>0</v>
      </c>
      <c r="Z127">
        <v>0</v>
      </c>
      <c r="AA127">
        <v>1</v>
      </c>
      <c r="AB127">
        <v>0</v>
      </c>
      <c r="AC127">
        <v>0</v>
      </c>
      <c r="AD127">
        <v>0</v>
      </c>
      <c r="AE127" t="s">
        <v>44</v>
      </c>
      <c r="AG127">
        <v>69</v>
      </c>
      <c r="AH127" t="s">
        <v>47</v>
      </c>
      <c r="AO127">
        <v>74</v>
      </c>
    </row>
    <row r="128" spans="1:41" ht="15" customHeight="1" x14ac:dyDescent="0.25">
      <c r="A128" t="s">
        <v>41</v>
      </c>
      <c r="B128" t="s">
        <v>117</v>
      </c>
      <c r="C128" t="s">
        <v>118</v>
      </c>
      <c r="D128" t="s">
        <v>119</v>
      </c>
      <c r="E128" t="s">
        <v>119</v>
      </c>
      <c r="F128" t="s">
        <v>42</v>
      </c>
      <c r="G128" s="1">
        <v>43136</v>
      </c>
      <c r="I128" t="s">
        <v>43</v>
      </c>
      <c r="K128" t="s">
        <v>45</v>
      </c>
      <c r="O128" t="s">
        <v>120</v>
      </c>
      <c r="Q128" t="s">
        <v>41</v>
      </c>
      <c r="U128" t="s">
        <v>121</v>
      </c>
      <c r="W128" t="s">
        <v>97</v>
      </c>
      <c r="X128">
        <v>0</v>
      </c>
      <c r="Y128">
        <v>0</v>
      </c>
      <c r="Z128">
        <v>0</v>
      </c>
      <c r="AA128">
        <v>0</v>
      </c>
      <c r="AB128">
        <v>1</v>
      </c>
      <c r="AC128">
        <v>0</v>
      </c>
      <c r="AD128">
        <v>0</v>
      </c>
      <c r="AE128" t="s">
        <v>44</v>
      </c>
      <c r="AG128">
        <v>29</v>
      </c>
      <c r="AO128">
        <v>130</v>
      </c>
    </row>
    <row r="129" spans="1:41" ht="15" customHeight="1" x14ac:dyDescent="0.25">
      <c r="A129" t="s">
        <v>41</v>
      </c>
      <c r="B129" t="s">
        <v>93</v>
      </c>
      <c r="D129" t="s">
        <v>127</v>
      </c>
      <c r="E129" t="s">
        <v>127</v>
      </c>
      <c r="F129" t="s">
        <v>42</v>
      </c>
      <c r="G129" s="1">
        <v>43136</v>
      </c>
      <c r="I129" t="s">
        <v>43</v>
      </c>
      <c r="K129" t="s">
        <v>44</v>
      </c>
      <c r="O129" t="s">
        <v>128</v>
      </c>
      <c r="Q129" t="s">
        <v>53</v>
      </c>
      <c r="U129" t="s">
        <v>47</v>
      </c>
      <c r="W129" t="s">
        <v>91</v>
      </c>
      <c r="X129">
        <v>0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44</v>
      </c>
      <c r="AG129">
        <v>7</v>
      </c>
      <c r="AO129">
        <v>144</v>
      </c>
    </row>
    <row r="130" spans="1:41" ht="15" customHeight="1" x14ac:dyDescent="0.25">
      <c r="A130" t="s">
        <v>41</v>
      </c>
      <c r="B130" t="s">
        <v>93</v>
      </c>
      <c r="C130" t="s">
        <v>105</v>
      </c>
      <c r="D130" t="s">
        <v>123</v>
      </c>
      <c r="E130" t="s">
        <v>123</v>
      </c>
      <c r="F130" t="s">
        <v>42</v>
      </c>
      <c r="G130" s="1">
        <v>43137</v>
      </c>
      <c r="I130" t="s">
        <v>43</v>
      </c>
      <c r="K130" t="s">
        <v>44</v>
      </c>
      <c r="M130" t="s">
        <v>131</v>
      </c>
      <c r="O130" t="s">
        <v>47</v>
      </c>
      <c r="P130" t="s">
        <v>132</v>
      </c>
      <c r="Q130" t="s">
        <v>41</v>
      </c>
      <c r="S130" t="s">
        <v>93</v>
      </c>
      <c r="U130" t="s">
        <v>126</v>
      </c>
      <c r="W130" t="s">
        <v>48</v>
      </c>
      <c r="X130">
        <v>0</v>
      </c>
      <c r="Y130">
        <v>0</v>
      </c>
      <c r="Z130">
        <v>0</v>
      </c>
      <c r="AA130">
        <v>1</v>
      </c>
      <c r="AB130">
        <v>0</v>
      </c>
      <c r="AC130">
        <v>0</v>
      </c>
      <c r="AD130">
        <v>0</v>
      </c>
      <c r="AE130" t="s">
        <v>44</v>
      </c>
      <c r="AG130">
        <v>6</v>
      </c>
      <c r="AO130">
        <v>10</v>
      </c>
    </row>
    <row r="131" spans="1:41" ht="15" customHeight="1" x14ac:dyDescent="0.25">
      <c r="A131" t="s">
        <v>41</v>
      </c>
      <c r="B131" t="s">
        <v>93</v>
      </c>
      <c r="C131" t="s">
        <v>105</v>
      </c>
      <c r="D131" t="s">
        <v>103</v>
      </c>
      <c r="E131" t="s">
        <v>103</v>
      </c>
      <c r="F131" t="s">
        <v>42</v>
      </c>
      <c r="G131" s="1">
        <v>43137</v>
      </c>
      <c r="I131" t="s">
        <v>43</v>
      </c>
      <c r="K131" t="s">
        <v>41</v>
      </c>
      <c r="O131" t="s">
        <v>126</v>
      </c>
      <c r="Q131" t="s">
        <v>44</v>
      </c>
      <c r="U131" t="s">
        <v>47</v>
      </c>
      <c r="V131" t="s">
        <v>132</v>
      </c>
      <c r="W131" t="s">
        <v>48</v>
      </c>
      <c r="X131">
        <v>0</v>
      </c>
      <c r="Y131">
        <v>0</v>
      </c>
      <c r="Z131">
        <v>0</v>
      </c>
      <c r="AA131">
        <v>1</v>
      </c>
      <c r="AB131">
        <v>0</v>
      </c>
      <c r="AC131">
        <v>0</v>
      </c>
      <c r="AD131">
        <v>0</v>
      </c>
      <c r="AE131" t="s">
        <v>44</v>
      </c>
      <c r="AG131">
        <v>1</v>
      </c>
      <c r="AO131">
        <v>28</v>
      </c>
    </row>
    <row r="132" spans="1:41" ht="15" customHeight="1" x14ac:dyDescent="0.25">
      <c r="A132" t="s">
        <v>41</v>
      </c>
      <c r="B132" t="s">
        <v>93</v>
      </c>
      <c r="C132" t="s">
        <v>105</v>
      </c>
      <c r="D132" t="s">
        <v>123</v>
      </c>
      <c r="E132" t="s">
        <v>123</v>
      </c>
      <c r="F132" t="s">
        <v>42</v>
      </c>
      <c r="G132" s="1">
        <v>43137</v>
      </c>
      <c r="I132" t="s">
        <v>133</v>
      </c>
      <c r="K132" t="s">
        <v>44</v>
      </c>
      <c r="M132" t="s">
        <v>110</v>
      </c>
      <c r="O132" t="s">
        <v>47</v>
      </c>
      <c r="P132" t="s">
        <v>121</v>
      </c>
      <c r="Q132" t="s">
        <v>44</v>
      </c>
      <c r="S132" t="s">
        <v>110</v>
      </c>
      <c r="U132" t="s">
        <v>125</v>
      </c>
      <c r="W132" t="s">
        <v>91</v>
      </c>
      <c r="X132">
        <v>0</v>
      </c>
      <c r="Y132">
        <v>1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41</v>
      </c>
      <c r="AG132">
        <v>24</v>
      </c>
      <c r="AO132">
        <v>34</v>
      </c>
    </row>
    <row r="133" spans="1:41" ht="15" customHeight="1" x14ac:dyDescent="0.25">
      <c r="A133" t="s">
        <v>41</v>
      </c>
      <c r="B133" t="s">
        <v>93</v>
      </c>
      <c r="C133" t="s">
        <v>105</v>
      </c>
      <c r="D133" t="s">
        <v>95</v>
      </c>
      <c r="E133" t="s">
        <v>95</v>
      </c>
      <c r="F133" t="s">
        <v>42</v>
      </c>
      <c r="G133" s="1">
        <v>43137</v>
      </c>
      <c r="I133" t="s">
        <v>43</v>
      </c>
      <c r="K133" t="s">
        <v>44</v>
      </c>
      <c r="O133" t="s">
        <v>47</v>
      </c>
      <c r="Q133" t="s">
        <v>41</v>
      </c>
      <c r="U133" t="s">
        <v>47</v>
      </c>
      <c r="W133" t="s">
        <v>97</v>
      </c>
      <c r="X133">
        <v>0</v>
      </c>
      <c r="Y133">
        <v>0</v>
      </c>
      <c r="Z133">
        <v>0</v>
      </c>
      <c r="AA133">
        <v>0</v>
      </c>
      <c r="AB133">
        <v>1</v>
      </c>
      <c r="AC133">
        <v>0</v>
      </c>
      <c r="AD133">
        <v>0</v>
      </c>
      <c r="AE133" t="s">
        <v>44</v>
      </c>
      <c r="AG133">
        <v>32</v>
      </c>
      <c r="AO133">
        <v>63</v>
      </c>
    </row>
    <row r="134" spans="1:41" ht="15" customHeight="1" x14ac:dyDescent="0.25">
      <c r="A134" t="s">
        <v>41</v>
      </c>
      <c r="B134" t="s">
        <v>107</v>
      </c>
      <c r="C134" t="s">
        <v>108</v>
      </c>
      <c r="D134" t="s">
        <v>129</v>
      </c>
      <c r="E134" t="s">
        <v>129</v>
      </c>
      <c r="F134" t="s">
        <v>42</v>
      </c>
      <c r="G134" s="1">
        <v>43137</v>
      </c>
      <c r="I134" t="s">
        <v>43</v>
      </c>
      <c r="K134" t="s">
        <v>44</v>
      </c>
      <c r="M134" t="s">
        <v>110</v>
      </c>
      <c r="O134" t="s">
        <v>47</v>
      </c>
      <c r="Q134" t="s">
        <v>53</v>
      </c>
      <c r="U134" t="s">
        <v>47</v>
      </c>
      <c r="W134" t="s">
        <v>48</v>
      </c>
      <c r="X134">
        <v>0</v>
      </c>
      <c r="Y134">
        <v>0</v>
      </c>
      <c r="Z134">
        <v>0</v>
      </c>
      <c r="AA134">
        <v>1</v>
      </c>
      <c r="AB134">
        <v>0</v>
      </c>
      <c r="AC134">
        <v>0</v>
      </c>
      <c r="AD134">
        <v>0</v>
      </c>
      <c r="AE134" t="s">
        <v>44</v>
      </c>
      <c r="AG134">
        <v>146</v>
      </c>
      <c r="AO134">
        <v>75</v>
      </c>
    </row>
    <row r="135" spans="1:41" ht="15" customHeight="1" x14ac:dyDescent="0.25">
      <c r="A135" t="s">
        <v>41</v>
      </c>
      <c r="B135" t="s">
        <v>117</v>
      </c>
      <c r="C135" t="s">
        <v>118</v>
      </c>
      <c r="D135" t="s">
        <v>119</v>
      </c>
      <c r="E135" t="s">
        <v>119</v>
      </c>
      <c r="F135" t="s">
        <v>42</v>
      </c>
      <c r="G135" s="1">
        <v>43137</v>
      </c>
      <c r="I135" t="s">
        <v>43</v>
      </c>
      <c r="K135" t="s">
        <v>41</v>
      </c>
      <c r="O135" t="s">
        <v>121</v>
      </c>
      <c r="Q135" t="s">
        <v>45</v>
      </c>
      <c r="U135" t="s">
        <v>120</v>
      </c>
      <c r="W135" t="s">
        <v>97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0</v>
      </c>
      <c r="AE135" t="s">
        <v>45</v>
      </c>
      <c r="AG135">
        <v>3</v>
      </c>
      <c r="AO135">
        <v>131</v>
      </c>
    </row>
    <row r="136" spans="1:41" ht="15" customHeight="1" x14ac:dyDescent="0.25">
      <c r="A136" t="s">
        <v>41</v>
      </c>
      <c r="B136" t="s">
        <v>93</v>
      </c>
      <c r="D136" t="s">
        <v>127</v>
      </c>
      <c r="E136" t="s">
        <v>127</v>
      </c>
      <c r="F136" t="s">
        <v>42</v>
      </c>
      <c r="G136" s="1">
        <v>43137</v>
      </c>
      <c r="I136" t="s">
        <v>43</v>
      </c>
      <c r="K136" t="s">
        <v>44</v>
      </c>
      <c r="O136" t="s">
        <v>128</v>
      </c>
      <c r="Q136" t="s">
        <v>41</v>
      </c>
      <c r="U136" t="s">
        <v>126</v>
      </c>
      <c r="W136" t="s">
        <v>91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44</v>
      </c>
      <c r="AG136">
        <v>11</v>
      </c>
      <c r="AO136">
        <v>145</v>
      </c>
    </row>
    <row r="137" spans="1:41" ht="15" customHeight="1" x14ac:dyDescent="0.25">
      <c r="A137" t="s">
        <v>41</v>
      </c>
      <c r="B137" t="s">
        <v>93</v>
      </c>
      <c r="C137" t="s">
        <v>105</v>
      </c>
      <c r="D137" t="s">
        <v>123</v>
      </c>
      <c r="E137" t="s">
        <v>123</v>
      </c>
      <c r="F137" t="s">
        <v>42</v>
      </c>
      <c r="G137" s="1">
        <v>43138</v>
      </c>
      <c r="I137" t="s">
        <v>43</v>
      </c>
      <c r="K137" t="s">
        <v>44</v>
      </c>
      <c r="O137" t="s">
        <v>134</v>
      </c>
      <c r="Q137" t="s">
        <v>41</v>
      </c>
      <c r="U137" t="s">
        <v>126</v>
      </c>
      <c r="W137" t="s">
        <v>92</v>
      </c>
      <c r="X137">
        <v>0</v>
      </c>
      <c r="Y137">
        <v>0</v>
      </c>
      <c r="Z137">
        <v>1</v>
      </c>
      <c r="AA137">
        <v>0</v>
      </c>
      <c r="AB137">
        <v>0</v>
      </c>
      <c r="AC137">
        <v>0</v>
      </c>
      <c r="AD137">
        <v>0</v>
      </c>
      <c r="AE137" t="s">
        <v>44</v>
      </c>
      <c r="AG137">
        <v>2</v>
      </c>
      <c r="AO137">
        <v>35</v>
      </c>
    </row>
    <row r="138" spans="1:41" ht="15" customHeight="1" x14ac:dyDescent="0.25">
      <c r="A138" t="s">
        <v>41</v>
      </c>
      <c r="B138" t="s">
        <v>93</v>
      </c>
      <c r="C138" t="s">
        <v>105</v>
      </c>
      <c r="D138" t="s">
        <v>123</v>
      </c>
      <c r="E138" t="s">
        <v>123</v>
      </c>
      <c r="F138" t="s">
        <v>42</v>
      </c>
      <c r="G138" s="1">
        <v>43138</v>
      </c>
      <c r="I138" t="s">
        <v>133</v>
      </c>
      <c r="K138" t="s">
        <v>44</v>
      </c>
      <c r="M138" t="s">
        <v>110</v>
      </c>
      <c r="O138" t="s">
        <v>134</v>
      </c>
      <c r="Q138" t="s">
        <v>41</v>
      </c>
      <c r="U138" t="s">
        <v>47</v>
      </c>
      <c r="W138" t="s">
        <v>48</v>
      </c>
      <c r="X138">
        <v>0</v>
      </c>
      <c r="Y138">
        <v>0</v>
      </c>
      <c r="Z138">
        <v>0</v>
      </c>
      <c r="AA138">
        <v>1</v>
      </c>
      <c r="AB138">
        <v>0</v>
      </c>
      <c r="AC138">
        <v>0</v>
      </c>
      <c r="AD138">
        <v>0</v>
      </c>
      <c r="AE138" t="s">
        <v>44</v>
      </c>
      <c r="AG138">
        <v>21</v>
      </c>
      <c r="AO138">
        <v>36</v>
      </c>
    </row>
    <row r="139" spans="1:41" ht="15" customHeight="1" x14ac:dyDescent="0.25">
      <c r="A139" t="s">
        <v>41</v>
      </c>
      <c r="B139" t="s">
        <v>93</v>
      </c>
      <c r="C139" t="s">
        <v>105</v>
      </c>
      <c r="D139" t="s">
        <v>95</v>
      </c>
      <c r="E139" t="s">
        <v>95</v>
      </c>
      <c r="F139" t="s">
        <v>42</v>
      </c>
      <c r="G139" s="1">
        <v>43138</v>
      </c>
      <c r="I139" t="s">
        <v>43</v>
      </c>
      <c r="K139" t="s">
        <v>45</v>
      </c>
      <c r="O139" t="s">
        <v>47</v>
      </c>
      <c r="Q139" t="s">
        <v>41</v>
      </c>
      <c r="S139" t="s">
        <v>93</v>
      </c>
      <c r="U139" t="s">
        <v>126</v>
      </c>
      <c r="W139" t="s">
        <v>135</v>
      </c>
      <c r="X139">
        <v>0</v>
      </c>
      <c r="Y139">
        <v>1</v>
      </c>
      <c r="Z139">
        <v>0</v>
      </c>
      <c r="AA139">
        <v>1</v>
      </c>
      <c r="AB139">
        <v>1</v>
      </c>
      <c r="AC139">
        <v>0</v>
      </c>
      <c r="AD139">
        <v>0</v>
      </c>
      <c r="AE139" t="s">
        <v>45</v>
      </c>
      <c r="AG139">
        <v>38</v>
      </c>
      <c r="AO139">
        <v>66</v>
      </c>
    </row>
    <row r="140" spans="1:41" ht="15" customHeight="1" x14ac:dyDescent="0.25">
      <c r="A140" t="s">
        <v>41</v>
      </c>
      <c r="B140" t="s">
        <v>107</v>
      </c>
      <c r="C140" t="s">
        <v>108</v>
      </c>
      <c r="D140" t="s">
        <v>129</v>
      </c>
      <c r="E140" t="s">
        <v>129</v>
      </c>
      <c r="F140" t="s">
        <v>42</v>
      </c>
      <c r="G140" s="1">
        <v>43138</v>
      </c>
      <c r="I140" t="s">
        <v>43</v>
      </c>
      <c r="K140" t="s">
        <v>44</v>
      </c>
      <c r="M140" t="s">
        <v>131</v>
      </c>
      <c r="O140" t="s">
        <v>136</v>
      </c>
      <c r="Q140" t="s">
        <v>53</v>
      </c>
      <c r="U140" t="s">
        <v>47</v>
      </c>
      <c r="W140" t="s">
        <v>48</v>
      </c>
      <c r="X140">
        <v>0</v>
      </c>
      <c r="Y140">
        <v>0</v>
      </c>
      <c r="Z140">
        <v>0</v>
      </c>
      <c r="AA140">
        <v>1</v>
      </c>
      <c r="AB140">
        <v>0</v>
      </c>
      <c r="AC140">
        <v>0</v>
      </c>
      <c r="AD140">
        <v>0</v>
      </c>
      <c r="AE140" t="s">
        <v>44</v>
      </c>
      <c r="AG140">
        <v>33</v>
      </c>
      <c r="AH140" t="s">
        <v>47</v>
      </c>
      <c r="AO140">
        <v>76</v>
      </c>
    </row>
    <row r="141" spans="1:41" ht="15" customHeight="1" x14ac:dyDescent="0.25">
      <c r="A141" t="s">
        <v>41</v>
      </c>
      <c r="B141" t="s">
        <v>117</v>
      </c>
      <c r="C141" t="s">
        <v>118</v>
      </c>
      <c r="D141" t="s">
        <v>119</v>
      </c>
      <c r="E141" t="s">
        <v>119</v>
      </c>
      <c r="F141" t="s">
        <v>42</v>
      </c>
      <c r="G141" s="1">
        <v>43138</v>
      </c>
      <c r="I141" t="s">
        <v>43</v>
      </c>
      <c r="K141" t="s">
        <v>45</v>
      </c>
      <c r="O141" t="s">
        <v>120</v>
      </c>
      <c r="Q141" t="s">
        <v>45</v>
      </c>
      <c r="U141" t="s">
        <v>120</v>
      </c>
      <c r="W141" t="s">
        <v>48</v>
      </c>
      <c r="X141">
        <v>0</v>
      </c>
      <c r="Y141">
        <v>0</v>
      </c>
      <c r="Z141">
        <v>0</v>
      </c>
      <c r="AA141">
        <v>1</v>
      </c>
      <c r="AB141">
        <v>0</v>
      </c>
      <c r="AC141">
        <v>0</v>
      </c>
      <c r="AD141">
        <v>0</v>
      </c>
      <c r="AE141" t="s">
        <v>45</v>
      </c>
      <c r="AG141">
        <v>7</v>
      </c>
      <c r="AO141">
        <v>132</v>
      </c>
    </row>
    <row r="142" spans="1:41" ht="15" customHeight="1" x14ac:dyDescent="0.25">
      <c r="A142" t="s">
        <v>41</v>
      </c>
      <c r="B142" t="s">
        <v>93</v>
      </c>
      <c r="D142" t="s">
        <v>127</v>
      </c>
      <c r="E142" t="s">
        <v>127</v>
      </c>
      <c r="F142" t="s">
        <v>42</v>
      </c>
      <c r="G142" s="1">
        <v>43138</v>
      </c>
      <c r="I142" t="s">
        <v>43</v>
      </c>
      <c r="K142" t="s">
        <v>44</v>
      </c>
      <c r="O142" t="s">
        <v>137</v>
      </c>
      <c r="Q142" t="s">
        <v>53</v>
      </c>
      <c r="U142" t="s">
        <v>47</v>
      </c>
      <c r="W142" t="s">
        <v>91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44</v>
      </c>
      <c r="AG142">
        <v>3</v>
      </c>
      <c r="AO142">
        <v>146</v>
      </c>
    </row>
    <row r="143" spans="1:41" ht="15" customHeight="1" x14ac:dyDescent="0.25">
      <c r="A143" t="s">
        <v>41</v>
      </c>
      <c r="B143" t="s">
        <v>93</v>
      </c>
      <c r="D143" t="s">
        <v>127</v>
      </c>
      <c r="E143" t="s">
        <v>127</v>
      </c>
      <c r="F143" t="s">
        <v>42</v>
      </c>
      <c r="G143" s="1">
        <v>43138</v>
      </c>
      <c r="I143" t="s">
        <v>43</v>
      </c>
      <c r="K143" t="s">
        <v>44</v>
      </c>
      <c r="O143" t="s">
        <v>128</v>
      </c>
      <c r="Q143" t="s">
        <v>54</v>
      </c>
      <c r="U143" t="s">
        <v>47</v>
      </c>
      <c r="W143" t="s">
        <v>91</v>
      </c>
      <c r="X143">
        <v>0</v>
      </c>
      <c r="Y143">
        <v>1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44</v>
      </c>
      <c r="AG143">
        <v>7</v>
      </c>
      <c r="AO143">
        <v>147</v>
      </c>
    </row>
    <row r="144" spans="1:41" ht="15" customHeight="1" x14ac:dyDescent="0.25">
      <c r="A144" t="s">
        <v>41</v>
      </c>
      <c r="B144" t="s">
        <v>107</v>
      </c>
      <c r="C144" t="s">
        <v>108</v>
      </c>
      <c r="D144" t="s">
        <v>109</v>
      </c>
      <c r="E144" t="s">
        <v>109</v>
      </c>
      <c r="F144" t="s">
        <v>42</v>
      </c>
      <c r="G144" s="1">
        <v>43138</v>
      </c>
      <c r="I144" t="s">
        <v>43</v>
      </c>
      <c r="K144" t="s">
        <v>44</v>
      </c>
      <c r="M144" t="s">
        <v>110</v>
      </c>
      <c r="O144" t="s">
        <v>111</v>
      </c>
      <c r="Q144" t="s">
        <v>53</v>
      </c>
      <c r="U144" t="s">
        <v>47</v>
      </c>
      <c r="W144" t="s">
        <v>48</v>
      </c>
      <c r="X144">
        <v>0</v>
      </c>
      <c r="Y144">
        <v>0</v>
      </c>
      <c r="Z144">
        <v>0</v>
      </c>
      <c r="AA144">
        <v>1</v>
      </c>
      <c r="AB144">
        <v>0</v>
      </c>
      <c r="AC144">
        <v>0</v>
      </c>
      <c r="AD144">
        <v>0</v>
      </c>
      <c r="AE144" t="s">
        <v>44</v>
      </c>
      <c r="AG144">
        <v>1</v>
      </c>
      <c r="AO144">
        <v>187</v>
      </c>
    </row>
    <row r="145" spans="1:41" ht="15" customHeight="1" x14ac:dyDescent="0.25">
      <c r="A145" t="s">
        <v>41</v>
      </c>
      <c r="B145" t="s">
        <v>107</v>
      </c>
      <c r="C145" t="s">
        <v>108</v>
      </c>
      <c r="D145" t="s">
        <v>109</v>
      </c>
      <c r="E145" t="s">
        <v>109</v>
      </c>
      <c r="F145" t="s">
        <v>42</v>
      </c>
      <c r="G145" s="1">
        <v>43138</v>
      </c>
      <c r="I145" t="s">
        <v>43</v>
      </c>
      <c r="K145" t="s">
        <v>44</v>
      </c>
      <c r="M145" t="s">
        <v>110</v>
      </c>
      <c r="O145" t="s">
        <v>111</v>
      </c>
      <c r="Q145" t="s">
        <v>53</v>
      </c>
      <c r="U145" t="s">
        <v>47</v>
      </c>
      <c r="W145" t="s">
        <v>48</v>
      </c>
      <c r="X145">
        <v>0</v>
      </c>
      <c r="Y145">
        <v>0</v>
      </c>
      <c r="Z145">
        <v>0</v>
      </c>
      <c r="AA145">
        <v>1</v>
      </c>
      <c r="AB145">
        <v>0</v>
      </c>
      <c r="AC145">
        <v>0</v>
      </c>
      <c r="AD145">
        <v>0</v>
      </c>
      <c r="AE145" t="s">
        <v>44</v>
      </c>
      <c r="AG145">
        <v>13</v>
      </c>
      <c r="AO145">
        <v>203</v>
      </c>
    </row>
    <row r="146" spans="1:41" ht="15" customHeight="1" x14ac:dyDescent="0.25">
      <c r="A146" t="s">
        <v>41</v>
      </c>
      <c r="B146" t="s">
        <v>93</v>
      </c>
      <c r="C146" t="s">
        <v>105</v>
      </c>
      <c r="D146" t="s">
        <v>123</v>
      </c>
      <c r="E146" t="s">
        <v>123</v>
      </c>
      <c r="F146" t="s">
        <v>42</v>
      </c>
      <c r="G146" s="1">
        <v>43139</v>
      </c>
      <c r="I146" t="s">
        <v>43</v>
      </c>
      <c r="K146" t="s">
        <v>41</v>
      </c>
      <c r="M146" t="s">
        <v>93</v>
      </c>
      <c r="O146" t="s">
        <v>126</v>
      </c>
      <c r="Q146" t="s">
        <v>44</v>
      </c>
      <c r="U146" t="s">
        <v>125</v>
      </c>
      <c r="W146" t="s">
        <v>48</v>
      </c>
      <c r="X146">
        <v>0</v>
      </c>
      <c r="Y146">
        <v>0</v>
      </c>
      <c r="Z146">
        <v>0</v>
      </c>
      <c r="AA146">
        <v>1</v>
      </c>
      <c r="AB146">
        <v>0</v>
      </c>
      <c r="AC146">
        <v>0</v>
      </c>
      <c r="AD146">
        <v>0</v>
      </c>
      <c r="AE146" t="s">
        <v>41</v>
      </c>
      <c r="AG146">
        <v>16</v>
      </c>
      <c r="AO146">
        <v>29</v>
      </c>
    </row>
    <row r="147" spans="1:41" ht="15" customHeight="1" x14ac:dyDescent="0.25">
      <c r="A147" t="s">
        <v>41</v>
      </c>
      <c r="B147" t="s">
        <v>93</v>
      </c>
      <c r="C147" t="s">
        <v>105</v>
      </c>
      <c r="D147" t="s">
        <v>123</v>
      </c>
      <c r="E147" t="s">
        <v>123</v>
      </c>
      <c r="F147" t="s">
        <v>42</v>
      </c>
      <c r="G147" s="1">
        <v>43139</v>
      </c>
      <c r="I147" t="s">
        <v>133</v>
      </c>
      <c r="K147" t="s">
        <v>44</v>
      </c>
      <c r="O147" t="s">
        <v>134</v>
      </c>
      <c r="Q147" t="s">
        <v>41</v>
      </c>
      <c r="S147" t="s">
        <v>93</v>
      </c>
      <c r="U147" t="s">
        <v>126</v>
      </c>
      <c r="W147" t="s">
        <v>48</v>
      </c>
      <c r="X147">
        <v>0</v>
      </c>
      <c r="Y147">
        <v>0</v>
      </c>
      <c r="Z147">
        <v>0</v>
      </c>
      <c r="AA147">
        <v>1</v>
      </c>
      <c r="AB147">
        <v>0</v>
      </c>
      <c r="AC147">
        <v>0</v>
      </c>
      <c r="AD147">
        <v>0</v>
      </c>
      <c r="AE147" t="s">
        <v>44</v>
      </c>
      <c r="AG147">
        <v>36</v>
      </c>
      <c r="AO147">
        <v>30</v>
      </c>
    </row>
    <row r="148" spans="1:41" ht="15" customHeight="1" x14ac:dyDescent="0.25">
      <c r="A148" t="s">
        <v>41</v>
      </c>
      <c r="B148" t="s">
        <v>93</v>
      </c>
      <c r="C148" t="s">
        <v>105</v>
      </c>
      <c r="D148" t="s">
        <v>123</v>
      </c>
      <c r="E148" t="s">
        <v>123</v>
      </c>
      <c r="F148" t="s">
        <v>42</v>
      </c>
      <c r="G148" s="1">
        <v>43139</v>
      </c>
      <c r="I148" t="s">
        <v>133</v>
      </c>
      <c r="K148" t="s">
        <v>44</v>
      </c>
      <c r="M148" t="s">
        <v>110</v>
      </c>
      <c r="O148" t="s">
        <v>111</v>
      </c>
      <c r="Q148" t="s">
        <v>41</v>
      </c>
      <c r="S148" t="s">
        <v>93</v>
      </c>
      <c r="U148" t="s">
        <v>126</v>
      </c>
      <c r="W148" t="s">
        <v>48</v>
      </c>
      <c r="X148">
        <v>0</v>
      </c>
      <c r="Y148">
        <v>0</v>
      </c>
      <c r="Z148">
        <v>0</v>
      </c>
      <c r="AA148">
        <v>1</v>
      </c>
      <c r="AB148">
        <v>0</v>
      </c>
      <c r="AC148">
        <v>0</v>
      </c>
      <c r="AD148">
        <v>0</v>
      </c>
      <c r="AE148" t="s">
        <v>41</v>
      </c>
      <c r="AG148">
        <v>30</v>
      </c>
      <c r="AO148">
        <v>31</v>
      </c>
    </row>
    <row r="149" spans="1:41" ht="15" customHeight="1" x14ac:dyDescent="0.25">
      <c r="A149" t="s">
        <v>41</v>
      </c>
      <c r="B149" t="s">
        <v>93</v>
      </c>
      <c r="C149" t="s">
        <v>105</v>
      </c>
      <c r="D149" t="s">
        <v>123</v>
      </c>
      <c r="E149" t="s">
        <v>123</v>
      </c>
      <c r="F149" t="s">
        <v>42</v>
      </c>
      <c r="G149" s="1">
        <v>43139</v>
      </c>
      <c r="I149" t="s">
        <v>133</v>
      </c>
      <c r="K149" t="s">
        <v>44</v>
      </c>
      <c r="M149" t="s">
        <v>110</v>
      </c>
      <c r="O149" t="s">
        <v>138</v>
      </c>
      <c r="Q149" t="s">
        <v>41</v>
      </c>
      <c r="U149" t="s">
        <v>47</v>
      </c>
      <c r="W149" t="s">
        <v>97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0</v>
      </c>
      <c r="AD149">
        <v>0</v>
      </c>
      <c r="AE149" t="s">
        <v>44</v>
      </c>
      <c r="AG149">
        <v>21</v>
      </c>
      <c r="AO149">
        <v>32</v>
      </c>
    </row>
    <row r="150" spans="1:41" ht="15" customHeight="1" x14ac:dyDescent="0.25">
      <c r="A150" t="s">
        <v>41</v>
      </c>
      <c r="B150" t="s">
        <v>93</v>
      </c>
      <c r="C150" t="s">
        <v>105</v>
      </c>
      <c r="D150" t="s">
        <v>123</v>
      </c>
      <c r="E150" t="s">
        <v>123</v>
      </c>
      <c r="F150" t="s">
        <v>42</v>
      </c>
      <c r="G150" s="1">
        <v>43139</v>
      </c>
      <c r="I150" t="s">
        <v>43</v>
      </c>
      <c r="K150" t="s">
        <v>44</v>
      </c>
      <c r="M150" t="s">
        <v>110</v>
      </c>
      <c r="O150" t="s">
        <v>139</v>
      </c>
      <c r="Q150" t="s">
        <v>41</v>
      </c>
      <c r="U150" t="s">
        <v>47</v>
      </c>
      <c r="W150" t="s">
        <v>48</v>
      </c>
      <c r="X150">
        <v>0</v>
      </c>
      <c r="Y150">
        <v>0</v>
      </c>
      <c r="Z150">
        <v>0</v>
      </c>
      <c r="AA150">
        <v>1</v>
      </c>
      <c r="AB150">
        <v>0</v>
      </c>
      <c r="AC150">
        <v>0</v>
      </c>
      <c r="AD150">
        <v>0</v>
      </c>
      <c r="AE150" t="s">
        <v>41</v>
      </c>
      <c r="AG150">
        <v>19</v>
      </c>
      <c r="AH150" t="s">
        <v>44</v>
      </c>
      <c r="AO150">
        <v>33</v>
      </c>
    </row>
    <row r="151" spans="1:41" ht="15" customHeight="1" x14ac:dyDescent="0.25">
      <c r="A151" t="s">
        <v>41</v>
      </c>
      <c r="B151" t="s">
        <v>93</v>
      </c>
      <c r="D151" t="s">
        <v>123</v>
      </c>
      <c r="E151" t="s">
        <v>123</v>
      </c>
      <c r="F151" t="s">
        <v>42</v>
      </c>
      <c r="G151" s="1">
        <v>43139</v>
      </c>
      <c r="I151" t="s">
        <v>43</v>
      </c>
      <c r="K151" t="s">
        <v>44</v>
      </c>
      <c r="M151" t="s">
        <v>110</v>
      </c>
      <c r="O151" t="s">
        <v>111</v>
      </c>
      <c r="Q151" t="s">
        <v>41</v>
      </c>
      <c r="U151" t="s">
        <v>126</v>
      </c>
      <c r="W151" t="s">
        <v>91</v>
      </c>
      <c r="X151">
        <v>0</v>
      </c>
      <c r="Y151">
        <v>1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41</v>
      </c>
      <c r="AG151">
        <v>31</v>
      </c>
      <c r="AO151">
        <v>38</v>
      </c>
    </row>
    <row r="152" spans="1:41" ht="15" customHeight="1" x14ac:dyDescent="0.25">
      <c r="A152" t="s">
        <v>41</v>
      </c>
      <c r="B152" t="s">
        <v>107</v>
      </c>
      <c r="C152" t="s">
        <v>108</v>
      </c>
      <c r="D152" t="s">
        <v>129</v>
      </c>
      <c r="E152" t="s">
        <v>129</v>
      </c>
      <c r="F152" t="s">
        <v>42</v>
      </c>
      <c r="G152" s="1">
        <v>43139</v>
      </c>
      <c r="I152" t="s">
        <v>43</v>
      </c>
      <c r="K152" t="s">
        <v>44</v>
      </c>
      <c r="M152" t="s">
        <v>131</v>
      </c>
      <c r="O152" t="s">
        <v>128</v>
      </c>
      <c r="Q152" t="s">
        <v>53</v>
      </c>
      <c r="U152" t="s">
        <v>47</v>
      </c>
      <c r="W152" t="s">
        <v>48</v>
      </c>
      <c r="X152">
        <v>0</v>
      </c>
      <c r="Y152">
        <v>0</v>
      </c>
      <c r="Z152">
        <v>0</v>
      </c>
      <c r="AA152">
        <v>1</v>
      </c>
      <c r="AB152">
        <v>0</v>
      </c>
      <c r="AC152">
        <v>0</v>
      </c>
      <c r="AD152">
        <v>0</v>
      </c>
      <c r="AE152" t="s">
        <v>44</v>
      </c>
      <c r="AG152">
        <v>168</v>
      </c>
      <c r="AO152">
        <v>77</v>
      </c>
    </row>
    <row r="153" spans="1:41" ht="15" customHeight="1" x14ac:dyDescent="0.25">
      <c r="A153" t="s">
        <v>41</v>
      </c>
      <c r="B153" t="s">
        <v>93</v>
      </c>
      <c r="D153" t="s">
        <v>127</v>
      </c>
      <c r="E153" t="s">
        <v>127</v>
      </c>
      <c r="F153" t="s">
        <v>42</v>
      </c>
      <c r="G153" s="1">
        <v>43139</v>
      </c>
      <c r="I153" t="s">
        <v>133</v>
      </c>
      <c r="K153" t="s">
        <v>44</v>
      </c>
      <c r="O153" t="s">
        <v>125</v>
      </c>
      <c r="Q153" t="s">
        <v>41</v>
      </c>
      <c r="U153" t="s">
        <v>126</v>
      </c>
      <c r="W153" t="s">
        <v>92</v>
      </c>
      <c r="X153">
        <v>0</v>
      </c>
      <c r="Y153">
        <v>0</v>
      </c>
      <c r="Z153">
        <v>1</v>
      </c>
      <c r="AA153">
        <v>0</v>
      </c>
      <c r="AB153">
        <v>0</v>
      </c>
      <c r="AC153">
        <v>0</v>
      </c>
      <c r="AD153">
        <v>0</v>
      </c>
      <c r="AE153" t="s">
        <v>44</v>
      </c>
      <c r="AG153">
        <v>11</v>
      </c>
      <c r="AO153">
        <v>106</v>
      </c>
    </row>
    <row r="154" spans="1:41" ht="15" customHeight="1" x14ac:dyDescent="0.25">
      <c r="A154" t="s">
        <v>41</v>
      </c>
      <c r="B154" t="s">
        <v>93</v>
      </c>
      <c r="D154" t="s">
        <v>127</v>
      </c>
      <c r="E154" t="s">
        <v>127</v>
      </c>
      <c r="F154" t="s">
        <v>42</v>
      </c>
      <c r="G154" s="1">
        <v>43139</v>
      </c>
      <c r="I154" t="s">
        <v>43</v>
      </c>
      <c r="K154" t="s">
        <v>44</v>
      </c>
      <c r="O154" t="s">
        <v>111</v>
      </c>
      <c r="Q154" t="s">
        <v>41</v>
      </c>
      <c r="U154" t="s">
        <v>126</v>
      </c>
      <c r="W154" t="s">
        <v>92</v>
      </c>
      <c r="X154">
        <v>0</v>
      </c>
      <c r="Y154">
        <v>0</v>
      </c>
      <c r="Z154">
        <v>1</v>
      </c>
      <c r="AA154">
        <v>0</v>
      </c>
      <c r="AB154">
        <v>0</v>
      </c>
      <c r="AC154">
        <v>0</v>
      </c>
      <c r="AD154">
        <v>0</v>
      </c>
      <c r="AE154" t="s">
        <v>44</v>
      </c>
      <c r="AG154">
        <v>24</v>
      </c>
      <c r="AO154">
        <v>107</v>
      </c>
    </row>
    <row r="155" spans="1:41" ht="15" customHeight="1" x14ac:dyDescent="0.25">
      <c r="A155" t="s">
        <v>41</v>
      </c>
      <c r="B155" t="s">
        <v>117</v>
      </c>
      <c r="C155" t="s">
        <v>118</v>
      </c>
      <c r="D155" t="s">
        <v>119</v>
      </c>
      <c r="E155" t="s">
        <v>119</v>
      </c>
      <c r="F155" t="s">
        <v>42</v>
      </c>
      <c r="G155" s="1">
        <v>43139</v>
      </c>
      <c r="I155" t="s">
        <v>43</v>
      </c>
      <c r="K155" t="s">
        <v>41</v>
      </c>
      <c r="M155" t="s">
        <v>117</v>
      </c>
      <c r="O155" t="s">
        <v>121</v>
      </c>
      <c r="Q155" t="s">
        <v>45</v>
      </c>
      <c r="U155" t="s">
        <v>120</v>
      </c>
      <c r="W155" t="s">
        <v>48</v>
      </c>
      <c r="X155">
        <v>0</v>
      </c>
      <c r="Y155">
        <v>0</v>
      </c>
      <c r="Z155">
        <v>0</v>
      </c>
      <c r="AA155">
        <v>1</v>
      </c>
      <c r="AB155">
        <v>0</v>
      </c>
      <c r="AC155">
        <v>0</v>
      </c>
      <c r="AD155">
        <v>0</v>
      </c>
      <c r="AE155" t="s">
        <v>45</v>
      </c>
      <c r="AG155">
        <v>9</v>
      </c>
      <c r="AO155">
        <v>133</v>
      </c>
    </row>
    <row r="156" spans="1:41" ht="15" customHeight="1" x14ac:dyDescent="0.25">
      <c r="A156" t="s">
        <v>41</v>
      </c>
      <c r="B156" t="s">
        <v>107</v>
      </c>
      <c r="C156" t="s">
        <v>108</v>
      </c>
      <c r="D156" t="s">
        <v>109</v>
      </c>
      <c r="E156" t="s">
        <v>109</v>
      </c>
      <c r="F156" t="s">
        <v>42</v>
      </c>
      <c r="G156" s="1">
        <v>43139</v>
      </c>
      <c r="I156" t="s">
        <v>43</v>
      </c>
      <c r="K156" t="s">
        <v>44</v>
      </c>
      <c r="M156" t="s">
        <v>110</v>
      </c>
      <c r="O156" t="s">
        <v>111</v>
      </c>
      <c r="Q156" t="s">
        <v>53</v>
      </c>
      <c r="U156" t="s">
        <v>47</v>
      </c>
      <c r="W156" t="s">
        <v>48</v>
      </c>
      <c r="X156">
        <v>0</v>
      </c>
      <c r="Y156">
        <v>0</v>
      </c>
      <c r="Z156">
        <v>0</v>
      </c>
      <c r="AA156">
        <v>1</v>
      </c>
      <c r="AB156">
        <v>0</v>
      </c>
      <c r="AC156">
        <v>0</v>
      </c>
      <c r="AD156">
        <v>0</v>
      </c>
      <c r="AE156" t="s">
        <v>44</v>
      </c>
      <c r="AG156">
        <v>19</v>
      </c>
      <c r="AO156">
        <v>186</v>
      </c>
    </row>
    <row r="157" spans="1:41" ht="15" customHeight="1" x14ac:dyDescent="0.25">
      <c r="A157" t="s">
        <v>41</v>
      </c>
      <c r="B157" t="s">
        <v>107</v>
      </c>
      <c r="C157" t="s">
        <v>108</v>
      </c>
      <c r="D157" t="s">
        <v>109</v>
      </c>
      <c r="E157" t="s">
        <v>109</v>
      </c>
      <c r="F157" t="s">
        <v>42</v>
      </c>
      <c r="G157" s="1">
        <v>43139</v>
      </c>
      <c r="I157" t="s">
        <v>43</v>
      </c>
      <c r="K157" t="s">
        <v>44</v>
      </c>
      <c r="M157" t="s">
        <v>110</v>
      </c>
      <c r="O157" t="s">
        <v>111</v>
      </c>
      <c r="Q157" t="s">
        <v>53</v>
      </c>
      <c r="U157" t="s">
        <v>47</v>
      </c>
      <c r="W157" t="s">
        <v>48</v>
      </c>
      <c r="X157">
        <v>0</v>
      </c>
      <c r="Y157">
        <v>0</v>
      </c>
      <c r="Z157">
        <v>0</v>
      </c>
      <c r="AA157">
        <v>1</v>
      </c>
      <c r="AB157">
        <v>0</v>
      </c>
      <c r="AC157">
        <v>0</v>
      </c>
      <c r="AD157">
        <v>0</v>
      </c>
      <c r="AE157" t="s">
        <v>44</v>
      </c>
      <c r="AG157">
        <v>21</v>
      </c>
      <c r="AO157">
        <v>204</v>
      </c>
    </row>
    <row r="158" spans="1:41" ht="15" customHeight="1" x14ac:dyDescent="0.25">
      <c r="A158" t="s">
        <v>41</v>
      </c>
      <c r="B158" t="s">
        <v>93</v>
      </c>
      <c r="C158" t="s">
        <v>105</v>
      </c>
      <c r="D158" t="s">
        <v>95</v>
      </c>
      <c r="E158" t="s">
        <v>95</v>
      </c>
      <c r="F158" t="s">
        <v>42</v>
      </c>
      <c r="G158" s="1">
        <v>43140</v>
      </c>
      <c r="I158" t="s">
        <v>99</v>
      </c>
      <c r="K158" t="s">
        <v>41</v>
      </c>
      <c r="M158" t="s">
        <v>117</v>
      </c>
      <c r="O158" t="s">
        <v>121</v>
      </c>
      <c r="Q158" t="s">
        <v>44</v>
      </c>
      <c r="U158" t="s">
        <v>47</v>
      </c>
      <c r="W158" t="s">
        <v>100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1</v>
      </c>
      <c r="AD158">
        <v>0</v>
      </c>
      <c r="AE158" t="s">
        <v>101</v>
      </c>
      <c r="AG158">
        <v>27</v>
      </c>
      <c r="AO158">
        <v>67</v>
      </c>
    </row>
    <row r="159" spans="1:41" ht="15" customHeight="1" x14ac:dyDescent="0.25">
      <c r="A159" t="s">
        <v>41</v>
      </c>
      <c r="B159" t="s">
        <v>93</v>
      </c>
      <c r="D159" t="s">
        <v>127</v>
      </c>
      <c r="E159" t="s">
        <v>127</v>
      </c>
      <c r="F159" t="s">
        <v>42</v>
      </c>
      <c r="G159" s="1">
        <v>43140</v>
      </c>
      <c r="I159" t="s">
        <v>43</v>
      </c>
      <c r="K159" t="s">
        <v>44</v>
      </c>
      <c r="O159" t="s">
        <v>128</v>
      </c>
      <c r="Q159" t="s">
        <v>47</v>
      </c>
      <c r="R159" t="s">
        <v>141</v>
      </c>
      <c r="W159" t="s">
        <v>91</v>
      </c>
      <c r="X159">
        <v>0</v>
      </c>
      <c r="Y159">
        <v>1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44</v>
      </c>
      <c r="AG159">
        <v>8</v>
      </c>
      <c r="AO159">
        <v>148</v>
      </c>
    </row>
    <row r="160" spans="1:41" ht="15" customHeight="1" x14ac:dyDescent="0.25">
      <c r="A160" t="s">
        <v>41</v>
      </c>
      <c r="B160" t="s">
        <v>107</v>
      </c>
      <c r="C160" t="s">
        <v>108</v>
      </c>
      <c r="D160" t="s">
        <v>109</v>
      </c>
      <c r="E160" t="s">
        <v>109</v>
      </c>
      <c r="F160" t="s">
        <v>42</v>
      </c>
      <c r="G160" s="1">
        <v>43140</v>
      </c>
      <c r="I160" t="s">
        <v>43</v>
      </c>
      <c r="K160" t="s">
        <v>44</v>
      </c>
      <c r="M160" t="s">
        <v>110</v>
      </c>
      <c r="O160" t="s">
        <v>136</v>
      </c>
      <c r="Q160" t="s">
        <v>53</v>
      </c>
      <c r="U160" t="s">
        <v>47</v>
      </c>
      <c r="W160" t="s">
        <v>48</v>
      </c>
      <c r="X160">
        <v>0</v>
      </c>
      <c r="Y160">
        <v>0</v>
      </c>
      <c r="Z160">
        <v>0</v>
      </c>
      <c r="AA160">
        <v>1</v>
      </c>
      <c r="AB160">
        <v>0</v>
      </c>
      <c r="AC160">
        <v>0</v>
      </c>
      <c r="AD160">
        <v>0</v>
      </c>
      <c r="AE160" t="s">
        <v>44</v>
      </c>
      <c r="AG160">
        <v>27</v>
      </c>
      <c r="AO160">
        <v>205</v>
      </c>
    </row>
    <row r="161" spans="1:41" ht="15" customHeight="1" x14ac:dyDescent="0.25">
      <c r="A161" t="s">
        <v>41</v>
      </c>
      <c r="B161" t="s">
        <v>93</v>
      </c>
      <c r="C161" t="s">
        <v>105</v>
      </c>
      <c r="D161" t="s">
        <v>123</v>
      </c>
      <c r="E161" t="s">
        <v>123</v>
      </c>
      <c r="F161" t="s">
        <v>42</v>
      </c>
      <c r="G161" s="1">
        <v>43141</v>
      </c>
      <c r="I161" t="s">
        <v>43</v>
      </c>
      <c r="K161" t="s">
        <v>44</v>
      </c>
      <c r="M161" t="s">
        <v>110</v>
      </c>
      <c r="O161" t="s">
        <v>142</v>
      </c>
      <c r="Q161" t="s">
        <v>41</v>
      </c>
      <c r="U161" t="s">
        <v>126</v>
      </c>
      <c r="W161" t="s">
        <v>91</v>
      </c>
      <c r="X161">
        <v>0</v>
      </c>
      <c r="Y161">
        <v>1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49</v>
      </c>
      <c r="AG161">
        <v>16</v>
      </c>
      <c r="AO161">
        <v>37</v>
      </c>
    </row>
    <row r="162" spans="1:41" ht="15" customHeight="1" x14ac:dyDescent="0.25">
      <c r="A162" t="s">
        <v>41</v>
      </c>
      <c r="B162" t="s">
        <v>93</v>
      </c>
      <c r="C162" t="s">
        <v>105</v>
      </c>
      <c r="D162" t="s">
        <v>123</v>
      </c>
      <c r="E162" t="s">
        <v>123</v>
      </c>
      <c r="F162" t="s">
        <v>42</v>
      </c>
      <c r="G162" s="1">
        <v>43141</v>
      </c>
      <c r="I162" t="s">
        <v>43</v>
      </c>
      <c r="K162" t="s">
        <v>44</v>
      </c>
      <c r="O162" t="s">
        <v>134</v>
      </c>
      <c r="Q162" t="s">
        <v>41</v>
      </c>
      <c r="U162" t="s">
        <v>126</v>
      </c>
      <c r="W162" t="s">
        <v>92</v>
      </c>
      <c r="X162">
        <v>0</v>
      </c>
      <c r="Y162">
        <v>0</v>
      </c>
      <c r="Z162">
        <v>1</v>
      </c>
      <c r="AA162">
        <v>0</v>
      </c>
      <c r="AB162">
        <v>0</v>
      </c>
      <c r="AC162">
        <v>0</v>
      </c>
      <c r="AD162">
        <v>0</v>
      </c>
      <c r="AE162" t="s">
        <v>41</v>
      </c>
      <c r="AG162">
        <v>36</v>
      </c>
      <c r="AO162">
        <v>40</v>
      </c>
    </row>
    <row r="163" spans="1:41" ht="15" customHeight="1" x14ac:dyDescent="0.25">
      <c r="A163" t="s">
        <v>41</v>
      </c>
      <c r="B163" t="s">
        <v>93</v>
      </c>
      <c r="D163" t="s">
        <v>123</v>
      </c>
      <c r="E163" t="s">
        <v>123</v>
      </c>
      <c r="F163" t="s">
        <v>42</v>
      </c>
      <c r="G163" s="1">
        <v>43141</v>
      </c>
      <c r="I163" t="s">
        <v>43</v>
      </c>
      <c r="K163" t="s">
        <v>44</v>
      </c>
      <c r="O163" t="s">
        <v>111</v>
      </c>
      <c r="Q163" t="s">
        <v>41</v>
      </c>
      <c r="U163" t="s">
        <v>126</v>
      </c>
      <c r="W163" t="s">
        <v>48</v>
      </c>
      <c r="X163">
        <v>0</v>
      </c>
      <c r="Y163">
        <v>0</v>
      </c>
      <c r="Z163">
        <v>0</v>
      </c>
      <c r="AA163">
        <v>1</v>
      </c>
      <c r="AB163">
        <v>0</v>
      </c>
      <c r="AC163">
        <v>0</v>
      </c>
      <c r="AD163">
        <v>0</v>
      </c>
      <c r="AE163" t="s">
        <v>41</v>
      </c>
      <c r="AG163">
        <v>9</v>
      </c>
      <c r="AH163" t="s">
        <v>44</v>
      </c>
      <c r="AO163">
        <v>41</v>
      </c>
    </row>
    <row r="164" spans="1:41" ht="15" customHeight="1" x14ac:dyDescent="0.25">
      <c r="A164" t="s">
        <v>41</v>
      </c>
      <c r="B164" t="s">
        <v>93</v>
      </c>
      <c r="D164" t="s">
        <v>123</v>
      </c>
      <c r="E164" t="s">
        <v>123</v>
      </c>
      <c r="F164" t="s">
        <v>42</v>
      </c>
      <c r="G164" s="1">
        <v>43141</v>
      </c>
      <c r="I164" t="s">
        <v>133</v>
      </c>
      <c r="K164" t="s">
        <v>44</v>
      </c>
      <c r="O164" t="s">
        <v>111</v>
      </c>
      <c r="Q164" t="s">
        <v>41</v>
      </c>
      <c r="U164" t="s">
        <v>47</v>
      </c>
      <c r="W164" t="s">
        <v>92</v>
      </c>
      <c r="X164">
        <v>0</v>
      </c>
      <c r="Y164">
        <v>0</v>
      </c>
      <c r="Z164">
        <v>1</v>
      </c>
      <c r="AA164">
        <v>0</v>
      </c>
      <c r="AB164">
        <v>0</v>
      </c>
      <c r="AC164">
        <v>0</v>
      </c>
      <c r="AD164">
        <v>0</v>
      </c>
      <c r="AE164" t="s">
        <v>44</v>
      </c>
      <c r="AG164">
        <v>54</v>
      </c>
      <c r="AO164">
        <v>42</v>
      </c>
    </row>
    <row r="165" spans="1:41" ht="15" customHeight="1" x14ac:dyDescent="0.25">
      <c r="A165" t="s">
        <v>41</v>
      </c>
      <c r="B165" t="s">
        <v>50</v>
      </c>
      <c r="C165" t="s">
        <v>51</v>
      </c>
      <c r="D165" t="s">
        <v>52</v>
      </c>
      <c r="E165" t="s">
        <v>52</v>
      </c>
      <c r="F165" t="s">
        <v>42</v>
      </c>
      <c r="G165" s="1">
        <v>43141</v>
      </c>
      <c r="I165" t="s">
        <v>43</v>
      </c>
      <c r="K165" t="s">
        <v>44</v>
      </c>
      <c r="O165" t="s">
        <v>47</v>
      </c>
      <c r="Q165" t="s">
        <v>46</v>
      </c>
      <c r="U165" t="s">
        <v>47</v>
      </c>
      <c r="W165" t="s">
        <v>48</v>
      </c>
      <c r="X165">
        <v>0</v>
      </c>
      <c r="Y165">
        <v>0</v>
      </c>
      <c r="Z165">
        <v>0</v>
      </c>
      <c r="AA165">
        <v>1</v>
      </c>
      <c r="AB165">
        <v>0</v>
      </c>
      <c r="AC165">
        <v>0</v>
      </c>
      <c r="AD165">
        <v>0</v>
      </c>
      <c r="AE165" t="s">
        <v>44</v>
      </c>
      <c r="AG165">
        <v>89</v>
      </c>
      <c r="AO165">
        <v>58</v>
      </c>
    </row>
    <row r="166" spans="1:41" ht="15" customHeight="1" x14ac:dyDescent="0.25">
      <c r="A166" t="s">
        <v>41</v>
      </c>
      <c r="B166" t="s">
        <v>117</v>
      </c>
      <c r="C166" t="s">
        <v>118</v>
      </c>
      <c r="D166" t="s">
        <v>119</v>
      </c>
      <c r="E166" t="s">
        <v>119</v>
      </c>
      <c r="F166" t="s">
        <v>42</v>
      </c>
      <c r="G166" s="1">
        <v>43141</v>
      </c>
      <c r="I166" t="s">
        <v>43</v>
      </c>
      <c r="K166" t="s">
        <v>45</v>
      </c>
      <c r="O166" t="s">
        <v>120</v>
      </c>
      <c r="Q166" t="s">
        <v>41</v>
      </c>
      <c r="U166" t="s">
        <v>121</v>
      </c>
      <c r="W166" t="s">
        <v>48</v>
      </c>
      <c r="X166">
        <v>0</v>
      </c>
      <c r="Y166">
        <v>0</v>
      </c>
      <c r="Z166">
        <v>0</v>
      </c>
      <c r="AA166">
        <v>1</v>
      </c>
      <c r="AB166">
        <v>0</v>
      </c>
      <c r="AC166">
        <v>0</v>
      </c>
      <c r="AD166">
        <v>0</v>
      </c>
      <c r="AE166" t="s">
        <v>45</v>
      </c>
      <c r="AG166">
        <v>12</v>
      </c>
      <c r="AH166" t="s">
        <v>47</v>
      </c>
      <c r="AM166">
        <v>12</v>
      </c>
      <c r="AO166">
        <v>134</v>
      </c>
    </row>
    <row r="167" spans="1:41" ht="15" customHeight="1" x14ac:dyDescent="0.25">
      <c r="A167" t="s">
        <v>41</v>
      </c>
      <c r="B167" t="s">
        <v>93</v>
      </c>
      <c r="D167" t="s">
        <v>127</v>
      </c>
      <c r="E167" t="s">
        <v>127</v>
      </c>
      <c r="F167" t="s">
        <v>42</v>
      </c>
      <c r="G167" s="1">
        <v>43141</v>
      </c>
      <c r="I167" t="s">
        <v>43</v>
      </c>
      <c r="K167" t="s">
        <v>44</v>
      </c>
      <c r="O167" t="s">
        <v>128</v>
      </c>
      <c r="Q167" t="s">
        <v>41</v>
      </c>
      <c r="U167" t="s">
        <v>126</v>
      </c>
      <c r="W167" t="s">
        <v>91</v>
      </c>
      <c r="X167">
        <v>0</v>
      </c>
      <c r="Y167">
        <v>1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44</v>
      </c>
      <c r="AG167">
        <v>11</v>
      </c>
      <c r="AO167">
        <v>149</v>
      </c>
    </row>
    <row r="168" spans="1:41" ht="15" customHeight="1" x14ac:dyDescent="0.25">
      <c r="A168" t="s">
        <v>41</v>
      </c>
      <c r="B168" t="s">
        <v>93</v>
      </c>
      <c r="D168" t="s">
        <v>127</v>
      </c>
      <c r="E168" t="s">
        <v>127</v>
      </c>
      <c r="F168" t="s">
        <v>42</v>
      </c>
      <c r="G168" s="1">
        <v>43141</v>
      </c>
      <c r="I168" t="s">
        <v>43</v>
      </c>
      <c r="K168" t="s">
        <v>44</v>
      </c>
      <c r="O168" t="s">
        <v>111</v>
      </c>
      <c r="Q168" t="s">
        <v>54</v>
      </c>
      <c r="U168" t="s">
        <v>47</v>
      </c>
      <c r="W168" t="s">
        <v>91</v>
      </c>
      <c r="X168">
        <v>0</v>
      </c>
      <c r="Y168">
        <v>1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44</v>
      </c>
      <c r="AG168">
        <v>5</v>
      </c>
      <c r="AO168">
        <v>150</v>
      </c>
    </row>
    <row r="169" spans="1:41" ht="15" customHeight="1" x14ac:dyDescent="0.25">
      <c r="A169" t="s">
        <v>41</v>
      </c>
      <c r="B169" t="s">
        <v>107</v>
      </c>
      <c r="C169" t="s">
        <v>108</v>
      </c>
      <c r="D169" t="s">
        <v>109</v>
      </c>
      <c r="E169" t="s">
        <v>109</v>
      </c>
      <c r="F169" t="s">
        <v>42</v>
      </c>
      <c r="G169" s="1">
        <v>43141</v>
      </c>
      <c r="I169" t="s">
        <v>43</v>
      </c>
      <c r="K169" t="s">
        <v>44</v>
      </c>
      <c r="M169" t="s">
        <v>110</v>
      </c>
      <c r="O169" t="s">
        <v>111</v>
      </c>
      <c r="Q169" t="s">
        <v>53</v>
      </c>
      <c r="U169" t="s">
        <v>47</v>
      </c>
      <c r="W169" t="s">
        <v>48</v>
      </c>
      <c r="X169">
        <v>0</v>
      </c>
      <c r="Y169">
        <v>0</v>
      </c>
      <c r="Z169">
        <v>0</v>
      </c>
      <c r="AA169">
        <v>1</v>
      </c>
      <c r="AB169">
        <v>0</v>
      </c>
      <c r="AC169">
        <v>0</v>
      </c>
      <c r="AD169">
        <v>0</v>
      </c>
      <c r="AE169" t="s">
        <v>49</v>
      </c>
      <c r="AG169">
        <v>19</v>
      </c>
      <c r="AO169">
        <v>188</v>
      </c>
    </row>
    <row r="170" spans="1:41" ht="15" customHeight="1" x14ac:dyDescent="0.25">
      <c r="A170" t="s">
        <v>41</v>
      </c>
      <c r="B170" t="s">
        <v>93</v>
      </c>
      <c r="D170" t="s">
        <v>123</v>
      </c>
      <c r="E170" t="s">
        <v>123</v>
      </c>
      <c r="F170" t="s">
        <v>42</v>
      </c>
      <c r="G170" s="1">
        <v>43142</v>
      </c>
      <c r="I170" t="s">
        <v>43</v>
      </c>
      <c r="K170" t="s">
        <v>44</v>
      </c>
      <c r="M170" t="s">
        <v>110</v>
      </c>
      <c r="O170" t="s">
        <v>111</v>
      </c>
      <c r="Q170" t="s">
        <v>41</v>
      </c>
      <c r="U170" t="s">
        <v>126</v>
      </c>
      <c r="W170" t="s">
        <v>48</v>
      </c>
      <c r="X170">
        <v>0</v>
      </c>
      <c r="Y170">
        <v>0</v>
      </c>
      <c r="Z170">
        <v>0</v>
      </c>
      <c r="AA170">
        <v>1</v>
      </c>
      <c r="AB170">
        <v>0</v>
      </c>
      <c r="AC170">
        <v>0</v>
      </c>
      <c r="AD170">
        <v>0</v>
      </c>
      <c r="AE170" t="s">
        <v>41</v>
      </c>
      <c r="AG170">
        <v>35</v>
      </c>
      <c r="AH170" t="s">
        <v>44</v>
      </c>
      <c r="AO170">
        <v>39</v>
      </c>
    </row>
    <row r="171" spans="1:41" ht="15" customHeight="1" x14ac:dyDescent="0.25">
      <c r="A171" t="s">
        <v>41</v>
      </c>
      <c r="B171" t="s">
        <v>93</v>
      </c>
      <c r="C171" t="s">
        <v>105</v>
      </c>
      <c r="D171" t="s">
        <v>103</v>
      </c>
      <c r="E171" t="s">
        <v>103</v>
      </c>
      <c r="F171" t="s">
        <v>42</v>
      </c>
      <c r="G171" s="1">
        <v>43142</v>
      </c>
      <c r="I171" t="s">
        <v>43</v>
      </c>
      <c r="K171" t="s">
        <v>44</v>
      </c>
      <c r="M171" t="s">
        <v>110</v>
      </c>
      <c r="O171" t="s">
        <v>125</v>
      </c>
      <c r="Q171" t="s">
        <v>41</v>
      </c>
      <c r="S171" t="s">
        <v>117</v>
      </c>
      <c r="U171" t="s">
        <v>121</v>
      </c>
      <c r="W171" t="s">
        <v>48</v>
      </c>
      <c r="X171">
        <v>0</v>
      </c>
      <c r="Y171">
        <v>0</v>
      </c>
      <c r="Z171">
        <v>0</v>
      </c>
      <c r="AA171">
        <v>1</v>
      </c>
      <c r="AB171">
        <v>0</v>
      </c>
      <c r="AC171">
        <v>0</v>
      </c>
      <c r="AD171">
        <v>0</v>
      </c>
      <c r="AE171" t="s">
        <v>44</v>
      </c>
      <c r="AG171">
        <v>14</v>
      </c>
      <c r="AO171">
        <v>109</v>
      </c>
    </row>
    <row r="172" spans="1:41" ht="15" customHeight="1" x14ac:dyDescent="0.25">
      <c r="A172" t="s">
        <v>41</v>
      </c>
      <c r="B172" t="s">
        <v>93</v>
      </c>
      <c r="D172" t="s">
        <v>127</v>
      </c>
      <c r="E172" t="s">
        <v>127</v>
      </c>
      <c r="F172" t="s">
        <v>42</v>
      </c>
      <c r="G172" s="1">
        <v>43142</v>
      </c>
      <c r="I172" t="s">
        <v>43</v>
      </c>
      <c r="K172" t="s">
        <v>44</v>
      </c>
      <c r="O172" t="s">
        <v>128</v>
      </c>
      <c r="Q172" t="s">
        <v>53</v>
      </c>
      <c r="U172" t="s">
        <v>47</v>
      </c>
      <c r="W172" t="s">
        <v>91</v>
      </c>
      <c r="X172">
        <v>0</v>
      </c>
      <c r="Y172">
        <v>1</v>
      </c>
      <c r="Z172">
        <v>0</v>
      </c>
      <c r="AA172">
        <v>0</v>
      </c>
      <c r="AB172">
        <v>0</v>
      </c>
      <c r="AC172">
        <v>0</v>
      </c>
      <c r="AD172">
        <v>0</v>
      </c>
      <c r="AE172" t="s">
        <v>44</v>
      </c>
      <c r="AG172">
        <v>8</v>
      </c>
      <c r="AO172">
        <v>151</v>
      </c>
    </row>
    <row r="173" spans="1:41" ht="15" customHeight="1" x14ac:dyDescent="0.25">
      <c r="A173" t="s">
        <v>41</v>
      </c>
      <c r="B173" t="s">
        <v>93</v>
      </c>
      <c r="D173" t="s">
        <v>127</v>
      </c>
      <c r="E173" t="s">
        <v>127</v>
      </c>
      <c r="F173" t="s">
        <v>42</v>
      </c>
      <c r="G173" s="1">
        <v>43142</v>
      </c>
      <c r="I173" t="s">
        <v>43</v>
      </c>
      <c r="K173" t="s">
        <v>44</v>
      </c>
      <c r="O173" t="s">
        <v>128</v>
      </c>
      <c r="Q173" t="s">
        <v>53</v>
      </c>
      <c r="U173" t="s">
        <v>47</v>
      </c>
      <c r="W173" t="s">
        <v>91</v>
      </c>
      <c r="X173">
        <v>0</v>
      </c>
      <c r="Y173">
        <v>1</v>
      </c>
      <c r="Z173">
        <v>0</v>
      </c>
      <c r="AA173">
        <v>0</v>
      </c>
      <c r="AB173">
        <v>0</v>
      </c>
      <c r="AC173">
        <v>0</v>
      </c>
      <c r="AD173">
        <v>0</v>
      </c>
      <c r="AE173" t="s">
        <v>44</v>
      </c>
      <c r="AG173">
        <v>4</v>
      </c>
      <c r="AO173">
        <v>152</v>
      </c>
    </row>
    <row r="174" spans="1:41" ht="15" customHeight="1" x14ac:dyDescent="0.25">
      <c r="A174" t="s">
        <v>41</v>
      </c>
      <c r="B174" t="s">
        <v>107</v>
      </c>
      <c r="C174" t="s">
        <v>108</v>
      </c>
      <c r="D174" t="s">
        <v>129</v>
      </c>
      <c r="E174" t="s">
        <v>129</v>
      </c>
      <c r="F174" t="s">
        <v>42</v>
      </c>
      <c r="G174" s="1">
        <v>43142</v>
      </c>
      <c r="I174" t="s">
        <v>43</v>
      </c>
      <c r="K174" t="s">
        <v>44</v>
      </c>
      <c r="M174" t="s">
        <v>143</v>
      </c>
      <c r="O174" t="s">
        <v>138</v>
      </c>
      <c r="Q174" t="s">
        <v>53</v>
      </c>
      <c r="U174" t="s">
        <v>47</v>
      </c>
      <c r="W174" t="s">
        <v>48</v>
      </c>
      <c r="X174">
        <v>0</v>
      </c>
      <c r="Y174">
        <v>0</v>
      </c>
      <c r="Z174">
        <v>0</v>
      </c>
      <c r="AA174">
        <v>1</v>
      </c>
      <c r="AB174">
        <v>0</v>
      </c>
      <c r="AC174">
        <v>0</v>
      </c>
      <c r="AD174">
        <v>0</v>
      </c>
      <c r="AE174" t="s">
        <v>44</v>
      </c>
      <c r="AG174">
        <v>86</v>
      </c>
      <c r="AO174">
        <v>173</v>
      </c>
    </row>
    <row r="175" spans="1:41" ht="15" customHeight="1" x14ac:dyDescent="0.25">
      <c r="A175" t="s">
        <v>41</v>
      </c>
      <c r="B175" t="s">
        <v>107</v>
      </c>
      <c r="C175" t="s">
        <v>108</v>
      </c>
      <c r="D175" t="s">
        <v>109</v>
      </c>
      <c r="E175" t="s">
        <v>109</v>
      </c>
      <c r="F175" t="s">
        <v>42</v>
      </c>
      <c r="G175" s="1">
        <v>43142</v>
      </c>
      <c r="I175" t="s">
        <v>43</v>
      </c>
      <c r="K175" t="s">
        <v>44</v>
      </c>
      <c r="M175" t="s">
        <v>110</v>
      </c>
      <c r="O175" t="s">
        <v>111</v>
      </c>
      <c r="Q175" t="s">
        <v>53</v>
      </c>
      <c r="U175" t="s">
        <v>47</v>
      </c>
      <c r="W175" t="s">
        <v>48</v>
      </c>
      <c r="X175">
        <v>0</v>
      </c>
      <c r="Y175">
        <v>0</v>
      </c>
      <c r="Z175">
        <v>0</v>
      </c>
      <c r="AA175">
        <v>1</v>
      </c>
      <c r="AB175">
        <v>0</v>
      </c>
      <c r="AC175">
        <v>0</v>
      </c>
      <c r="AD175">
        <v>0</v>
      </c>
      <c r="AE175" t="s">
        <v>44</v>
      </c>
      <c r="AG175">
        <v>7</v>
      </c>
      <c r="AO175">
        <v>189</v>
      </c>
    </row>
    <row r="176" spans="1:41" ht="15" customHeight="1" x14ac:dyDescent="0.25">
      <c r="A176" t="s">
        <v>41</v>
      </c>
      <c r="B176" t="s">
        <v>107</v>
      </c>
      <c r="C176" t="s">
        <v>108</v>
      </c>
      <c r="D176" t="s">
        <v>109</v>
      </c>
      <c r="E176" t="s">
        <v>109</v>
      </c>
      <c r="F176" t="s">
        <v>42</v>
      </c>
      <c r="G176" s="1">
        <v>43142</v>
      </c>
      <c r="I176" t="s">
        <v>43</v>
      </c>
      <c r="K176" t="s">
        <v>44</v>
      </c>
      <c r="M176" t="s">
        <v>110</v>
      </c>
      <c r="O176" t="s">
        <v>111</v>
      </c>
      <c r="Q176" t="s">
        <v>53</v>
      </c>
      <c r="U176" t="s">
        <v>47</v>
      </c>
      <c r="W176" t="s">
        <v>48</v>
      </c>
      <c r="X176">
        <v>0</v>
      </c>
      <c r="Y176">
        <v>0</v>
      </c>
      <c r="Z176">
        <v>0</v>
      </c>
      <c r="AA176">
        <v>1</v>
      </c>
      <c r="AB176">
        <v>0</v>
      </c>
      <c r="AC176">
        <v>0</v>
      </c>
      <c r="AD176">
        <v>0</v>
      </c>
      <c r="AE176" t="s">
        <v>44</v>
      </c>
      <c r="AG176">
        <v>28</v>
      </c>
      <c r="AO176">
        <v>206</v>
      </c>
    </row>
    <row r="177" spans="1:41" ht="15" customHeight="1" x14ac:dyDescent="0.25">
      <c r="A177" t="s">
        <v>41</v>
      </c>
      <c r="B177" t="s">
        <v>117</v>
      </c>
      <c r="C177" t="s">
        <v>118</v>
      </c>
      <c r="D177" t="s">
        <v>119</v>
      </c>
      <c r="E177" t="s">
        <v>119</v>
      </c>
      <c r="F177" t="s">
        <v>42</v>
      </c>
      <c r="G177" s="1">
        <v>43143</v>
      </c>
      <c r="I177" t="s">
        <v>43</v>
      </c>
      <c r="K177" t="s">
        <v>45</v>
      </c>
      <c r="O177" t="s">
        <v>120</v>
      </c>
      <c r="Q177" t="s">
        <v>41</v>
      </c>
      <c r="U177" t="s">
        <v>121</v>
      </c>
      <c r="W177" t="s">
        <v>48</v>
      </c>
      <c r="X177">
        <v>0</v>
      </c>
      <c r="Y177">
        <v>0</v>
      </c>
      <c r="Z177">
        <v>0</v>
      </c>
      <c r="AA177">
        <v>1</v>
      </c>
      <c r="AB177">
        <v>0</v>
      </c>
      <c r="AC177">
        <v>0</v>
      </c>
      <c r="AD177">
        <v>0</v>
      </c>
      <c r="AE177" t="s">
        <v>45</v>
      </c>
      <c r="AG177">
        <v>11</v>
      </c>
      <c r="AO177">
        <v>135</v>
      </c>
    </row>
    <row r="178" spans="1:41" ht="15" customHeight="1" x14ac:dyDescent="0.25">
      <c r="A178" t="s">
        <v>41</v>
      </c>
      <c r="B178" t="s">
        <v>93</v>
      </c>
      <c r="D178" t="s">
        <v>127</v>
      </c>
      <c r="E178" t="s">
        <v>127</v>
      </c>
      <c r="F178" t="s">
        <v>42</v>
      </c>
      <c r="G178" s="1">
        <v>43143</v>
      </c>
      <c r="I178" t="s">
        <v>43</v>
      </c>
      <c r="K178" t="s">
        <v>44</v>
      </c>
      <c r="O178" t="s">
        <v>125</v>
      </c>
      <c r="Q178" t="s">
        <v>47</v>
      </c>
      <c r="R178" t="s">
        <v>144</v>
      </c>
      <c r="W178" t="s">
        <v>91</v>
      </c>
      <c r="X178">
        <v>0</v>
      </c>
      <c r="Y178">
        <v>1</v>
      </c>
      <c r="Z178">
        <v>0</v>
      </c>
      <c r="AA178">
        <v>0</v>
      </c>
      <c r="AB178">
        <v>0</v>
      </c>
      <c r="AC178">
        <v>0</v>
      </c>
      <c r="AD178">
        <v>0</v>
      </c>
      <c r="AE178" t="s">
        <v>44</v>
      </c>
      <c r="AG178">
        <v>15</v>
      </c>
      <c r="AO178">
        <v>153</v>
      </c>
    </row>
    <row r="179" spans="1:41" ht="15" customHeight="1" x14ac:dyDescent="0.25">
      <c r="A179" t="s">
        <v>41</v>
      </c>
      <c r="B179" t="s">
        <v>107</v>
      </c>
      <c r="C179" t="s">
        <v>108</v>
      </c>
      <c r="D179" t="s">
        <v>129</v>
      </c>
      <c r="E179" t="s">
        <v>129</v>
      </c>
      <c r="F179" t="s">
        <v>42</v>
      </c>
      <c r="G179" s="1">
        <v>43143</v>
      </c>
      <c r="I179" t="s">
        <v>43</v>
      </c>
      <c r="K179" t="s">
        <v>44</v>
      </c>
      <c r="M179" t="s">
        <v>143</v>
      </c>
      <c r="O179" t="s">
        <v>138</v>
      </c>
      <c r="Q179" t="s">
        <v>53</v>
      </c>
      <c r="U179" t="s">
        <v>47</v>
      </c>
      <c r="W179" t="s">
        <v>48</v>
      </c>
      <c r="X179">
        <v>0</v>
      </c>
      <c r="Y179">
        <v>0</v>
      </c>
      <c r="Z179">
        <v>0</v>
      </c>
      <c r="AA179">
        <v>1</v>
      </c>
      <c r="AB179">
        <v>0</v>
      </c>
      <c r="AC179">
        <v>0</v>
      </c>
      <c r="AD179">
        <v>0</v>
      </c>
      <c r="AE179" t="s">
        <v>44</v>
      </c>
      <c r="AG179">
        <v>49</v>
      </c>
      <c r="AO179">
        <v>174</v>
      </c>
    </row>
    <row r="180" spans="1:41" ht="15" customHeight="1" x14ac:dyDescent="0.25">
      <c r="A180" t="s">
        <v>41</v>
      </c>
      <c r="B180" t="s">
        <v>107</v>
      </c>
      <c r="C180" t="s">
        <v>108</v>
      </c>
      <c r="D180" t="s">
        <v>109</v>
      </c>
      <c r="E180" t="s">
        <v>109</v>
      </c>
      <c r="F180" t="s">
        <v>42</v>
      </c>
      <c r="G180" s="1">
        <v>43143</v>
      </c>
      <c r="I180" t="s">
        <v>43</v>
      </c>
      <c r="K180" t="s">
        <v>44</v>
      </c>
      <c r="M180" t="s">
        <v>110</v>
      </c>
      <c r="O180" t="s">
        <v>111</v>
      </c>
      <c r="Q180" t="s">
        <v>53</v>
      </c>
      <c r="U180" t="s">
        <v>47</v>
      </c>
      <c r="W180" t="s">
        <v>48</v>
      </c>
      <c r="X180">
        <v>0</v>
      </c>
      <c r="Y180">
        <v>0</v>
      </c>
      <c r="Z180">
        <v>0</v>
      </c>
      <c r="AA180">
        <v>1</v>
      </c>
      <c r="AB180">
        <v>0</v>
      </c>
      <c r="AC180">
        <v>0</v>
      </c>
      <c r="AD180">
        <v>0</v>
      </c>
      <c r="AE180" t="s">
        <v>53</v>
      </c>
      <c r="AG180">
        <v>34</v>
      </c>
      <c r="AH180" t="s">
        <v>44</v>
      </c>
      <c r="AO180">
        <v>190</v>
      </c>
    </row>
    <row r="181" spans="1:41" ht="15" customHeight="1" x14ac:dyDescent="0.25">
      <c r="A181" t="s">
        <v>41</v>
      </c>
      <c r="B181" t="s">
        <v>93</v>
      </c>
      <c r="C181" t="s">
        <v>105</v>
      </c>
      <c r="D181" t="s">
        <v>123</v>
      </c>
      <c r="E181" t="s">
        <v>123</v>
      </c>
      <c r="F181" t="s">
        <v>42</v>
      </c>
      <c r="G181" s="1">
        <v>43144</v>
      </c>
      <c r="I181" t="s">
        <v>43</v>
      </c>
      <c r="K181" t="s">
        <v>44</v>
      </c>
      <c r="O181" t="s">
        <v>134</v>
      </c>
      <c r="Q181" t="s">
        <v>41</v>
      </c>
      <c r="U181" t="s">
        <v>126</v>
      </c>
      <c r="W181" t="s">
        <v>92</v>
      </c>
      <c r="X181">
        <v>0</v>
      </c>
      <c r="Y181">
        <v>0</v>
      </c>
      <c r="Z181">
        <v>1</v>
      </c>
      <c r="AA181">
        <v>0</v>
      </c>
      <c r="AB181">
        <v>0</v>
      </c>
      <c r="AC181">
        <v>0</v>
      </c>
      <c r="AD181">
        <v>0</v>
      </c>
      <c r="AE181" t="s">
        <v>41</v>
      </c>
      <c r="AG181">
        <v>65</v>
      </c>
      <c r="AO181">
        <v>43</v>
      </c>
    </row>
    <row r="182" spans="1:41" ht="15" customHeight="1" x14ac:dyDescent="0.25">
      <c r="A182" t="s">
        <v>41</v>
      </c>
      <c r="B182" t="s">
        <v>93</v>
      </c>
      <c r="C182" t="s">
        <v>105</v>
      </c>
      <c r="D182" t="s">
        <v>123</v>
      </c>
      <c r="E182" t="s">
        <v>123</v>
      </c>
      <c r="F182" t="s">
        <v>42</v>
      </c>
      <c r="G182" s="1">
        <v>43144</v>
      </c>
      <c r="I182" t="s">
        <v>43</v>
      </c>
      <c r="K182" t="s">
        <v>44</v>
      </c>
      <c r="M182" t="s">
        <v>110</v>
      </c>
      <c r="O182" t="s">
        <v>111</v>
      </c>
      <c r="Q182" t="s">
        <v>41</v>
      </c>
      <c r="U182" t="s">
        <v>126</v>
      </c>
      <c r="W182" t="s">
        <v>92</v>
      </c>
      <c r="X182">
        <v>0</v>
      </c>
      <c r="Y182">
        <v>0</v>
      </c>
      <c r="Z182">
        <v>1</v>
      </c>
      <c r="AA182">
        <v>0</v>
      </c>
      <c r="AB182">
        <v>0</v>
      </c>
      <c r="AC182">
        <v>0</v>
      </c>
      <c r="AD182">
        <v>0</v>
      </c>
      <c r="AE182" t="s">
        <v>44</v>
      </c>
      <c r="AG182">
        <v>25</v>
      </c>
      <c r="AM182">
        <v>4</v>
      </c>
      <c r="AO182">
        <v>44</v>
      </c>
    </row>
    <row r="183" spans="1:41" ht="15" customHeight="1" x14ac:dyDescent="0.25">
      <c r="A183" t="s">
        <v>41</v>
      </c>
      <c r="B183" t="s">
        <v>93</v>
      </c>
      <c r="C183" t="s">
        <v>105</v>
      </c>
      <c r="D183" t="s">
        <v>123</v>
      </c>
      <c r="E183" t="s">
        <v>123</v>
      </c>
      <c r="F183" t="s">
        <v>42</v>
      </c>
      <c r="G183" s="1">
        <v>43144</v>
      </c>
      <c r="I183" t="s">
        <v>43</v>
      </c>
      <c r="K183" t="s">
        <v>44</v>
      </c>
      <c r="M183" t="s">
        <v>110</v>
      </c>
      <c r="O183" t="s">
        <v>111</v>
      </c>
      <c r="Q183" t="s">
        <v>41</v>
      </c>
      <c r="U183" t="s">
        <v>126</v>
      </c>
      <c r="W183" t="s">
        <v>92</v>
      </c>
      <c r="X183">
        <v>0</v>
      </c>
      <c r="Y183">
        <v>0</v>
      </c>
      <c r="Z183">
        <v>1</v>
      </c>
      <c r="AA183">
        <v>0</v>
      </c>
      <c r="AB183">
        <v>0</v>
      </c>
      <c r="AC183">
        <v>0</v>
      </c>
      <c r="AD183">
        <v>0</v>
      </c>
      <c r="AE183" t="s">
        <v>44</v>
      </c>
      <c r="AG183">
        <v>64</v>
      </c>
      <c r="AO183">
        <v>45</v>
      </c>
    </row>
    <row r="184" spans="1:41" ht="15" customHeight="1" x14ac:dyDescent="0.25">
      <c r="A184" t="s">
        <v>41</v>
      </c>
      <c r="B184" t="s">
        <v>93</v>
      </c>
      <c r="C184" t="s">
        <v>105</v>
      </c>
      <c r="D184" t="s">
        <v>123</v>
      </c>
      <c r="E184" t="s">
        <v>123</v>
      </c>
      <c r="F184" t="s">
        <v>42</v>
      </c>
      <c r="G184" s="1">
        <v>43144</v>
      </c>
      <c r="I184" t="s">
        <v>43</v>
      </c>
      <c r="K184" t="s">
        <v>44</v>
      </c>
      <c r="M184" t="s">
        <v>110</v>
      </c>
      <c r="O184" t="s">
        <v>111</v>
      </c>
      <c r="Q184" t="s">
        <v>41</v>
      </c>
      <c r="S184" t="s">
        <v>93</v>
      </c>
      <c r="U184" t="s">
        <v>126</v>
      </c>
      <c r="W184" t="s">
        <v>92</v>
      </c>
      <c r="X184">
        <v>0</v>
      </c>
      <c r="Y184">
        <v>0</v>
      </c>
      <c r="Z184">
        <v>1</v>
      </c>
      <c r="AA184">
        <v>0</v>
      </c>
      <c r="AB184">
        <v>0</v>
      </c>
      <c r="AC184">
        <v>0</v>
      </c>
      <c r="AD184">
        <v>0</v>
      </c>
      <c r="AE184" t="s">
        <v>41</v>
      </c>
      <c r="AG184">
        <v>35</v>
      </c>
      <c r="AH184" t="s">
        <v>44</v>
      </c>
      <c r="AO184">
        <v>46</v>
      </c>
    </row>
    <row r="185" spans="1:41" ht="15" customHeight="1" x14ac:dyDescent="0.25">
      <c r="A185" t="s">
        <v>41</v>
      </c>
      <c r="B185" t="s">
        <v>93</v>
      </c>
      <c r="C185" t="s">
        <v>105</v>
      </c>
      <c r="D185" t="s">
        <v>123</v>
      </c>
      <c r="E185" t="s">
        <v>123</v>
      </c>
      <c r="F185" t="s">
        <v>42</v>
      </c>
      <c r="G185" s="1">
        <v>43144</v>
      </c>
      <c r="I185" t="s">
        <v>133</v>
      </c>
      <c r="K185" t="s">
        <v>44</v>
      </c>
      <c r="M185" t="s">
        <v>110</v>
      </c>
      <c r="O185" t="s">
        <v>134</v>
      </c>
      <c r="Q185" t="s">
        <v>41</v>
      </c>
      <c r="S185" t="s">
        <v>93</v>
      </c>
      <c r="U185" t="s">
        <v>126</v>
      </c>
      <c r="W185" t="s">
        <v>92</v>
      </c>
      <c r="X185">
        <v>0</v>
      </c>
      <c r="Y185">
        <v>0</v>
      </c>
      <c r="Z185">
        <v>1</v>
      </c>
      <c r="AA185">
        <v>0</v>
      </c>
      <c r="AB185">
        <v>0</v>
      </c>
      <c r="AC185">
        <v>0</v>
      </c>
      <c r="AD185">
        <v>0</v>
      </c>
      <c r="AE185" t="s">
        <v>44</v>
      </c>
      <c r="AG185">
        <v>48</v>
      </c>
      <c r="AO185">
        <v>47</v>
      </c>
    </row>
    <row r="186" spans="1:41" ht="15" customHeight="1" x14ac:dyDescent="0.25">
      <c r="A186" t="s">
        <v>41</v>
      </c>
      <c r="B186" t="s">
        <v>93</v>
      </c>
      <c r="C186" t="s">
        <v>105</v>
      </c>
      <c r="D186" t="s">
        <v>123</v>
      </c>
      <c r="E186" t="s">
        <v>123</v>
      </c>
      <c r="F186" t="s">
        <v>42</v>
      </c>
      <c r="G186" s="1">
        <v>43144</v>
      </c>
      <c r="I186" t="s">
        <v>133</v>
      </c>
      <c r="K186" t="s">
        <v>44</v>
      </c>
      <c r="M186" t="s">
        <v>110</v>
      </c>
      <c r="O186" t="s">
        <v>134</v>
      </c>
      <c r="Q186" t="s">
        <v>41</v>
      </c>
      <c r="U186" t="s">
        <v>126</v>
      </c>
      <c r="W186" t="s">
        <v>92</v>
      </c>
      <c r="X186">
        <v>0</v>
      </c>
      <c r="Y186">
        <v>0</v>
      </c>
      <c r="Z186">
        <v>1</v>
      </c>
      <c r="AA186">
        <v>0</v>
      </c>
      <c r="AB186">
        <v>0</v>
      </c>
      <c r="AC186">
        <v>0</v>
      </c>
      <c r="AD186">
        <v>0</v>
      </c>
      <c r="AE186" t="s">
        <v>49</v>
      </c>
      <c r="AG186">
        <v>26</v>
      </c>
      <c r="AH186" t="s">
        <v>44</v>
      </c>
      <c r="AO186">
        <v>48</v>
      </c>
    </row>
    <row r="187" spans="1:41" ht="15" customHeight="1" x14ac:dyDescent="0.25">
      <c r="A187" t="s">
        <v>41</v>
      </c>
      <c r="B187" t="s">
        <v>93</v>
      </c>
      <c r="D187" t="s">
        <v>127</v>
      </c>
      <c r="E187" t="s">
        <v>127</v>
      </c>
      <c r="F187" t="s">
        <v>42</v>
      </c>
      <c r="G187" s="1">
        <v>43144</v>
      </c>
      <c r="I187" t="s">
        <v>43</v>
      </c>
      <c r="K187" t="s">
        <v>44</v>
      </c>
      <c r="O187" t="s">
        <v>128</v>
      </c>
      <c r="Q187" t="s">
        <v>41</v>
      </c>
      <c r="U187" t="s">
        <v>126</v>
      </c>
      <c r="W187" t="s">
        <v>145</v>
      </c>
      <c r="X187">
        <v>1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 t="s">
        <v>44</v>
      </c>
      <c r="AG187">
        <v>6</v>
      </c>
      <c r="AO187">
        <v>154</v>
      </c>
    </row>
    <row r="188" spans="1:41" ht="15" customHeight="1" x14ac:dyDescent="0.25">
      <c r="A188" t="s">
        <v>41</v>
      </c>
      <c r="B188" t="s">
        <v>107</v>
      </c>
      <c r="C188" t="s">
        <v>108</v>
      </c>
      <c r="D188" t="s">
        <v>129</v>
      </c>
      <c r="E188" t="s">
        <v>129</v>
      </c>
      <c r="F188" t="s">
        <v>42</v>
      </c>
      <c r="G188" s="1">
        <v>43144</v>
      </c>
      <c r="I188" t="s">
        <v>43</v>
      </c>
      <c r="K188" t="s">
        <v>44</v>
      </c>
      <c r="M188" t="s">
        <v>143</v>
      </c>
      <c r="O188" t="s">
        <v>138</v>
      </c>
      <c r="Q188" t="s">
        <v>53</v>
      </c>
      <c r="U188" t="s">
        <v>47</v>
      </c>
      <c r="W188" t="s">
        <v>48</v>
      </c>
      <c r="X188">
        <v>0</v>
      </c>
      <c r="Y188">
        <v>0</v>
      </c>
      <c r="Z188">
        <v>0</v>
      </c>
      <c r="AA188">
        <v>1</v>
      </c>
      <c r="AB188">
        <v>0</v>
      </c>
      <c r="AC188">
        <v>0</v>
      </c>
      <c r="AD188">
        <v>0</v>
      </c>
      <c r="AE188" t="s">
        <v>44</v>
      </c>
      <c r="AG188">
        <v>108</v>
      </c>
      <c r="AO188">
        <v>175</v>
      </c>
    </row>
    <row r="189" spans="1:41" ht="15" customHeight="1" x14ac:dyDescent="0.25">
      <c r="A189" t="s">
        <v>41</v>
      </c>
      <c r="B189" t="s">
        <v>107</v>
      </c>
      <c r="C189" t="s">
        <v>108</v>
      </c>
      <c r="D189" t="s">
        <v>109</v>
      </c>
      <c r="E189" t="s">
        <v>109</v>
      </c>
      <c r="F189" t="s">
        <v>42</v>
      </c>
      <c r="G189" s="1">
        <v>43144</v>
      </c>
      <c r="I189" t="s">
        <v>43</v>
      </c>
      <c r="K189" t="s">
        <v>44</v>
      </c>
      <c r="M189" t="s">
        <v>110</v>
      </c>
      <c r="O189" t="s">
        <v>111</v>
      </c>
      <c r="Q189" t="s">
        <v>53</v>
      </c>
      <c r="U189" t="s">
        <v>47</v>
      </c>
      <c r="W189" t="s">
        <v>48</v>
      </c>
      <c r="X189">
        <v>0</v>
      </c>
      <c r="Y189">
        <v>0</v>
      </c>
      <c r="Z189">
        <v>0</v>
      </c>
      <c r="AA189">
        <v>1</v>
      </c>
      <c r="AB189">
        <v>0</v>
      </c>
      <c r="AC189">
        <v>0</v>
      </c>
      <c r="AD189">
        <v>0</v>
      </c>
      <c r="AE189" t="s">
        <v>44</v>
      </c>
      <c r="AG189">
        <v>23</v>
      </c>
      <c r="AO189">
        <v>191</v>
      </c>
    </row>
    <row r="190" spans="1:41" ht="15" customHeight="1" x14ac:dyDescent="0.25">
      <c r="A190" t="s">
        <v>41</v>
      </c>
      <c r="B190" t="s">
        <v>107</v>
      </c>
      <c r="C190" t="s">
        <v>108</v>
      </c>
      <c r="D190" t="s">
        <v>109</v>
      </c>
      <c r="E190" t="s">
        <v>109</v>
      </c>
      <c r="F190" t="s">
        <v>42</v>
      </c>
      <c r="G190" s="1">
        <v>43144</v>
      </c>
      <c r="I190" t="s">
        <v>43</v>
      </c>
      <c r="K190" t="s">
        <v>44</v>
      </c>
      <c r="M190" t="s">
        <v>110</v>
      </c>
      <c r="O190" t="s">
        <v>111</v>
      </c>
      <c r="Q190" t="s">
        <v>53</v>
      </c>
      <c r="U190" t="s">
        <v>47</v>
      </c>
      <c r="W190" t="s">
        <v>48</v>
      </c>
      <c r="X190">
        <v>0</v>
      </c>
      <c r="Y190">
        <v>0</v>
      </c>
      <c r="Z190">
        <v>0</v>
      </c>
      <c r="AA190">
        <v>1</v>
      </c>
      <c r="AB190">
        <v>0</v>
      </c>
      <c r="AC190">
        <v>0</v>
      </c>
      <c r="AD190">
        <v>0</v>
      </c>
      <c r="AE190" t="s">
        <v>44</v>
      </c>
      <c r="AG190">
        <v>30</v>
      </c>
      <c r="AO190">
        <v>207</v>
      </c>
    </row>
    <row r="191" spans="1:41" ht="15" customHeight="1" x14ac:dyDescent="0.25">
      <c r="A191" t="s">
        <v>41</v>
      </c>
      <c r="B191" t="s">
        <v>93</v>
      </c>
      <c r="C191" t="s">
        <v>105</v>
      </c>
      <c r="D191" t="s">
        <v>103</v>
      </c>
      <c r="E191" t="s">
        <v>103</v>
      </c>
      <c r="F191" t="s">
        <v>42</v>
      </c>
      <c r="G191" s="1">
        <v>43145</v>
      </c>
      <c r="I191" t="s">
        <v>43</v>
      </c>
      <c r="K191" t="s">
        <v>44</v>
      </c>
      <c r="O191" t="s">
        <v>47</v>
      </c>
      <c r="Q191" t="s">
        <v>41</v>
      </c>
      <c r="U191" t="s">
        <v>47</v>
      </c>
      <c r="V191" t="s">
        <v>146</v>
      </c>
      <c r="W191" t="s">
        <v>104</v>
      </c>
      <c r="X191">
        <v>0</v>
      </c>
      <c r="Y191">
        <v>1</v>
      </c>
      <c r="Z191">
        <v>0</v>
      </c>
      <c r="AA191">
        <v>1</v>
      </c>
      <c r="AB191">
        <v>0</v>
      </c>
      <c r="AC191">
        <v>0</v>
      </c>
      <c r="AD191">
        <v>0</v>
      </c>
      <c r="AE191" t="s">
        <v>44</v>
      </c>
      <c r="AG191">
        <v>11</v>
      </c>
      <c r="AN191" t="s">
        <v>147</v>
      </c>
      <c r="AO191">
        <v>125</v>
      </c>
    </row>
    <row r="192" spans="1:41" ht="15" customHeight="1" x14ac:dyDescent="0.25">
      <c r="A192" t="s">
        <v>41</v>
      </c>
      <c r="B192" t="s">
        <v>93</v>
      </c>
      <c r="C192" t="s">
        <v>105</v>
      </c>
      <c r="D192" t="s">
        <v>103</v>
      </c>
      <c r="E192" t="s">
        <v>103</v>
      </c>
      <c r="F192" t="s">
        <v>42</v>
      </c>
      <c r="G192" s="1">
        <v>43145</v>
      </c>
      <c r="I192" t="s">
        <v>43</v>
      </c>
      <c r="K192" t="s">
        <v>44</v>
      </c>
      <c r="O192" t="s">
        <v>47</v>
      </c>
      <c r="Q192" t="s">
        <v>41</v>
      </c>
      <c r="S192" t="s">
        <v>93</v>
      </c>
      <c r="U192" t="s">
        <v>47</v>
      </c>
      <c r="V192" t="s">
        <v>146</v>
      </c>
      <c r="W192" t="s">
        <v>104</v>
      </c>
      <c r="X192">
        <v>0</v>
      </c>
      <c r="Y192">
        <v>1</v>
      </c>
      <c r="Z192">
        <v>0</v>
      </c>
      <c r="AA192">
        <v>1</v>
      </c>
      <c r="AB192">
        <v>0</v>
      </c>
      <c r="AC192">
        <v>0</v>
      </c>
      <c r="AD192">
        <v>0</v>
      </c>
      <c r="AE192" t="s">
        <v>44</v>
      </c>
      <c r="AG192">
        <v>10</v>
      </c>
      <c r="AN192" t="s">
        <v>147</v>
      </c>
      <c r="AO192">
        <v>126</v>
      </c>
    </row>
    <row r="193" spans="1:41" ht="15" customHeight="1" x14ac:dyDescent="0.25">
      <c r="A193" t="s">
        <v>41</v>
      </c>
      <c r="B193" t="s">
        <v>93</v>
      </c>
      <c r="D193" t="s">
        <v>127</v>
      </c>
      <c r="E193" t="s">
        <v>127</v>
      </c>
      <c r="F193" t="s">
        <v>42</v>
      </c>
      <c r="G193" s="1">
        <v>43145</v>
      </c>
      <c r="I193" t="s">
        <v>43</v>
      </c>
      <c r="K193" t="s">
        <v>44</v>
      </c>
      <c r="O193" t="s">
        <v>128</v>
      </c>
      <c r="Q193" t="s">
        <v>41</v>
      </c>
      <c r="U193" t="s">
        <v>126</v>
      </c>
      <c r="W193" t="s">
        <v>91</v>
      </c>
      <c r="X193">
        <v>0</v>
      </c>
      <c r="Y193">
        <v>1</v>
      </c>
      <c r="Z193">
        <v>0</v>
      </c>
      <c r="AA193">
        <v>0</v>
      </c>
      <c r="AB193">
        <v>0</v>
      </c>
      <c r="AC193">
        <v>0</v>
      </c>
      <c r="AD193">
        <v>0</v>
      </c>
      <c r="AE193" t="s">
        <v>44</v>
      </c>
      <c r="AG193">
        <v>11</v>
      </c>
      <c r="AO193">
        <v>155</v>
      </c>
    </row>
    <row r="194" spans="1:41" ht="15" customHeight="1" x14ac:dyDescent="0.25">
      <c r="A194" t="s">
        <v>41</v>
      </c>
      <c r="B194" t="s">
        <v>107</v>
      </c>
      <c r="C194" t="s">
        <v>108</v>
      </c>
      <c r="D194" t="s">
        <v>129</v>
      </c>
      <c r="E194" t="s">
        <v>129</v>
      </c>
      <c r="F194" t="s">
        <v>42</v>
      </c>
      <c r="G194" s="1">
        <v>43145</v>
      </c>
      <c r="I194" t="s">
        <v>43</v>
      </c>
      <c r="K194" t="s">
        <v>44</v>
      </c>
      <c r="M194" t="s">
        <v>143</v>
      </c>
      <c r="O194" t="s">
        <v>138</v>
      </c>
      <c r="Q194" t="s">
        <v>53</v>
      </c>
      <c r="U194" t="s">
        <v>47</v>
      </c>
      <c r="W194" t="s">
        <v>48</v>
      </c>
      <c r="X194">
        <v>0</v>
      </c>
      <c r="Y194">
        <v>0</v>
      </c>
      <c r="Z194">
        <v>0</v>
      </c>
      <c r="AA194">
        <v>1</v>
      </c>
      <c r="AB194">
        <v>0</v>
      </c>
      <c r="AC194">
        <v>0</v>
      </c>
      <c r="AD194">
        <v>0</v>
      </c>
      <c r="AE194" t="s">
        <v>49</v>
      </c>
      <c r="AG194">
        <v>44</v>
      </c>
      <c r="AH194" t="s">
        <v>44</v>
      </c>
      <c r="AO194">
        <v>176</v>
      </c>
    </row>
    <row r="195" spans="1:41" ht="15" customHeight="1" x14ac:dyDescent="0.25">
      <c r="A195" t="s">
        <v>41</v>
      </c>
      <c r="B195" t="s">
        <v>107</v>
      </c>
      <c r="C195" t="s">
        <v>108</v>
      </c>
      <c r="D195" t="s">
        <v>109</v>
      </c>
      <c r="E195" t="s">
        <v>109</v>
      </c>
      <c r="F195" t="s">
        <v>42</v>
      </c>
      <c r="G195" s="1">
        <v>43145</v>
      </c>
      <c r="I195" t="s">
        <v>43</v>
      </c>
      <c r="K195" t="s">
        <v>44</v>
      </c>
      <c r="M195" t="s">
        <v>110</v>
      </c>
      <c r="O195" t="s">
        <v>111</v>
      </c>
      <c r="Q195" t="s">
        <v>53</v>
      </c>
      <c r="U195" t="s">
        <v>47</v>
      </c>
      <c r="W195" t="s">
        <v>48</v>
      </c>
      <c r="X195">
        <v>0</v>
      </c>
      <c r="Y195">
        <v>0</v>
      </c>
      <c r="Z195">
        <v>0</v>
      </c>
      <c r="AA195">
        <v>1</v>
      </c>
      <c r="AB195">
        <v>0</v>
      </c>
      <c r="AC195">
        <v>0</v>
      </c>
      <c r="AD195">
        <v>0</v>
      </c>
      <c r="AE195" t="s">
        <v>44</v>
      </c>
      <c r="AG195">
        <v>43</v>
      </c>
      <c r="AO195">
        <v>192</v>
      </c>
    </row>
    <row r="196" spans="1:41" ht="15" customHeight="1" x14ac:dyDescent="0.25">
      <c r="A196" t="s">
        <v>41</v>
      </c>
      <c r="B196" t="s">
        <v>50</v>
      </c>
      <c r="C196" t="s">
        <v>51</v>
      </c>
      <c r="D196" t="s">
        <v>52</v>
      </c>
      <c r="E196" t="s">
        <v>52</v>
      </c>
      <c r="F196" t="s">
        <v>42</v>
      </c>
      <c r="G196" s="1">
        <v>43146</v>
      </c>
      <c r="I196" t="s">
        <v>43</v>
      </c>
      <c r="K196" t="s">
        <v>44</v>
      </c>
      <c r="O196" t="s">
        <v>47</v>
      </c>
      <c r="Q196" t="s">
        <v>53</v>
      </c>
      <c r="U196" t="s">
        <v>47</v>
      </c>
      <c r="W196" t="s">
        <v>48</v>
      </c>
      <c r="X196">
        <v>0</v>
      </c>
      <c r="Y196">
        <v>0</v>
      </c>
      <c r="Z196">
        <v>0</v>
      </c>
      <c r="AA196">
        <v>1</v>
      </c>
      <c r="AB196">
        <v>0</v>
      </c>
      <c r="AC196">
        <v>0</v>
      </c>
      <c r="AD196">
        <v>0</v>
      </c>
      <c r="AE196" t="s">
        <v>44</v>
      </c>
      <c r="AG196">
        <v>105</v>
      </c>
      <c r="AO196">
        <v>59</v>
      </c>
    </row>
    <row r="197" spans="1:41" ht="15" customHeight="1" x14ac:dyDescent="0.25">
      <c r="A197" t="s">
        <v>41</v>
      </c>
      <c r="B197" t="s">
        <v>93</v>
      </c>
      <c r="C197" t="s">
        <v>105</v>
      </c>
      <c r="D197" t="s">
        <v>123</v>
      </c>
      <c r="E197" t="s">
        <v>123</v>
      </c>
      <c r="F197" t="s">
        <v>42</v>
      </c>
      <c r="G197" s="1">
        <v>43146</v>
      </c>
      <c r="I197" t="s">
        <v>124</v>
      </c>
      <c r="K197" t="s">
        <v>44</v>
      </c>
      <c r="M197" t="s">
        <v>110</v>
      </c>
      <c r="O197" t="s">
        <v>111</v>
      </c>
      <c r="Q197" t="s">
        <v>41</v>
      </c>
      <c r="S197" t="s">
        <v>93</v>
      </c>
      <c r="U197" t="s">
        <v>47</v>
      </c>
      <c r="W197" t="s">
        <v>91</v>
      </c>
      <c r="X197">
        <v>0</v>
      </c>
      <c r="Y197">
        <v>1</v>
      </c>
      <c r="Z197">
        <v>0</v>
      </c>
      <c r="AA197">
        <v>0</v>
      </c>
      <c r="AB197">
        <v>0</v>
      </c>
      <c r="AC197">
        <v>0</v>
      </c>
      <c r="AD197">
        <v>0</v>
      </c>
      <c r="AE197" t="s">
        <v>44</v>
      </c>
      <c r="AG197">
        <v>34</v>
      </c>
      <c r="AO197">
        <v>80</v>
      </c>
    </row>
    <row r="198" spans="1:41" ht="15" customHeight="1" x14ac:dyDescent="0.25">
      <c r="A198" t="s">
        <v>41</v>
      </c>
      <c r="B198" t="s">
        <v>93</v>
      </c>
      <c r="C198" t="s">
        <v>105</v>
      </c>
      <c r="D198" t="s">
        <v>123</v>
      </c>
      <c r="E198" t="s">
        <v>123</v>
      </c>
      <c r="F198" t="s">
        <v>42</v>
      </c>
      <c r="G198" s="1">
        <v>43146</v>
      </c>
      <c r="I198" t="s">
        <v>43</v>
      </c>
      <c r="K198" t="s">
        <v>44</v>
      </c>
      <c r="M198" t="s">
        <v>110</v>
      </c>
      <c r="O198" t="s">
        <v>134</v>
      </c>
      <c r="Q198" t="s">
        <v>41</v>
      </c>
      <c r="S198" t="s">
        <v>93</v>
      </c>
      <c r="U198" t="s">
        <v>126</v>
      </c>
      <c r="W198" t="s">
        <v>92</v>
      </c>
      <c r="X198">
        <v>0</v>
      </c>
      <c r="Y198">
        <v>0</v>
      </c>
      <c r="Z198">
        <v>1</v>
      </c>
      <c r="AA198">
        <v>0</v>
      </c>
      <c r="AB198">
        <v>0</v>
      </c>
      <c r="AC198">
        <v>0</v>
      </c>
      <c r="AD198">
        <v>0</v>
      </c>
      <c r="AE198" t="s">
        <v>41</v>
      </c>
      <c r="AG198">
        <v>38</v>
      </c>
      <c r="AH198" t="s">
        <v>44</v>
      </c>
      <c r="AO198">
        <v>84</v>
      </c>
    </row>
    <row r="199" spans="1:41" ht="15" customHeight="1" x14ac:dyDescent="0.25">
      <c r="A199" t="s">
        <v>41</v>
      </c>
      <c r="B199" t="s">
        <v>93</v>
      </c>
      <c r="D199" t="s">
        <v>127</v>
      </c>
      <c r="E199" t="s">
        <v>127</v>
      </c>
      <c r="F199" t="s">
        <v>42</v>
      </c>
      <c r="G199" s="1">
        <v>43146</v>
      </c>
      <c r="I199" t="s">
        <v>43</v>
      </c>
      <c r="K199" t="s">
        <v>44</v>
      </c>
      <c r="O199" t="s">
        <v>128</v>
      </c>
      <c r="Q199" t="s">
        <v>41</v>
      </c>
      <c r="U199" t="s">
        <v>126</v>
      </c>
      <c r="W199" t="s">
        <v>91</v>
      </c>
      <c r="X199">
        <v>0</v>
      </c>
      <c r="Y199">
        <v>1</v>
      </c>
      <c r="Z199">
        <v>0</v>
      </c>
      <c r="AA199">
        <v>0</v>
      </c>
      <c r="AB199">
        <v>0</v>
      </c>
      <c r="AC199">
        <v>0</v>
      </c>
      <c r="AD199">
        <v>0</v>
      </c>
      <c r="AE199" t="s">
        <v>44</v>
      </c>
      <c r="AG199">
        <v>7</v>
      </c>
      <c r="AO199">
        <v>156</v>
      </c>
    </row>
    <row r="200" spans="1:41" ht="15" customHeight="1" x14ac:dyDescent="0.25">
      <c r="A200" t="s">
        <v>41</v>
      </c>
      <c r="B200" t="s">
        <v>107</v>
      </c>
      <c r="C200" t="s">
        <v>108</v>
      </c>
      <c r="D200" t="s">
        <v>129</v>
      </c>
      <c r="E200" t="s">
        <v>129</v>
      </c>
      <c r="F200" t="s">
        <v>42</v>
      </c>
      <c r="G200" s="1">
        <v>43146</v>
      </c>
      <c r="I200" t="s">
        <v>43</v>
      </c>
      <c r="K200" t="s">
        <v>44</v>
      </c>
      <c r="M200" t="s">
        <v>131</v>
      </c>
      <c r="O200" t="s">
        <v>148</v>
      </c>
      <c r="Q200" t="s">
        <v>53</v>
      </c>
      <c r="U200" t="s">
        <v>47</v>
      </c>
      <c r="W200" t="s">
        <v>48</v>
      </c>
      <c r="X200">
        <v>0</v>
      </c>
      <c r="Y200">
        <v>0</v>
      </c>
      <c r="Z200">
        <v>0</v>
      </c>
      <c r="AA200">
        <v>1</v>
      </c>
      <c r="AB200">
        <v>0</v>
      </c>
      <c r="AC200">
        <v>0</v>
      </c>
      <c r="AD200">
        <v>0</v>
      </c>
      <c r="AE200" t="s">
        <v>44</v>
      </c>
      <c r="AG200">
        <v>119</v>
      </c>
      <c r="AO200">
        <v>177</v>
      </c>
    </row>
    <row r="201" spans="1:41" ht="15" customHeight="1" x14ac:dyDescent="0.25">
      <c r="A201" t="s">
        <v>41</v>
      </c>
      <c r="B201" t="s">
        <v>107</v>
      </c>
      <c r="C201" t="s">
        <v>108</v>
      </c>
      <c r="D201" t="s">
        <v>109</v>
      </c>
      <c r="E201" t="s">
        <v>109</v>
      </c>
      <c r="F201" t="s">
        <v>42</v>
      </c>
      <c r="G201" s="1">
        <v>43146</v>
      </c>
      <c r="I201" t="s">
        <v>43</v>
      </c>
      <c r="K201" t="s">
        <v>44</v>
      </c>
      <c r="M201" t="s">
        <v>110</v>
      </c>
      <c r="O201" t="s">
        <v>111</v>
      </c>
      <c r="Q201" t="s">
        <v>53</v>
      </c>
      <c r="U201" t="s">
        <v>47</v>
      </c>
      <c r="W201" t="s">
        <v>48</v>
      </c>
      <c r="X201">
        <v>0</v>
      </c>
      <c r="Y201">
        <v>0</v>
      </c>
      <c r="Z201">
        <v>0</v>
      </c>
      <c r="AA201">
        <v>1</v>
      </c>
      <c r="AB201">
        <v>0</v>
      </c>
      <c r="AC201">
        <v>0</v>
      </c>
      <c r="AD201">
        <v>0</v>
      </c>
      <c r="AE201" t="s">
        <v>44</v>
      </c>
      <c r="AG201">
        <v>42</v>
      </c>
      <c r="AO201">
        <v>193</v>
      </c>
    </row>
    <row r="202" spans="1:41" ht="15" customHeight="1" x14ac:dyDescent="0.25">
      <c r="A202" t="s">
        <v>41</v>
      </c>
      <c r="B202" t="s">
        <v>107</v>
      </c>
      <c r="C202" t="s">
        <v>108</v>
      </c>
      <c r="D202" t="s">
        <v>109</v>
      </c>
      <c r="E202" t="s">
        <v>109</v>
      </c>
      <c r="F202" t="s">
        <v>42</v>
      </c>
      <c r="G202" s="1">
        <v>43146</v>
      </c>
      <c r="I202" t="s">
        <v>43</v>
      </c>
      <c r="K202" t="s">
        <v>44</v>
      </c>
      <c r="M202" t="s">
        <v>110</v>
      </c>
      <c r="O202" t="s">
        <v>111</v>
      </c>
      <c r="Q202" t="s">
        <v>53</v>
      </c>
      <c r="U202" t="s">
        <v>47</v>
      </c>
      <c r="W202" t="s">
        <v>48</v>
      </c>
      <c r="X202">
        <v>0</v>
      </c>
      <c r="Y202">
        <v>0</v>
      </c>
      <c r="Z202">
        <v>0</v>
      </c>
      <c r="AA202">
        <v>1</v>
      </c>
      <c r="AB202">
        <v>0</v>
      </c>
      <c r="AC202">
        <v>0</v>
      </c>
      <c r="AD202">
        <v>0</v>
      </c>
      <c r="AE202" t="s">
        <v>44</v>
      </c>
      <c r="AG202">
        <v>50</v>
      </c>
      <c r="AO202">
        <v>209</v>
      </c>
    </row>
    <row r="203" spans="1:41" ht="15" customHeight="1" x14ac:dyDescent="0.25">
      <c r="A203" t="s">
        <v>41</v>
      </c>
      <c r="B203" t="s">
        <v>93</v>
      </c>
      <c r="C203" t="s">
        <v>105</v>
      </c>
      <c r="D203" t="s">
        <v>123</v>
      </c>
      <c r="E203" t="s">
        <v>123</v>
      </c>
      <c r="F203" t="s">
        <v>42</v>
      </c>
      <c r="G203" s="1">
        <v>43147</v>
      </c>
      <c r="I203" t="s">
        <v>43</v>
      </c>
      <c r="K203" t="s">
        <v>44</v>
      </c>
      <c r="M203" t="s">
        <v>130</v>
      </c>
      <c r="O203" t="s">
        <v>149</v>
      </c>
      <c r="Q203" t="s">
        <v>44</v>
      </c>
      <c r="U203" t="s">
        <v>47</v>
      </c>
      <c r="W203" t="s">
        <v>150</v>
      </c>
      <c r="X203">
        <v>0</v>
      </c>
      <c r="Y203">
        <v>1</v>
      </c>
      <c r="Z203">
        <v>1</v>
      </c>
      <c r="AA203">
        <v>0</v>
      </c>
      <c r="AB203">
        <v>0</v>
      </c>
      <c r="AC203">
        <v>0</v>
      </c>
      <c r="AD203">
        <v>0</v>
      </c>
      <c r="AE203" t="s">
        <v>44</v>
      </c>
      <c r="AG203">
        <v>111</v>
      </c>
      <c r="AO203">
        <v>78</v>
      </c>
    </row>
    <row r="204" spans="1:41" ht="15" customHeight="1" x14ac:dyDescent="0.25">
      <c r="A204" t="s">
        <v>41</v>
      </c>
      <c r="B204" t="s">
        <v>93</v>
      </c>
      <c r="C204" t="s">
        <v>105</v>
      </c>
      <c r="D204" t="s">
        <v>123</v>
      </c>
      <c r="E204" t="s">
        <v>123</v>
      </c>
      <c r="F204" t="s">
        <v>42</v>
      </c>
      <c r="G204" s="1">
        <v>43147</v>
      </c>
      <c r="I204" t="s">
        <v>43</v>
      </c>
      <c r="K204" t="s">
        <v>44</v>
      </c>
      <c r="M204" t="s">
        <v>110</v>
      </c>
      <c r="O204" t="s">
        <v>134</v>
      </c>
      <c r="Q204" t="s">
        <v>44</v>
      </c>
      <c r="U204" t="s">
        <v>142</v>
      </c>
      <c r="W204" t="s">
        <v>91</v>
      </c>
      <c r="X204">
        <v>0</v>
      </c>
      <c r="Y204">
        <v>1</v>
      </c>
      <c r="Z204">
        <v>0</v>
      </c>
      <c r="AA204">
        <v>0</v>
      </c>
      <c r="AB204">
        <v>0</v>
      </c>
      <c r="AC204">
        <v>0</v>
      </c>
      <c r="AD204">
        <v>0</v>
      </c>
      <c r="AE204" t="s">
        <v>44</v>
      </c>
      <c r="AG204">
        <v>45</v>
      </c>
      <c r="AO204">
        <v>85</v>
      </c>
    </row>
    <row r="205" spans="1:41" ht="15" customHeight="1" x14ac:dyDescent="0.25">
      <c r="A205" t="s">
        <v>41</v>
      </c>
      <c r="B205" t="s">
        <v>93</v>
      </c>
      <c r="C205" t="s">
        <v>105</v>
      </c>
      <c r="D205" t="s">
        <v>123</v>
      </c>
      <c r="E205" t="s">
        <v>123</v>
      </c>
      <c r="F205" t="s">
        <v>42</v>
      </c>
      <c r="G205" s="1">
        <v>43147</v>
      </c>
      <c r="I205" t="s">
        <v>43</v>
      </c>
      <c r="K205" t="s">
        <v>41</v>
      </c>
      <c r="M205" t="s">
        <v>93</v>
      </c>
      <c r="O205" t="s">
        <v>126</v>
      </c>
      <c r="Q205" t="s">
        <v>44</v>
      </c>
      <c r="S205" t="s">
        <v>110</v>
      </c>
      <c r="U205" t="s">
        <v>134</v>
      </c>
      <c r="W205" t="s">
        <v>91</v>
      </c>
      <c r="X205">
        <v>0</v>
      </c>
      <c r="Y205">
        <v>1</v>
      </c>
      <c r="Z205">
        <v>0</v>
      </c>
      <c r="AA205">
        <v>0</v>
      </c>
      <c r="AB205">
        <v>0</v>
      </c>
      <c r="AC205">
        <v>0</v>
      </c>
      <c r="AD205">
        <v>0</v>
      </c>
      <c r="AE205" t="s">
        <v>44</v>
      </c>
      <c r="AG205">
        <v>34</v>
      </c>
      <c r="AH205" t="s">
        <v>41</v>
      </c>
      <c r="AO205">
        <v>87</v>
      </c>
    </row>
    <row r="206" spans="1:41" ht="15" customHeight="1" x14ac:dyDescent="0.25">
      <c r="A206" t="s">
        <v>41</v>
      </c>
      <c r="B206" t="s">
        <v>93</v>
      </c>
      <c r="C206" t="s">
        <v>105</v>
      </c>
      <c r="D206" t="s">
        <v>123</v>
      </c>
      <c r="E206" t="s">
        <v>123</v>
      </c>
      <c r="F206" t="s">
        <v>42</v>
      </c>
      <c r="G206" s="1">
        <v>43147</v>
      </c>
      <c r="I206" t="s">
        <v>124</v>
      </c>
      <c r="K206" t="s">
        <v>44</v>
      </c>
      <c r="M206" t="s">
        <v>110</v>
      </c>
      <c r="O206" t="s">
        <v>111</v>
      </c>
      <c r="Q206" t="s">
        <v>41</v>
      </c>
      <c r="U206" t="s">
        <v>126</v>
      </c>
      <c r="W206" t="s">
        <v>92</v>
      </c>
      <c r="X206">
        <v>0</v>
      </c>
      <c r="Y206">
        <v>0</v>
      </c>
      <c r="Z206">
        <v>1</v>
      </c>
      <c r="AA206">
        <v>0</v>
      </c>
      <c r="AB206">
        <v>0</v>
      </c>
      <c r="AC206">
        <v>0</v>
      </c>
      <c r="AD206">
        <v>0</v>
      </c>
      <c r="AE206" t="s">
        <v>44</v>
      </c>
      <c r="AG206">
        <v>39</v>
      </c>
      <c r="AO206">
        <v>88</v>
      </c>
    </row>
    <row r="207" spans="1:41" ht="15" customHeight="1" x14ac:dyDescent="0.25">
      <c r="A207" t="s">
        <v>41</v>
      </c>
      <c r="B207" t="s">
        <v>107</v>
      </c>
      <c r="C207" t="s">
        <v>108</v>
      </c>
      <c r="D207" t="s">
        <v>109</v>
      </c>
      <c r="E207" t="s">
        <v>109</v>
      </c>
      <c r="F207" t="s">
        <v>42</v>
      </c>
      <c r="G207" s="1">
        <v>43147</v>
      </c>
      <c r="I207" t="s">
        <v>43</v>
      </c>
      <c r="K207" t="s">
        <v>44</v>
      </c>
      <c r="M207" t="s">
        <v>110</v>
      </c>
      <c r="O207" t="s">
        <v>111</v>
      </c>
      <c r="Q207" t="s">
        <v>53</v>
      </c>
      <c r="U207" t="s">
        <v>47</v>
      </c>
      <c r="W207" t="s">
        <v>48</v>
      </c>
      <c r="X207">
        <v>0</v>
      </c>
      <c r="Y207">
        <v>0</v>
      </c>
      <c r="Z207">
        <v>0</v>
      </c>
      <c r="AA207">
        <v>1</v>
      </c>
      <c r="AB207">
        <v>0</v>
      </c>
      <c r="AC207">
        <v>0</v>
      </c>
      <c r="AD207">
        <v>0</v>
      </c>
      <c r="AE207" t="s">
        <v>44</v>
      </c>
      <c r="AG207">
        <v>20</v>
      </c>
      <c r="AO207">
        <v>210</v>
      </c>
    </row>
    <row r="208" spans="1:41" ht="15" customHeight="1" x14ac:dyDescent="0.25">
      <c r="A208" t="s">
        <v>41</v>
      </c>
      <c r="B208" t="s">
        <v>93</v>
      </c>
      <c r="C208" t="s">
        <v>105</v>
      </c>
      <c r="D208" t="s">
        <v>123</v>
      </c>
      <c r="E208" t="s">
        <v>123</v>
      </c>
      <c r="F208" t="s">
        <v>42</v>
      </c>
      <c r="G208" s="1">
        <v>43148</v>
      </c>
      <c r="I208" t="s">
        <v>124</v>
      </c>
      <c r="K208" t="s">
        <v>44</v>
      </c>
      <c r="O208" t="s">
        <v>134</v>
      </c>
      <c r="Q208" t="s">
        <v>41</v>
      </c>
      <c r="U208" t="s">
        <v>126</v>
      </c>
      <c r="W208" t="s">
        <v>92</v>
      </c>
      <c r="X208">
        <v>0</v>
      </c>
      <c r="Y208">
        <v>0</v>
      </c>
      <c r="Z208">
        <v>1</v>
      </c>
      <c r="AA208">
        <v>0</v>
      </c>
      <c r="AB208">
        <v>0</v>
      </c>
      <c r="AC208">
        <v>0</v>
      </c>
      <c r="AD208">
        <v>0</v>
      </c>
      <c r="AE208" t="s">
        <v>44</v>
      </c>
      <c r="AG208">
        <v>50</v>
      </c>
      <c r="AO208">
        <v>86</v>
      </c>
    </row>
    <row r="209" spans="1:41" ht="15" customHeight="1" x14ac:dyDescent="0.25">
      <c r="A209" t="s">
        <v>41</v>
      </c>
      <c r="B209" t="s">
        <v>117</v>
      </c>
      <c r="C209" t="s">
        <v>118</v>
      </c>
      <c r="D209" t="s">
        <v>119</v>
      </c>
      <c r="E209" t="s">
        <v>119</v>
      </c>
      <c r="F209" t="s">
        <v>42</v>
      </c>
      <c r="G209" s="1">
        <v>43148</v>
      </c>
      <c r="I209" t="s">
        <v>43</v>
      </c>
      <c r="K209" t="s">
        <v>41</v>
      </c>
      <c r="O209" t="s">
        <v>121</v>
      </c>
      <c r="Q209" t="s">
        <v>45</v>
      </c>
      <c r="U209" t="s">
        <v>120</v>
      </c>
      <c r="W209" t="s">
        <v>48</v>
      </c>
      <c r="X209">
        <v>0</v>
      </c>
      <c r="Y209">
        <v>0</v>
      </c>
      <c r="Z209">
        <v>0</v>
      </c>
      <c r="AA209">
        <v>1</v>
      </c>
      <c r="AB209">
        <v>0</v>
      </c>
      <c r="AC209">
        <v>0</v>
      </c>
      <c r="AD209">
        <v>0</v>
      </c>
      <c r="AE209" t="s">
        <v>45</v>
      </c>
      <c r="AG209">
        <v>39</v>
      </c>
      <c r="AH209" t="s">
        <v>44</v>
      </c>
      <c r="AJ209">
        <v>39</v>
      </c>
      <c r="AK209" t="s">
        <v>47</v>
      </c>
      <c r="AM209">
        <v>39</v>
      </c>
      <c r="AN209" t="s">
        <v>151</v>
      </c>
      <c r="AO209">
        <v>136</v>
      </c>
    </row>
    <row r="210" spans="1:41" ht="15" customHeight="1" x14ac:dyDescent="0.25">
      <c r="A210" t="s">
        <v>41</v>
      </c>
      <c r="B210" t="s">
        <v>93</v>
      </c>
      <c r="D210" t="s">
        <v>127</v>
      </c>
      <c r="E210" t="s">
        <v>127</v>
      </c>
      <c r="F210" t="s">
        <v>42</v>
      </c>
      <c r="G210" s="1">
        <v>43148</v>
      </c>
      <c r="I210" t="s">
        <v>99</v>
      </c>
      <c r="K210" t="s">
        <v>44</v>
      </c>
      <c r="O210" t="s">
        <v>128</v>
      </c>
      <c r="Q210" t="s">
        <v>53</v>
      </c>
      <c r="U210" t="s">
        <v>47</v>
      </c>
      <c r="W210" t="s">
        <v>91</v>
      </c>
      <c r="X210">
        <v>0</v>
      </c>
      <c r="Y210">
        <v>1</v>
      </c>
      <c r="Z210">
        <v>0</v>
      </c>
      <c r="AA210">
        <v>0</v>
      </c>
      <c r="AB210">
        <v>0</v>
      </c>
      <c r="AC210">
        <v>0</v>
      </c>
      <c r="AD210">
        <v>0</v>
      </c>
      <c r="AE210" t="s">
        <v>44</v>
      </c>
      <c r="AG210">
        <v>5</v>
      </c>
      <c r="AO210">
        <v>157</v>
      </c>
    </row>
    <row r="211" spans="1:41" ht="15" customHeight="1" x14ac:dyDescent="0.25">
      <c r="A211" t="s">
        <v>41</v>
      </c>
      <c r="B211" t="s">
        <v>93</v>
      </c>
      <c r="D211" t="s">
        <v>127</v>
      </c>
      <c r="E211" t="s">
        <v>127</v>
      </c>
      <c r="F211" t="s">
        <v>42</v>
      </c>
      <c r="G211" s="1">
        <v>43148</v>
      </c>
      <c r="I211" t="s">
        <v>43</v>
      </c>
      <c r="K211" t="s">
        <v>44</v>
      </c>
      <c r="M211" t="s">
        <v>131</v>
      </c>
      <c r="O211" t="s">
        <v>128</v>
      </c>
      <c r="Q211" t="s">
        <v>55</v>
      </c>
      <c r="U211" t="s">
        <v>47</v>
      </c>
      <c r="W211" t="s">
        <v>145</v>
      </c>
      <c r="X211">
        <v>1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 t="s">
        <v>44</v>
      </c>
      <c r="AG211">
        <v>11</v>
      </c>
      <c r="AO211">
        <v>159</v>
      </c>
    </row>
    <row r="212" spans="1:41" ht="15" customHeight="1" x14ac:dyDescent="0.25">
      <c r="A212" t="s">
        <v>41</v>
      </c>
      <c r="B212" t="s">
        <v>93</v>
      </c>
      <c r="D212" t="s">
        <v>127</v>
      </c>
      <c r="E212" t="s">
        <v>127</v>
      </c>
      <c r="F212" t="s">
        <v>42</v>
      </c>
      <c r="G212" s="1">
        <v>43148</v>
      </c>
      <c r="I212" t="s">
        <v>43</v>
      </c>
      <c r="K212" t="s">
        <v>44</v>
      </c>
      <c r="O212" t="s">
        <v>134</v>
      </c>
      <c r="Q212" t="s">
        <v>56</v>
      </c>
      <c r="U212" t="s">
        <v>47</v>
      </c>
      <c r="W212" t="s">
        <v>92</v>
      </c>
      <c r="X212">
        <v>0</v>
      </c>
      <c r="Y212">
        <v>0</v>
      </c>
      <c r="Z212">
        <v>1</v>
      </c>
      <c r="AA212">
        <v>0</v>
      </c>
      <c r="AB212">
        <v>0</v>
      </c>
      <c r="AC212">
        <v>0</v>
      </c>
      <c r="AD212">
        <v>0</v>
      </c>
      <c r="AE212" t="s">
        <v>44</v>
      </c>
      <c r="AG212">
        <v>4</v>
      </c>
      <c r="AO212">
        <v>160</v>
      </c>
    </row>
    <row r="213" spans="1:41" ht="15" customHeight="1" x14ac:dyDescent="0.25">
      <c r="A213" t="s">
        <v>41</v>
      </c>
      <c r="B213" t="s">
        <v>107</v>
      </c>
      <c r="C213" t="s">
        <v>108</v>
      </c>
      <c r="D213" t="s">
        <v>109</v>
      </c>
      <c r="E213" t="s">
        <v>109</v>
      </c>
      <c r="F213" t="s">
        <v>42</v>
      </c>
      <c r="G213" s="1">
        <v>43148</v>
      </c>
      <c r="I213" t="s">
        <v>43</v>
      </c>
      <c r="K213" t="s">
        <v>44</v>
      </c>
      <c r="M213" t="s">
        <v>110</v>
      </c>
      <c r="O213" t="s">
        <v>111</v>
      </c>
      <c r="Q213" t="s">
        <v>53</v>
      </c>
      <c r="U213" t="s">
        <v>47</v>
      </c>
      <c r="W213" t="s">
        <v>48</v>
      </c>
      <c r="X213">
        <v>0</v>
      </c>
      <c r="Y213">
        <v>0</v>
      </c>
      <c r="Z213">
        <v>0</v>
      </c>
      <c r="AA213">
        <v>1</v>
      </c>
      <c r="AB213">
        <v>0</v>
      </c>
      <c r="AC213">
        <v>0</v>
      </c>
      <c r="AD213">
        <v>0</v>
      </c>
      <c r="AE213" t="s">
        <v>44</v>
      </c>
      <c r="AG213">
        <v>34</v>
      </c>
      <c r="AO213">
        <v>196</v>
      </c>
    </row>
    <row r="214" spans="1:41" ht="15" customHeight="1" x14ac:dyDescent="0.25">
      <c r="A214" t="s">
        <v>41</v>
      </c>
      <c r="B214" t="s">
        <v>93</v>
      </c>
      <c r="C214" t="s">
        <v>105</v>
      </c>
      <c r="D214" t="s">
        <v>123</v>
      </c>
      <c r="E214" t="s">
        <v>123</v>
      </c>
      <c r="F214" t="s">
        <v>42</v>
      </c>
      <c r="G214" s="1">
        <v>43149</v>
      </c>
      <c r="I214" t="s">
        <v>124</v>
      </c>
      <c r="K214" t="s">
        <v>44</v>
      </c>
      <c r="O214" t="s">
        <v>134</v>
      </c>
      <c r="Q214" t="s">
        <v>41</v>
      </c>
      <c r="S214" t="s">
        <v>93</v>
      </c>
      <c r="U214" t="s">
        <v>126</v>
      </c>
      <c r="W214" t="s">
        <v>92</v>
      </c>
      <c r="X214">
        <v>0</v>
      </c>
      <c r="Y214">
        <v>0</v>
      </c>
      <c r="Z214">
        <v>1</v>
      </c>
      <c r="AA214">
        <v>0</v>
      </c>
      <c r="AB214">
        <v>0</v>
      </c>
      <c r="AC214">
        <v>0</v>
      </c>
      <c r="AD214">
        <v>0</v>
      </c>
      <c r="AE214" t="s">
        <v>44</v>
      </c>
      <c r="AG214">
        <v>49</v>
      </c>
      <c r="AO214">
        <v>81</v>
      </c>
    </row>
    <row r="215" spans="1:41" ht="15" customHeight="1" x14ac:dyDescent="0.25">
      <c r="A215" t="s">
        <v>41</v>
      </c>
      <c r="B215" t="s">
        <v>93</v>
      </c>
      <c r="D215" t="s">
        <v>127</v>
      </c>
      <c r="E215" t="s">
        <v>127</v>
      </c>
      <c r="F215" t="s">
        <v>42</v>
      </c>
      <c r="G215" s="1">
        <v>43149</v>
      </c>
      <c r="I215" t="s">
        <v>99</v>
      </c>
      <c r="K215" t="s">
        <v>44</v>
      </c>
      <c r="O215" t="s">
        <v>128</v>
      </c>
      <c r="Q215" t="s">
        <v>53</v>
      </c>
      <c r="U215" t="s">
        <v>47</v>
      </c>
      <c r="W215" t="s">
        <v>91</v>
      </c>
      <c r="X215">
        <v>0</v>
      </c>
      <c r="Y215">
        <v>1</v>
      </c>
      <c r="Z215">
        <v>0</v>
      </c>
      <c r="AA215">
        <v>0</v>
      </c>
      <c r="AB215">
        <v>0</v>
      </c>
      <c r="AC215">
        <v>0</v>
      </c>
      <c r="AD215">
        <v>0</v>
      </c>
      <c r="AE215" t="s">
        <v>44</v>
      </c>
      <c r="AG215">
        <v>3</v>
      </c>
      <c r="AO215">
        <v>158</v>
      </c>
    </row>
    <row r="216" spans="1:41" ht="15" customHeight="1" x14ac:dyDescent="0.25">
      <c r="A216" t="s">
        <v>41</v>
      </c>
      <c r="B216" t="s">
        <v>93</v>
      </c>
      <c r="D216" t="s">
        <v>127</v>
      </c>
      <c r="E216" t="s">
        <v>127</v>
      </c>
      <c r="F216" t="s">
        <v>42</v>
      </c>
      <c r="G216" s="1">
        <v>43149</v>
      </c>
      <c r="I216" t="s">
        <v>43</v>
      </c>
      <c r="K216" t="s">
        <v>44</v>
      </c>
      <c r="O216" t="s">
        <v>137</v>
      </c>
      <c r="Q216" t="s">
        <v>57</v>
      </c>
      <c r="U216" t="s">
        <v>47</v>
      </c>
      <c r="W216" t="s">
        <v>145</v>
      </c>
      <c r="X216">
        <v>1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 t="s">
        <v>44</v>
      </c>
      <c r="AG216">
        <v>6</v>
      </c>
      <c r="AO216">
        <v>161</v>
      </c>
    </row>
    <row r="217" spans="1:41" ht="15" customHeight="1" x14ac:dyDescent="0.25">
      <c r="A217" t="s">
        <v>41</v>
      </c>
      <c r="B217" t="s">
        <v>93</v>
      </c>
      <c r="D217" t="s">
        <v>127</v>
      </c>
      <c r="E217" t="s">
        <v>127</v>
      </c>
      <c r="F217" t="s">
        <v>42</v>
      </c>
      <c r="G217" s="1">
        <v>43149</v>
      </c>
      <c r="I217" t="s">
        <v>43</v>
      </c>
      <c r="K217" t="s">
        <v>44</v>
      </c>
      <c r="O217" t="s">
        <v>111</v>
      </c>
      <c r="Q217" t="s">
        <v>53</v>
      </c>
      <c r="U217" t="s">
        <v>47</v>
      </c>
      <c r="W217" t="s">
        <v>91</v>
      </c>
      <c r="X217">
        <v>0</v>
      </c>
      <c r="Y217">
        <v>1</v>
      </c>
      <c r="Z217">
        <v>0</v>
      </c>
      <c r="AA217">
        <v>0</v>
      </c>
      <c r="AB217">
        <v>0</v>
      </c>
      <c r="AC217">
        <v>0</v>
      </c>
      <c r="AD217">
        <v>0</v>
      </c>
      <c r="AE217" t="s">
        <v>44</v>
      </c>
      <c r="AG217">
        <v>5</v>
      </c>
      <c r="AO217">
        <v>162</v>
      </c>
    </row>
    <row r="218" spans="1:41" ht="15" customHeight="1" x14ac:dyDescent="0.25">
      <c r="A218" t="s">
        <v>41</v>
      </c>
      <c r="B218" t="s">
        <v>107</v>
      </c>
      <c r="C218" t="s">
        <v>108</v>
      </c>
      <c r="D218" t="s">
        <v>129</v>
      </c>
      <c r="E218" t="s">
        <v>129</v>
      </c>
      <c r="F218" t="s">
        <v>42</v>
      </c>
      <c r="G218" s="1">
        <v>43149</v>
      </c>
      <c r="I218" t="s">
        <v>43</v>
      </c>
      <c r="K218" t="s">
        <v>44</v>
      </c>
      <c r="M218" t="s">
        <v>110</v>
      </c>
      <c r="O218" t="s">
        <v>128</v>
      </c>
      <c r="Q218" t="s">
        <v>53</v>
      </c>
      <c r="U218" t="s">
        <v>47</v>
      </c>
      <c r="W218" t="s">
        <v>48</v>
      </c>
      <c r="X218">
        <v>0</v>
      </c>
      <c r="Y218">
        <v>0</v>
      </c>
      <c r="Z218">
        <v>0</v>
      </c>
      <c r="AA218">
        <v>1</v>
      </c>
      <c r="AB218">
        <v>0</v>
      </c>
      <c r="AC218">
        <v>0</v>
      </c>
      <c r="AD218">
        <v>0</v>
      </c>
      <c r="AE218" t="s">
        <v>44</v>
      </c>
      <c r="AG218">
        <v>13</v>
      </c>
      <c r="AO218">
        <v>178</v>
      </c>
    </row>
    <row r="219" spans="1:41" ht="15" customHeight="1" x14ac:dyDescent="0.25">
      <c r="A219" t="s">
        <v>41</v>
      </c>
      <c r="B219" t="s">
        <v>107</v>
      </c>
      <c r="C219" t="s">
        <v>108</v>
      </c>
      <c r="D219" t="s">
        <v>109</v>
      </c>
      <c r="E219" t="s">
        <v>109</v>
      </c>
      <c r="F219" t="s">
        <v>42</v>
      </c>
      <c r="G219" s="1">
        <v>43149</v>
      </c>
      <c r="I219" t="s">
        <v>43</v>
      </c>
      <c r="K219" t="s">
        <v>44</v>
      </c>
      <c r="M219" t="s">
        <v>110</v>
      </c>
      <c r="O219" t="s">
        <v>111</v>
      </c>
      <c r="Q219" t="s">
        <v>53</v>
      </c>
      <c r="U219" t="s">
        <v>47</v>
      </c>
      <c r="W219" t="s">
        <v>48</v>
      </c>
      <c r="X219">
        <v>0</v>
      </c>
      <c r="Y219">
        <v>0</v>
      </c>
      <c r="Z219">
        <v>0</v>
      </c>
      <c r="AA219">
        <v>1</v>
      </c>
      <c r="AB219">
        <v>0</v>
      </c>
      <c r="AC219">
        <v>0</v>
      </c>
      <c r="AD219">
        <v>0</v>
      </c>
      <c r="AE219" t="s">
        <v>44</v>
      </c>
      <c r="AG219">
        <v>23</v>
      </c>
      <c r="AO219">
        <v>194</v>
      </c>
    </row>
    <row r="220" spans="1:41" ht="15" customHeight="1" x14ac:dyDescent="0.25">
      <c r="A220" t="s">
        <v>41</v>
      </c>
      <c r="B220" t="s">
        <v>117</v>
      </c>
      <c r="C220" t="s">
        <v>118</v>
      </c>
      <c r="D220" t="s">
        <v>119</v>
      </c>
      <c r="E220" t="s">
        <v>119</v>
      </c>
      <c r="F220" t="s">
        <v>42</v>
      </c>
      <c r="G220" s="1">
        <v>43150</v>
      </c>
      <c r="I220" t="s">
        <v>43</v>
      </c>
      <c r="K220" t="s">
        <v>41</v>
      </c>
      <c r="M220" t="s">
        <v>117</v>
      </c>
      <c r="O220" t="s">
        <v>121</v>
      </c>
      <c r="Q220" t="s">
        <v>45</v>
      </c>
      <c r="U220" t="s">
        <v>120</v>
      </c>
      <c r="W220" t="s">
        <v>48</v>
      </c>
      <c r="X220">
        <v>0</v>
      </c>
      <c r="Y220">
        <v>0</v>
      </c>
      <c r="Z220">
        <v>0</v>
      </c>
      <c r="AA220">
        <v>1</v>
      </c>
      <c r="AB220">
        <v>0</v>
      </c>
      <c r="AC220">
        <v>0</v>
      </c>
      <c r="AD220">
        <v>0</v>
      </c>
      <c r="AE220" t="s">
        <v>44</v>
      </c>
      <c r="AG220">
        <v>34</v>
      </c>
      <c r="AO220">
        <v>140</v>
      </c>
    </row>
    <row r="221" spans="1:41" ht="15" customHeight="1" x14ac:dyDescent="0.25">
      <c r="A221" t="s">
        <v>41</v>
      </c>
      <c r="B221" t="s">
        <v>107</v>
      </c>
      <c r="C221" t="s">
        <v>108</v>
      </c>
      <c r="D221" t="s">
        <v>129</v>
      </c>
      <c r="E221" t="s">
        <v>129</v>
      </c>
      <c r="F221" t="s">
        <v>42</v>
      </c>
      <c r="G221" s="1">
        <v>43150</v>
      </c>
      <c r="I221" t="s">
        <v>43</v>
      </c>
      <c r="K221" t="s">
        <v>44</v>
      </c>
      <c r="M221" t="s">
        <v>143</v>
      </c>
      <c r="O221" t="s">
        <v>138</v>
      </c>
      <c r="Q221" t="s">
        <v>53</v>
      </c>
      <c r="U221" t="s">
        <v>47</v>
      </c>
      <c r="W221" t="s">
        <v>48</v>
      </c>
      <c r="X221">
        <v>0</v>
      </c>
      <c r="Y221">
        <v>0</v>
      </c>
      <c r="Z221">
        <v>0</v>
      </c>
      <c r="AA221">
        <v>1</v>
      </c>
      <c r="AB221">
        <v>0</v>
      </c>
      <c r="AC221">
        <v>0</v>
      </c>
      <c r="AD221">
        <v>0</v>
      </c>
      <c r="AE221" t="s">
        <v>44</v>
      </c>
      <c r="AG221">
        <v>69</v>
      </c>
      <c r="AO221">
        <v>179</v>
      </c>
    </row>
    <row r="222" spans="1:41" ht="15" customHeight="1" x14ac:dyDescent="0.25">
      <c r="A222" t="s">
        <v>41</v>
      </c>
      <c r="B222" t="s">
        <v>107</v>
      </c>
      <c r="C222" t="s">
        <v>108</v>
      </c>
      <c r="D222" t="s">
        <v>109</v>
      </c>
      <c r="E222" t="s">
        <v>109</v>
      </c>
      <c r="F222" t="s">
        <v>42</v>
      </c>
      <c r="G222" s="1">
        <v>43150</v>
      </c>
      <c r="I222" t="s">
        <v>43</v>
      </c>
      <c r="K222" t="s">
        <v>44</v>
      </c>
      <c r="M222" t="s">
        <v>110</v>
      </c>
      <c r="O222" t="s">
        <v>111</v>
      </c>
      <c r="Q222" t="s">
        <v>53</v>
      </c>
      <c r="U222" t="s">
        <v>47</v>
      </c>
      <c r="W222" t="s">
        <v>48</v>
      </c>
      <c r="X222">
        <v>0</v>
      </c>
      <c r="Y222">
        <v>0</v>
      </c>
      <c r="Z222">
        <v>0</v>
      </c>
      <c r="AA222">
        <v>1</v>
      </c>
      <c r="AB222">
        <v>0</v>
      </c>
      <c r="AC222">
        <v>0</v>
      </c>
      <c r="AD222">
        <v>0</v>
      </c>
      <c r="AE222" t="s">
        <v>44</v>
      </c>
      <c r="AG222">
        <v>17</v>
      </c>
      <c r="AO222">
        <v>195</v>
      </c>
    </row>
    <row r="223" spans="1:41" ht="15" customHeight="1" x14ac:dyDescent="0.25">
      <c r="A223" t="s">
        <v>41</v>
      </c>
      <c r="B223" t="s">
        <v>117</v>
      </c>
      <c r="C223" t="s">
        <v>118</v>
      </c>
      <c r="D223" t="s">
        <v>119</v>
      </c>
      <c r="E223" t="s">
        <v>119</v>
      </c>
      <c r="F223" t="s">
        <v>42</v>
      </c>
      <c r="G223" s="1">
        <v>43151</v>
      </c>
      <c r="I223" t="s">
        <v>43</v>
      </c>
      <c r="K223" t="s">
        <v>41</v>
      </c>
      <c r="O223" t="s">
        <v>121</v>
      </c>
      <c r="Q223" t="s">
        <v>45</v>
      </c>
      <c r="U223" t="s">
        <v>120</v>
      </c>
      <c r="W223" t="s">
        <v>48</v>
      </c>
      <c r="X223">
        <v>0</v>
      </c>
      <c r="Y223">
        <v>0</v>
      </c>
      <c r="Z223">
        <v>0</v>
      </c>
      <c r="AA223">
        <v>1</v>
      </c>
      <c r="AB223">
        <v>0</v>
      </c>
      <c r="AC223">
        <v>0</v>
      </c>
      <c r="AD223">
        <v>0</v>
      </c>
      <c r="AE223" t="s">
        <v>44</v>
      </c>
      <c r="AG223">
        <v>38</v>
      </c>
      <c r="AM223">
        <v>38</v>
      </c>
      <c r="AO223">
        <v>141</v>
      </c>
    </row>
    <row r="224" spans="1:41" ht="15" customHeight="1" x14ac:dyDescent="0.25">
      <c r="A224" t="s">
        <v>41</v>
      </c>
      <c r="B224" t="s">
        <v>93</v>
      </c>
      <c r="D224" t="s">
        <v>127</v>
      </c>
      <c r="E224" t="s">
        <v>127</v>
      </c>
      <c r="F224" t="s">
        <v>42</v>
      </c>
      <c r="G224" s="1">
        <v>43151</v>
      </c>
      <c r="I224" t="s">
        <v>43</v>
      </c>
      <c r="K224" t="s">
        <v>44</v>
      </c>
      <c r="M224" t="s">
        <v>131</v>
      </c>
      <c r="O224" t="s">
        <v>47</v>
      </c>
      <c r="Q224" t="s">
        <v>53</v>
      </c>
      <c r="U224" t="s">
        <v>47</v>
      </c>
      <c r="W224" t="s">
        <v>92</v>
      </c>
      <c r="X224">
        <v>0</v>
      </c>
      <c r="Y224">
        <v>0</v>
      </c>
      <c r="Z224">
        <v>1</v>
      </c>
      <c r="AA224">
        <v>0</v>
      </c>
      <c r="AB224">
        <v>0</v>
      </c>
      <c r="AC224">
        <v>0</v>
      </c>
      <c r="AD224">
        <v>0</v>
      </c>
      <c r="AE224" t="s">
        <v>44</v>
      </c>
      <c r="AG224">
        <v>15</v>
      </c>
      <c r="AO224">
        <v>163</v>
      </c>
    </row>
    <row r="225" spans="1:41" ht="15" customHeight="1" x14ac:dyDescent="0.25">
      <c r="A225" t="s">
        <v>41</v>
      </c>
      <c r="B225" t="s">
        <v>107</v>
      </c>
      <c r="C225" t="s">
        <v>108</v>
      </c>
      <c r="D225" t="s">
        <v>129</v>
      </c>
      <c r="E225" t="s">
        <v>129</v>
      </c>
      <c r="F225" t="s">
        <v>42</v>
      </c>
      <c r="G225" s="1">
        <v>43151</v>
      </c>
      <c r="I225" t="s">
        <v>43</v>
      </c>
      <c r="K225" t="s">
        <v>44</v>
      </c>
      <c r="M225" t="s">
        <v>110</v>
      </c>
      <c r="O225" t="s">
        <v>111</v>
      </c>
      <c r="Q225" t="s">
        <v>53</v>
      </c>
      <c r="U225" t="s">
        <v>47</v>
      </c>
      <c r="W225" t="s">
        <v>48</v>
      </c>
      <c r="X225">
        <v>0</v>
      </c>
      <c r="Y225">
        <v>0</v>
      </c>
      <c r="Z225">
        <v>0</v>
      </c>
      <c r="AA225">
        <v>1</v>
      </c>
      <c r="AB225">
        <v>0</v>
      </c>
      <c r="AC225">
        <v>0</v>
      </c>
      <c r="AD225">
        <v>0</v>
      </c>
      <c r="AE225" t="s">
        <v>44</v>
      </c>
      <c r="AG225">
        <v>42</v>
      </c>
      <c r="AO225">
        <v>180</v>
      </c>
    </row>
    <row r="226" spans="1:41" ht="15" customHeight="1" x14ac:dyDescent="0.25">
      <c r="A226" t="s">
        <v>41</v>
      </c>
      <c r="B226" t="s">
        <v>107</v>
      </c>
      <c r="C226" t="s">
        <v>108</v>
      </c>
      <c r="D226" t="s">
        <v>109</v>
      </c>
      <c r="E226" t="s">
        <v>109</v>
      </c>
      <c r="F226" t="s">
        <v>42</v>
      </c>
      <c r="G226" s="1">
        <v>43151</v>
      </c>
      <c r="I226" t="s">
        <v>43</v>
      </c>
      <c r="K226" t="s">
        <v>44</v>
      </c>
      <c r="M226" t="s">
        <v>110</v>
      </c>
      <c r="O226" t="s">
        <v>111</v>
      </c>
      <c r="Q226" t="s">
        <v>53</v>
      </c>
      <c r="U226" t="s">
        <v>47</v>
      </c>
      <c r="W226" t="s">
        <v>48</v>
      </c>
      <c r="X226">
        <v>0</v>
      </c>
      <c r="Y226">
        <v>0</v>
      </c>
      <c r="Z226">
        <v>0</v>
      </c>
      <c r="AA226">
        <v>1</v>
      </c>
      <c r="AB226">
        <v>0</v>
      </c>
      <c r="AC226">
        <v>0</v>
      </c>
      <c r="AD226">
        <v>0</v>
      </c>
      <c r="AE226" t="s">
        <v>44</v>
      </c>
      <c r="AG226">
        <v>50</v>
      </c>
      <c r="AO226">
        <v>197</v>
      </c>
    </row>
    <row r="227" spans="1:41" ht="15" customHeight="1" x14ac:dyDescent="0.25">
      <c r="A227" t="s">
        <v>41</v>
      </c>
      <c r="B227" t="s">
        <v>107</v>
      </c>
      <c r="C227" t="s">
        <v>108</v>
      </c>
      <c r="D227" t="s">
        <v>129</v>
      </c>
      <c r="E227" t="s">
        <v>129</v>
      </c>
      <c r="F227" t="s">
        <v>42</v>
      </c>
      <c r="G227" s="1">
        <v>43152</v>
      </c>
      <c r="I227" t="s">
        <v>43</v>
      </c>
      <c r="K227" t="s">
        <v>44</v>
      </c>
      <c r="M227" t="s">
        <v>143</v>
      </c>
      <c r="O227" t="s">
        <v>138</v>
      </c>
      <c r="Q227" t="s">
        <v>53</v>
      </c>
      <c r="U227" t="s">
        <v>47</v>
      </c>
      <c r="W227" t="s">
        <v>48</v>
      </c>
      <c r="X227">
        <v>0</v>
      </c>
      <c r="Y227">
        <v>0</v>
      </c>
      <c r="Z227">
        <v>0</v>
      </c>
      <c r="AA227">
        <v>1</v>
      </c>
      <c r="AB227">
        <v>0</v>
      </c>
      <c r="AC227">
        <v>0</v>
      </c>
      <c r="AD227">
        <v>0</v>
      </c>
      <c r="AE227" t="s">
        <v>44</v>
      </c>
      <c r="AG227">
        <v>9</v>
      </c>
      <c r="AO227">
        <v>181</v>
      </c>
    </row>
    <row r="228" spans="1:41" ht="15" customHeight="1" x14ac:dyDescent="0.25">
      <c r="A228" t="s">
        <v>41</v>
      </c>
      <c r="B228" t="s">
        <v>107</v>
      </c>
      <c r="C228" t="s">
        <v>108</v>
      </c>
      <c r="D228" t="s">
        <v>109</v>
      </c>
      <c r="E228" t="s">
        <v>109</v>
      </c>
      <c r="F228" t="s">
        <v>42</v>
      </c>
      <c r="G228" s="1">
        <v>43152</v>
      </c>
      <c r="I228" t="s">
        <v>43</v>
      </c>
      <c r="K228" t="s">
        <v>44</v>
      </c>
      <c r="M228" t="s">
        <v>110</v>
      </c>
      <c r="O228" t="s">
        <v>111</v>
      </c>
      <c r="Q228" t="s">
        <v>53</v>
      </c>
      <c r="U228" t="s">
        <v>47</v>
      </c>
      <c r="W228" t="s">
        <v>48</v>
      </c>
      <c r="X228">
        <v>0</v>
      </c>
      <c r="Y228">
        <v>0</v>
      </c>
      <c r="Z228">
        <v>0</v>
      </c>
      <c r="AA228">
        <v>1</v>
      </c>
      <c r="AB228">
        <v>0</v>
      </c>
      <c r="AC228">
        <v>0</v>
      </c>
      <c r="AD228">
        <v>0</v>
      </c>
      <c r="AE228" t="s">
        <v>44</v>
      </c>
      <c r="AG228">
        <v>48</v>
      </c>
      <c r="AH228" t="s">
        <v>47</v>
      </c>
      <c r="AO228">
        <v>198</v>
      </c>
    </row>
    <row r="229" spans="1:41" ht="15" customHeight="1" x14ac:dyDescent="0.25">
      <c r="A229" t="s">
        <v>41</v>
      </c>
      <c r="B229" t="s">
        <v>93</v>
      </c>
      <c r="C229" t="s">
        <v>105</v>
      </c>
      <c r="D229" t="s">
        <v>123</v>
      </c>
      <c r="E229" t="s">
        <v>123</v>
      </c>
      <c r="F229" t="s">
        <v>42</v>
      </c>
      <c r="G229" s="1">
        <v>43153</v>
      </c>
      <c r="I229" t="s">
        <v>133</v>
      </c>
      <c r="K229" t="s">
        <v>44</v>
      </c>
      <c r="O229" t="s">
        <v>111</v>
      </c>
      <c r="Q229" t="s">
        <v>41</v>
      </c>
      <c r="S229" t="s">
        <v>93</v>
      </c>
      <c r="U229" t="s">
        <v>121</v>
      </c>
      <c r="W229" t="s">
        <v>92</v>
      </c>
      <c r="X229">
        <v>0</v>
      </c>
      <c r="Y229">
        <v>0</v>
      </c>
      <c r="Z229">
        <v>1</v>
      </c>
      <c r="AA229">
        <v>0</v>
      </c>
      <c r="AB229">
        <v>0</v>
      </c>
      <c r="AC229">
        <v>0</v>
      </c>
      <c r="AD229">
        <v>0</v>
      </c>
      <c r="AE229" t="s">
        <v>44</v>
      </c>
      <c r="AG229">
        <v>65</v>
      </c>
      <c r="AO229">
        <v>79</v>
      </c>
    </row>
    <row r="230" spans="1:41" ht="15" customHeight="1" x14ac:dyDescent="0.25">
      <c r="A230" t="s">
        <v>41</v>
      </c>
      <c r="B230" t="s">
        <v>93</v>
      </c>
      <c r="C230" t="s">
        <v>105</v>
      </c>
      <c r="D230" t="s">
        <v>123</v>
      </c>
      <c r="E230" t="s">
        <v>123</v>
      </c>
      <c r="F230" t="s">
        <v>42</v>
      </c>
      <c r="G230" s="1">
        <v>43153</v>
      </c>
      <c r="I230" t="s">
        <v>43</v>
      </c>
      <c r="K230" t="s">
        <v>44</v>
      </c>
      <c r="O230" t="s">
        <v>134</v>
      </c>
      <c r="Q230" t="s">
        <v>41</v>
      </c>
      <c r="S230" t="s">
        <v>93</v>
      </c>
      <c r="U230" t="s">
        <v>121</v>
      </c>
      <c r="W230" t="s">
        <v>48</v>
      </c>
      <c r="X230">
        <v>0</v>
      </c>
      <c r="Y230">
        <v>0</v>
      </c>
      <c r="Z230">
        <v>0</v>
      </c>
      <c r="AA230">
        <v>1</v>
      </c>
      <c r="AB230">
        <v>0</v>
      </c>
      <c r="AC230">
        <v>0</v>
      </c>
      <c r="AD230">
        <v>0</v>
      </c>
      <c r="AE230" t="s">
        <v>44</v>
      </c>
      <c r="AG230">
        <v>28</v>
      </c>
      <c r="AO230">
        <v>82</v>
      </c>
    </row>
    <row r="231" spans="1:41" ht="15" customHeight="1" x14ac:dyDescent="0.25">
      <c r="A231" t="s">
        <v>41</v>
      </c>
      <c r="B231" t="s">
        <v>93</v>
      </c>
      <c r="D231" t="s">
        <v>127</v>
      </c>
      <c r="E231" t="s">
        <v>127</v>
      </c>
      <c r="F231" t="s">
        <v>42</v>
      </c>
      <c r="G231" s="1">
        <v>43153</v>
      </c>
      <c r="I231" t="s">
        <v>43</v>
      </c>
      <c r="K231" t="s">
        <v>44</v>
      </c>
      <c r="O231" t="s">
        <v>128</v>
      </c>
      <c r="Q231" t="s">
        <v>53</v>
      </c>
      <c r="U231" t="s">
        <v>47</v>
      </c>
      <c r="W231" t="s">
        <v>91</v>
      </c>
      <c r="X231">
        <v>0</v>
      </c>
      <c r="Y231">
        <v>1</v>
      </c>
      <c r="Z231">
        <v>0</v>
      </c>
      <c r="AA231">
        <v>0</v>
      </c>
      <c r="AB231">
        <v>0</v>
      </c>
      <c r="AC231">
        <v>0</v>
      </c>
      <c r="AD231">
        <v>0</v>
      </c>
      <c r="AE231" t="s">
        <v>44</v>
      </c>
      <c r="AG231">
        <v>9</v>
      </c>
      <c r="AO231">
        <v>164</v>
      </c>
    </row>
    <row r="232" spans="1:41" ht="15" customHeight="1" x14ac:dyDescent="0.25">
      <c r="A232" t="s">
        <v>41</v>
      </c>
      <c r="B232" t="s">
        <v>93</v>
      </c>
      <c r="D232" t="s">
        <v>127</v>
      </c>
      <c r="E232" t="s">
        <v>127</v>
      </c>
      <c r="F232" t="s">
        <v>42</v>
      </c>
      <c r="G232" s="1">
        <v>43153</v>
      </c>
      <c r="I232" t="s">
        <v>43</v>
      </c>
      <c r="K232" t="s">
        <v>44</v>
      </c>
      <c r="O232" t="s">
        <v>128</v>
      </c>
      <c r="Q232" t="s">
        <v>53</v>
      </c>
      <c r="U232" t="s">
        <v>47</v>
      </c>
      <c r="W232" t="s">
        <v>92</v>
      </c>
      <c r="X232">
        <v>0</v>
      </c>
      <c r="Y232">
        <v>0</v>
      </c>
      <c r="Z232">
        <v>1</v>
      </c>
      <c r="AA232">
        <v>0</v>
      </c>
      <c r="AB232">
        <v>0</v>
      </c>
      <c r="AC232">
        <v>0</v>
      </c>
      <c r="AD232">
        <v>0</v>
      </c>
      <c r="AE232" t="s">
        <v>44</v>
      </c>
      <c r="AG232">
        <v>7</v>
      </c>
      <c r="AO232">
        <v>165</v>
      </c>
    </row>
    <row r="233" spans="1:41" ht="15" customHeight="1" x14ac:dyDescent="0.25">
      <c r="A233" t="s">
        <v>41</v>
      </c>
      <c r="B233" t="s">
        <v>107</v>
      </c>
      <c r="C233" t="s">
        <v>108</v>
      </c>
      <c r="D233" t="s">
        <v>129</v>
      </c>
      <c r="E233" t="s">
        <v>129</v>
      </c>
      <c r="F233" t="s">
        <v>42</v>
      </c>
      <c r="G233" s="1">
        <v>43153</v>
      </c>
      <c r="I233" t="s">
        <v>43</v>
      </c>
      <c r="K233" t="s">
        <v>44</v>
      </c>
      <c r="M233" t="s">
        <v>143</v>
      </c>
      <c r="O233" t="s">
        <v>138</v>
      </c>
      <c r="Q233" t="s">
        <v>53</v>
      </c>
      <c r="U233" t="s">
        <v>47</v>
      </c>
      <c r="W233" t="s">
        <v>48</v>
      </c>
      <c r="X233">
        <v>0</v>
      </c>
      <c r="Y233">
        <v>0</v>
      </c>
      <c r="Z233">
        <v>0</v>
      </c>
      <c r="AA233">
        <v>1</v>
      </c>
      <c r="AB233">
        <v>0</v>
      </c>
      <c r="AC233">
        <v>0</v>
      </c>
      <c r="AD233">
        <v>0</v>
      </c>
      <c r="AE233" t="s">
        <v>44</v>
      </c>
      <c r="AG233">
        <v>123</v>
      </c>
      <c r="AO233">
        <v>182</v>
      </c>
    </row>
    <row r="234" spans="1:41" ht="15" customHeight="1" x14ac:dyDescent="0.25">
      <c r="A234" t="s">
        <v>41</v>
      </c>
      <c r="B234" t="s">
        <v>107</v>
      </c>
      <c r="C234" t="s">
        <v>108</v>
      </c>
      <c r="D234" t="s">
        <v>109</v>
      </c>
      <c r="E234" t="s">
        <v>109</v>
      </c>
      <c r="F234" t="s">
        <v>42</v>
      </c>
      <c r="G234" s="1">
        <v>43153</v>
      </c>
      <c r="I234" t="s">
        <v>43</v>
      </c>
      <c r="K234" t="s">
        <v>44</v>
      </c>
      <c r="M234" t="s">
        <v>110</v>
      </c>
      <c r="O234" t="s">
        <v>111</v>
      </c>
      <c r="Q234" t="s">
        <v>53</v>
      </c>
      <c r="U234" t="s">
        <v>47</v>
      </c>
      <c r="W234" t="s">
        <v>48</v>
      </c>
      <c r="X234">
        <v>0</v>
      </c>
      <c r="Y234">
        <v>0</v>
      </c>
      <c r="Z234">
        <v>0</v>
      </c>
      <c r="AA234">
        <v>1</v>
      </c>
      <c r="AB234">
        <v>0</v>
      </c>
      <c r="AC234">
        <v>0</v>
      </c>
      <c r="AD234">
        <v>0</v>
      </c>
      <c r="AE234" t="s">
        <v>47</v>
      </c>
      <c r="AF234" t="s">
        <v>140</v>
      </c>
      <c r="AG234">
        <v>22</v>
      </c>
      <c r="AH234" t="s">
        <v>44</v>
      </c>
      <c r="AO234">
        <v>199</v>
      </c>
    </row>
    <row r="235" spans="1:41" ht="15" customHeight="1" x14ac:dyDescent="0.25">
      <c r="A235" t="s">
        <v>41</v>
      </c>
      <c r="B235" t="s">
        <v>93</v>
      </c>
      <c r="D235" t="s">
        <v>123</v>
      </c>
      <c r="E235" t="s">
        <v>123</v>
      </c>
      <c r="F235" t="s">
        <v>42</v>
      </c>
      <c r="G235" s="1">
        <v>43154</v>
      </c>
      <c r="I235" t="s">
        <v>43</v>
      </c>
      <c r="K235" t="s">
        <v>44</v>
      </c>
      <c r="O235" t="s">
        <v>111</v>
      </c>
      <c r="Q235" t="s">
        <v>44</v>
      </c>
      <c r="S235" t="s">
        <v>130</v>
      </c>
      <c r="U235" t="s">
        <v>47</v>
      </c>
      <c r="W235" t="s">
        <v>48</v>
      </c>
      <c r="X235">
        <v>0</v>
      </c>
      <c r="Y235">
        <v>0</v>
      </c>
      <c r="Z235">
        <v>0</v>
      </c>
      <c r="AA235">
        <v>1</v>
      </c>
      <c r="AB235">
        <v>0</v>
      </c>
      <c r="AC235">
        <v>0</v>
      </c>
      <c r="AD235">
        <v>0</v>
      </c>
      <c r="AE235" t="s">
        <v>44</v>
      </c>
      <c r="AG235">
        <v>28</v>
      </c>
      <c r="AO235">
        <v>83</v>
      </c>
    </row>
    <row r="236" spans="1:41" ht="15" customHeight="1" x14ac:dyDescent="0.25">
      <c r="A236" t="s">
        <v>41</v>
      </c>
      <c r="B236" t="s">
        <v>117</v>
      </c>
      <c r="C236" t="s">
        <v>118</v>
      </c>
      <c r="D236" t="s">
        <v>119</v>
      </c>
      <c r="E236" t="s">
        <v>119</v>
      </c>
      <c r="F236" t="s">
        <v>42</v>
      </c>
      <c r="G236" s="1">
        <v>43154</v>
      </c>
      <c r="I236" t="s">
        <v>43</v>
      </c>
      <c r="K236" t="s">
        <v>45</v>
      </c>
      <c r="O236" t="s">
        <v>122</v>
      </c>
      <c r="Q236" t="s">
        <v>41</v>
      </c>
      <c r="S236" t="s">
        <v>117</v>
      </c>
      <c r="U236" t="s">
        <v>121</v>
      </c>
      <c r="W236" t="s">
        <v>48</v>
      </c>
      <c r="X236">
        <v>0</v>
      </c>
      <c r="Y236">
        <v>0</v>
      </c>
      <c r="Z236">
        <v>0</v>
      </c>
      <c r="AA236">
        <v>1</v>
      </c>
      <c r="AB236">
        <v>0</v>
      </c>
      <c r="AC236">
        <v>0</v>
      </c>
      <c r="AD236">
        <v>0</v>
      </c>
      <c r="AE236" t="s">
        <v>45</v>
      </c>
      <c r="AG236">
        <v>6</v>
      </c>
      <c r="AO236">
        <v>295</v>
      </c>
    </row>
    <row r="237" spans="1:41" ht="15" customHeight="1" x14ac:dyDescent="0.25">
      <c r="A237" t="s">
        <v>41</v>
      </c>
      <c r="B237" t="s">
        <v>117</v>
      </c>
      <c r="C237" t="s">
        <v>118</v>
      </c>
      <c r="D237" t="s">
        <v>119</v>
      </c>
      <c r="E237" t="s">
        <v>119</v>
      </c>
      <c r="F237" t="s">
        <v>42</v>
      </c>
      <c r="G237" s="1">
        <v>43155</v>
      </c>
      <c r="I237" t="s">
        <v>43</v>
      </c>
      <c r="K237" t="s">
        <v>41</v>
      </c>
      <c r="M237" t="s">
        <v>117</v>
      </c>
      <c r="O237" t="s">
        <v>121</v>
      </c>
      <c r="Q237" t="s">
        <v>45</v>
      </c>
      <c r="U237" t="s">
        <v>120</v>
      </c>
      <c r="W237" t="s">
        <v>48</v>
      </c>
      <c r="X237">
        <v>0</v>
      </c>
      <c r="Y237">
        <v>0</v>
      </c>
      <c r="Z237">
        <v>0</v>
      </c>
      <c r="AA237">
        <v>1</v>
      </c>
      <c r="AB237">
        <v>0</v>
      </c>
      <c r="AC237">
        <v>0</v>
      </c>
      <c r="AD237">
        <v>0</v>
      </c>
      <c r="AE237" t="s">
        <v>44</v>
      </c>
      <c r="AG237">
        <v>25</v>
      </c>
      <c r="AO237">
        <v>296</v>
      </c>
    </row>
    <row r="238" spans="1:41" ht="15" customHeight="1" x14ac:dyDescent="0.25">
      <c r="A238" t="s">
        <v>41</v>
      </c>
      <c r="B238" t="s">
        <v>93</v>
      </c>
      <c r="D238" t="s">
        <v>127</v>
      </c>
      <c r="E238" t="s">
        <v>127</v>
      </c>
      <c r="F238" t="s">
        <v>42</v>
      </c>
      <c r="G238" s="1">
        <v>43155</v>
      </c>
      <c r="I238" t="s">
        <v>43</v>
      </c>
      <c r="K238" t="s">
        <v>44</v>
      </c>
      <c r="O238" t="s">
        <v>128</v>
      </c>
      <c r="Q238" t="s">
        <v>55</v>
      </c>
      <c r="U238" t="s">
        <v>47</v>
      </c>
      <c r="W238" t="s">
        <v>91</v>
      </c>
      <c r="X238">
        <v>0</v>
      </c>
      <c r="Y238">
        <v>1</v>
      </c>
      <c r="Z238">
        <v>0</v>
      </c>
      <c r="AA238">
        <v>0</v>
      </c>
      <c r="AB238">
        <v>0</v>
      </c>
      <c r="AC238">
        <v>0</v>
      </c>
      <c r="AD238">
        <v>0</v>
      </c>
      <c r="AE238" t="s">
        <v>44</v>
      </c>
      <c r="AG238">
        <v>9</v>
      </c>
      <c r="AO238">
        <v>314</v>
      </c>
    </row>
    <row r="239" spans="1:41" ht="15" customHeight="1" x14ac:dyDescent="0.25">
      <c r="A239" t="s">
        <v>41</v>
      </c>
      <c r="B239" t="s">
        <v>117</v>
      </c>
      <c r="C239" t="s">
        <v>118</v>
      </c>
      <c r="D239" t="s">
        <v>119</v>
      </c>
      <c r="E239" t="s">
        <v>119</v>
      </c>
      <c r="F239" t="s">
        <v>42</v>
      </c>
      <c r="G239" s="1">
        <v>43156</v>
      </c>
      <c r="I239" t="s">
        <v>43</v>
      </c>
      <c r="K239" t="s">
        <v>41</v>
      </c>
      <c r="M239" t="s">
        <v>117</v>
      </c>
      <c r="O239" t="s">
        <v>121</v>
      </c>
      <c r="Q239" t="s">
        <v>45</v>
      </c>
      <c r="U239" t="s">
        <v>120</v>
      </c>
      <c r="W239" t="s">
        <v>48</v>
      </c>
      <c r="X239">
        <v>0</v>
      </c>
      <c r="Y239">
        <v>0</v>
      </c>
      <c r="Z239">
        <v>0</v>
      </c>
      <c r="AA239">
        <v>1</v>
      </c>
      <c r="AB239">
        <v>0</v>
      </c>
      <c r="AC239">
        <v>0</v>
      </c>
      <c r="AD239">
        <v>0</v>
      </c>
      <c r="AE239" t="s">
        <v>49</v>
      </c>
      <c r="AG239">
        <v>15</v>
      </c>
      <c r="AH239" t="s">
        <v>44</v>
      </c>
      <c r="AJ239">
        <v>2</v>
      </c>
      <c r="AO239">
        <v>297</v>
      </c>
    </row>
    <row r="240" spans="1:41" ht="15" customHeight="1" x14ac:dyDescent="0.25">
      <c r="A240" t="s">
        <v>41</v>
      </c>
      <c r="B240" t="s">
        <v>93</v>
      </c>
      <c r="D240" t="s">
        <v>127</v>
      </c>
      <c r="E240" t="s">
        <v>127</v>
      </c>
      <c r="F240" t="s">
        <v>42</v>
      </c>
      <c r="G240" s="1">
        <v>43156</v>
      </c>
      <c r="I240" t="s">
        <v>43</v>
      </c>
      <c r="K240" t="s">
        <v>44</v>
      </c>
      <c r="O240" t="s">
        <v>111</v>
      </c>
      <c r="Q240" t="s">
        <v>53</v>
      </c>
      <c r="U240" t="s">
        <v>47</v>
      </c>
      <c r="W240" t="s">
        <v>92</v>
      </c>
      <c r="X240">
        <v>0</v>
      </c>
      <c r="Y240">
        <v>0</v>
      </c>
      <c r="Z240">
        <v>1</v>
      </c>
      <c r="AA240">
        <v>0</v>
      </c>
      <c r="AB240">
        <v>0</v>
      </c>
      <c r="AC240">
        <v>0</v>
      </c>
      <c r="AD240">
        <v>0</v>
      </c>
      <c r="AE240" t="s">
        <v>44</v>
      </c>
      <c r="AG240">
        <v>13</v>
      </c>
      <c r="AO240">
        <v>312</v>
      </c>
    </row>
    <row r="241" spans="1:41" ht="15" customHeight="1" x14ac:dyDescent="0.25">
      <c r="A241" t="s">
        <v>41</v>
      </c>
      <c r="B241" t="s">
        <v>93</v>
      </c>
      <c r="D241" t="s">
        <v>127</v>
      </c>
      <c r="E241" t="s">
        <v>127</v>
      </c>
      <c r="F241" t="s">
        <v>42</v>
      </c>
      <c r="G241" s="1">
        <v>43156</v>
      </c>
      <c r="I241" t="s">
        <v>43</v>
      </c>
      <c r="K241" t="s">
        <v>44</v>
      </c>
      <c r="O241" t="s">
        <v>152</v>
      </c>
      <c r="Q241" t="s">
        <v>53</v>
      </c>
      <c r="U241" t="s">
        <v>47</v>
      </c>
      <c r="W241" t="s">
        <v>92</v>
      </c>
      <c r="X241">
        <v>0</v>
      </c>
      <c r="Y241">
        <v>0</v>
      </c>
      <c r="Z241">
        <v>1</v>
      </c>
      <c r="AA241">
        <v>0</v>
      </c>
      <c r="AB241">
        <v>0</v>
      </c>
      <c r="AC241">
        <v>0</v>
      </c>
      <c r="AD241">
        <v>0</v>
      </c>
      <c r="AE241" t="s">
        <v>44</v>
      </c>
      <c r="AG241">
        <v>5</v>
      </c>
      <c r="AO241">
        <v>315</v>
      </c>
    </row>
    <row r="242" spans="1:41" ht="15" customHeight="1" x14ac:dyDescent="0.25">
      <c r="A242" t="s">
        <v>41</v>
      </c>
      <c r="B242" t="s">
        <v>107</v>
      </c>
      <c r="C242" t="s">
        <v>108</v>
      </c>
      <c r="D242" t="s">
        <v>129</v>
      </c>
      <c r="E242" t="s">
        <v>129</v>
      </c>
      <c r="F242" t="s">
        <v>42</v>
      </c>
      <c r="G242" s="1">
        <v>43157</v>
      </c>
      <c r="I242" t="s">
        <v>43</v>
      </c>
      <c r="K242" t="s">
        <v>44</v>
      </c>
      <c r="M242" t="s">
        <v>143</v>
      </c>
      <c r="O242" t="s">
        <v>138</v>
      </c>
      <c r="Q242" t="s">
        <v>53</v>
      </c>
      <c r="U242" t="s">
        <v>47</v>
      </c>
      <c r="W242" t="s">
        <v>48</v>
      </c>
      <c r="X242">
        <v>0</v>
      </c>
      <c r="Y242">
        <v>0</v>
      </c>
      <c r="Z242">
        <v>0</v>
      </c>
      <c r="AA242">
        <v>1</v>
      </c>
      <c r="AB242">
        <v>0</v>
      </c>
      <c r="AC242">
        <v>0</v>
      </c>
      <c r="AD242">
        <v>0</v>
      </c>
      <c r="AE242" t="s">
        <v>44</v>
      </c>
      <c r="AG242">
        <v>28</v>
      </c>
      <c r="AO242">
        <v>311</v>
      </c>
    </row>
    <row r="243" spans="1:41" ht="15" customHeight="1" x14ac:dyDescent="0.25">
      <c r="A243" t="s">
        <v>41</v>
      </c>
      <c r="B243" t="s">
        <v>93</v>
      </c>
      <c r="D243" t="s">
        <v>127</v>
      </c>
      <c r="E243" t="s">
        <v>127</v>
      </c>
      <c r="F243" t="s">
        <v>42</v>
      </c>
      <c r="G243" s="1">
        <v>43157</v>
      </c>
      <c r="I243" t="s">
        <v>43</v>
      </c>
      <c r="K243" t="s">
        <v>44</v>
      </c>
      <c r="O243" t="s">
        <v>128</v>
      </c>
      <c r="Q243" t="s">
        <v>53</v>
      </c>
      <c r="U243" t="s">
        <v>47</v>
      </c>
      <c r="W243" t="s">
        <v>91</v>
      </c>
      <c r="X243">
        <v>0</v>
      </c>
      <c r="Y243">
        <v>1</v>
      </c>
      <c r="Z243">
        <v>0</v>
      </c>
      <c r="AA243">
        <v>0</v>
      </c>
      <c r="AB243">
        <v>0</v>
      </c>
      <c r="AC243">
        <v>0</v>
      </c>
      <c r="AD243">
        <v>0</v>
      </c>
      <c r="AE243" t="s">
        <v>44</v>
      </c>
      <c r="AG243">
        <v>9</v>
      </c>
      <c r="AO243">
        <v>316</v>
      </c>
    </row>
    <row r="244" spans="1:41" ht="15" customHeight="1" x14ac:dyDescent="0.25">
      <c r="A244" t="s">
        <v>41</v>
      </c>
      <c r="B244" t="s">
        <v>93</v>
      </c>
      <c r="C244" t="s">
        <v>105</v>
      </c>
      <c r="D244" t="s">
        <v>123</v>
      </c>
      <c r="E244" t="s">
        <v>123</v>
      </c>
      <c r="F244" t="s">
        <v>42</v>
      </c>
      <c r="G244" s="1">
        <v>43158</v>
      </c>
      <c r="I244" t="s">
        <v>43</v>
      </c>
      <c r="K244" t="s">
        <v>44</v>
      </c>
      <c r="O244" t="s">
        <v>134</v>
      </c>
      <c r="Q244" t="s">
        <v>41</v>
      </c>
      <c r="U244" t="s">
        <v>121</v>
      </c>
      <c r="W244" t="s">
        <v>91</v>
      </c>
      <c r="X244">
        <v>0</v>
      </c>
      <c r="Y244">
        <v>1</v>
      </c>
      <c r="Z244">
        <v>0</v>
      </c>
      <c r="AA244">
        <v>0</v>
      </c>
      <c r="AB244">
        <v>0</v>
      </c>
      <c r="AC244">
        <v>0</v>
      </c>
      <c r="AD244">
        <v>0</v>
      </c>
      <c r="AE244" t="s">
        <v>44</v>
      </c>
      <c r="AG244">
        <v>48</v>
      </c>
      <c r="AO244">
        <v>166</v>
      </c>
    </row>
    <row r="245" spans="1:41" ht="15" customHeight="1" x14ac:dyDescent="0.25">
      <c r="A245" t="s">
        <v>41</v>
      </c>
      <c r="B245" t="s">
        <v>93</v>
      </c>
      <c r="C245" t="s">
        <v>105</v>
      </c>
      <c r="D245" t="s">
        <v>123</v>
      </c>
      <c r="E245" t="s">
        <v>123</v>
      </c>
      <c r="F245" t="s">
        <v>42</v>
      </c>
      <c r="G245" s="1">
        <v>43158</v>
      </c>
      <c r="I245" t="s">
        <v>43</v>
      </c>
      <c r="K245" t="s">
        <v>44</v>
      </c>
      <c r="O245" t="s">
        <v>111</v>
      </c>
      <c r="Q245" t="s">
        <v>44</v>
      </c>
      <c r="U245" t="s">
        <v>47</v>
      </c>
      <c r="W245" t="s">
        <v>48</v>
      </c>
      <c r="X245">
        <v>0</v>
      </c>
      <c r="Y245">
        <v>0</v>
      </c>
      <c r="Z245">
        <v>0</v>
      </c>
      <c r="AA245">
        <v>1</v>
      </c>
      <c r="AB245">
        <v>0</v>
      </c>
      <c r="AC245">
        <v>0</v>
      </c>
      <c r="AD245">
        <v>0</v>
      </c>
      <c r="AE245" t="s">
        <v>44</v>
      </c>
      <c r="AG245">
        <v>28</v>
      </c>
      <c r="AO245">
        <v>167</v>
      </c>
    </row>
    <row r="246" spans="1:41" ht="15" customHeight="1" x14ac:dyDescent="0.25">
      <c r="A246" t="s">
        <v>41</v>
      </c>
      <c r="B246" t="s">
        <v>93</v>
      </c>
      <c r="C246" t="s">
        <v>105</v>
      </c>
      <c r="D246" t="s">
        <v>123</v>
      </c>
      <c r="E246" t="s">
        <v>123</v>
      </c>
      <c r="F246" t="s">
        <v>42</v>
      </c>
      <c r="G246" s="1">
        <v>43158</v>
      </c>
      <c r="I246" t="s">
        <v>43</v>
      </c>
      <c r="K246" t="s">
        <v>44</v>
      </c>
      <c r="O246" t="s">
        <v>111</v>
      </c>
      <c r="Q246" t="s">
        <v>41</v>
      </c>
      <c r="U246" t="s">
        <v>126</v>
      </c>
      <c r="W246" t="s">
        <v>48</v>
      </c>
      <c r="X246">
        <v>0</v>
      </c>
      <c r="Y246">
        <v>0</v>
      </c>
      <c r="Z246">
        <v>0</v>
      </c>
      <c r="AA246">
        <v>1</v>
      </c>
      <c r="AB246">
        <v>0</v>
      </c>
      <c r="AC246">
        <v>0</v>
      </c>
      <c r="AD246">
        <v>0</v>
      </c>
      <c r="AE246" t="s">
        <v>41</v>
      </c>
      <c r="AG246">
        <v>136</v>
      </c>
      <c r="AH246" t="s">
        <v>44</v>
      </c>
      <c r="AO246">
        <v>168</v>
      </c>
    </row>
    <row r="247" spans="1:41" ht="15" customHeight="1" x14ac:dyDescent="0.25">
      <c r="A247" t="s">
        <v>41</v>
      </c>
      <c r="B247" t="s">
        <v>93</v>
      </c>
      <c r="C247" t="s">
        <v>105</v>
      </c>
      <c r="D247" t="s">
        <v>123</v>
      </c>
      <c r="E247" t="s">
        <v>123</v>
      </c>
      <c r="F247" t="s">
        <v>42</v>
      </c>
      <c r="G247" s="1">
        <v>43158</v>
      </c>
      <c r="I247" t="s">
        <v>153</v>
      </c>
      <c r="K247" t="s">
        <v>44</v>
      </c>
      <c r="O247" t="s">
        <v>134</v>
      </c>
      <c r="Q247" t="s">
        <v>41</v>
      </c>
      <c r="S247" t="s">
        <v>93</v>
      </c>
      <c r="U247" t="s">
        <v>126</v>
      </c>
      <c r="W247" t="s">
        <v>48</v>
      </c>
      <c r="X247">
        <v>0</v>
      </c>
      <c r="Y247">
        <v>0</v>
      </c>
      <c r="Z247">
        <v>0</v>
      </c>
      <c r="AA247">
        <v>1</v>
      </c>
      <c r="AB247">
        <v>0</v>
      </c>
      <c r="AC247">
        <v>0</v>
      </c>
      <c r="AD247">
        <v>0</v>
      </c>
      <c r="AE247" t="s">
        <v>44</v>
      </c>
      <c r="AG247">
        <v>27</v>
      </c>
      <c r="AH247" t="s">
        <v>41</v>
      </c>
      <c r="AO247">
        <v>169</v>
      </c>
    </row>
    <row r="248" spans="1:41" ht="15" customHeight="1" x14ac:dyDescent="0.25">
      <c r="A248" t="s">
        <v>41</v>
      </c>
      <c r="B248" t="s">
        <v>93</v>
      </c>
      <c r="C248" t="s">
        <v>105</v>
      </c>
      <c r="D248" t="s">
        <v>123</v>
      </c>
      <c r="E248" t="s">
        <v>123</v>
      </c>
      <c r="F248" t="s">
        <v>42</v>
      </c>
      <c r="G248" s="1">
        <v>43158</v>
      </c>
      <c r="I248" t="s">
        <v>124</v>
      </c>
      <c r="K248" t="s">
        <v>41</v>
      </c>
      <c r="M248" t="s">
        <v>93</v>
      </c>
      <c r="O248" t="s">
        <v>126</v>
      </c>
      <c r="Q248" t="s">
        <v>44</v>
      </c>
      <c r="U248" t="s">
        <v>134</v>
      </c>
      <c r="W248" t="s">
        <v>48</v>
      </c>
      <c r="X248">
        <v>0</v>
      </c>
      <c r="Y248">
        <v>0</v>
      </c>
      <c r="Z248">
        <v>0</v>
      </c>
      <c r="AA248">
        <v>1</v>
      </c>
      <c r="AB248">
        <v>0</v>
      </c>
      <c r="AC248">
        <v>0</v>
      </c>
      <c r="AD248">
        <v>0</v>
      </c>
      <c r="AE248" t="s">
        <v>44</v>
      </c>
      <c r="AG248">
        <v>22</v>
      </c>
      <c r="AO248">
        <v>170</v>
      </c>
    </row>
    <row r="249" spans="1:41" ht="15" customHeight="1" x14ac:dyDescent="0.25">
      <c r="A249" t="s">
        <v>41</v>
      </c>
      <c r="B249" t="s">
        <v>93</v>
      </c>
      <c r="C249" t="s">
        <v>105</v>
      </c>
      <c r="D249" t="s">
        <v>123</v>
      </c>
      <c r="E249" t="s">
        <v>123</v>
      </c>
      <c r="F249" t="s">
        <v>42</v>
      </c>
      <c r="G249" s="1">
        <v>43158</v>
      </c>
      <c r="I249" t="s">
        <v>124</v>
      </c>
      <c r="K249" t="s">
        <v>44</v>
      </c>
      <c r="O249" t="s">
        <v>134</v>
      </c>
      <c r="Q249" t="s">
        <v>44</v>
      </c>
      <c r="S249" t="s">
        <v>130</v>
      </c>
      <c r="U249" t="s">
        <v>111</v>
      </c>
      <c r="W249" t="s">
        <v>48</v>
      </c>
      <c r="X249">
        <v>0</v>
      </c>
      <c r="Y249">
        <v>0</v>
      </c>
      <c r="Z249">
        <v>0</v>
      </c>
      <c r="AA249">
        <v>1</v>
      </c>
      <c r="AB249">
        <v>0</v>
      </c>
      <c r="AC249">
        <v>0</v>
      </c>
      <c r="AD249">
        <v>0</v>
      </c>
      <c r="AE249" t="s">
        <v>44</v>
      </c>
      <c r="AG249">
        <v>28</v>
      </c>
      <c r="AO249">
        <v>171</v>
      </c>
    </row>
    <row r="250" spans="1:41" ht="15" customHeight="1" x14ac:dyDescent="0.25">
      <c r="A250" t="s">
        <v>41</v>
      </c>
      <c r="B250" t="s">
        <v>93</v>
      </c>
      <c r="D250" t="s">
        <v>123</v>
      </c>
      <c r="E250" t="s">
        <v>123</v>
      </c>
      <c r="F250" t="s">
        <v>42</v>
      </c>
      <c r="G250" s="1">
        <v>43158</v>
      </c>
      <c r="I250" t="s">
        <v>124</v>
      </c>
      <c r="K250" t="s">
        <v>44</v>
      </c>
      <c r="O250" t="s">
        <v>134</v>
      </c>
      <c r="Q250" t="s">
        <v>44</v>
      </c>
      <c r="U250" t="s">
        <v>47</v>
      </c>
      <c r="W250" t="s">
        <v>92</v>
      </c>
      <c r="X250">
        <v>0</v>
      </c>
      <c r="Y250">
        <v>0</v>
      </c>
      <c r="Z250">
        <v>1</v>
      </c>
      <c r="AA250">
        <v>0</v>
      </c>
      <c r="AB250">
        <v>0</v>
      </c>
      <c r="AC250">
        <v>0</v>
      </c>
      <c r="AD250">
        <v>0</v>
      </c>
      <c r="AE250" t="s">
        <v>44</v>
      </c>
      <c r="AG250">
        <v>30</v>
      </c>
      <c r="AO250">
        <v>172</v>
      </c>
    </row>
    <row r="251" spans="1:41" ht="15" customHeight="1" x14ac:dyDescent="0.25">
      <c r="A251" t="s">
        <v>41</v>
      </c>
      <c r="B251" t="s">
        <v>112</v>
      </c>
      <c r="C251" t="s">
        <v>113</v>
      </c>
      <c r="D251" t="s">
        <v>154</v>
      </c>
      <c r="E251" t="s">
        <v>154</v>
      </c>
      <c r="F251" t="s">
        <v>42</v>
      </c>
      <c r="G251" s="1">
        <v>43158</v>
      </c>
      <c r="I251" t="s">
        <v>99</v>
      </c>
      <c r="K251" t="s">
        <v>44</v>
      </c>
      <c r="O251" t="s">
        <v>47</v>
      </c>
      <c r="Q251" t="s">
        <v>53</v>
      </c>
      <c r="U251" t="s">
        <v>47</v>
      </c>
      <c r="W251" t="s">
        <v>48</v>
      </c>
      <c r="X251">
        <v>0</v>
      </c>
      <c r="Y251">
        <v>0</v>
      </c>
      <c r="Z251">
        <v>0</v>
      </c>
      <c r="AA251">
        <v>1</v>
      </c>
      <c r="AB251">
        <v>0</v>
      </c>
      <c r="AC251">
        <v>0</v>
      </c>
      <c r="AD251">
        <v>0</v>
      </c>
      <c r="AE251" t="s">
        <v>44</v>
      </c>
      <c r="AG251">
        <v>147</v>
      </c>
      <c r="AO251">
        <v>257</v>
      </c>
    </row>
    <row r="252" spans="1:41" ht="15" customHeight="1" x14ac:dyDescent="0.25">
      <c r="A252" t="s">
        <v>41</v>
      </c>
      <c r="B252" t="s">
        <v>112</v>
      </c>
      <c r="C252" t="s">
        <v>113</v>
      </c>
      <c r="D252" t="s">
        <v>154</v>
      </c>
      <c r="E252" t="s">
        <v>154</v>
      </c>
      <c r="F252" t="s">
        <v>42</v>
      </c>
      <c r="G252" s="1">
        <v>43158</v>
      </c>
      <c r="I252" t="s">
        <v>99</v>
      </c>
      <c r="K252" t="s">
        <v>44</v>
      </c>
      <c r="O252" t="s">
        <v>47</v>
      </c>
      <c r="Q252" t="s">
        <v>53</v>
      </c>
      <c r="U252" t="s">
        <v>47</v>
      </c>
      <c r="W252" t="s">
        <v>48</v>
      </c>
      <c r="X252">
        <v>0</v>
      </c>
      <c r="Y252">
        <v>0</v>
      </c>
      <c r="Z252">
        <v>0</v>
      </c>
      <c r="AA252">
        <v>1</v>
      </c>
      <c r="AB252">
        <v>0</v>
      </c>
      <c r="AC252">
        <v>0</v>
      </c>
      <c r="AD252">
        <v>0</v>
      </c>
      <c r="AE252" t="s">
        <v>49</v>
      </c>
      <c r="AG252">
        <v>155</v>
      </c>
      <c r="AO252">
        <v>258</v>
      </c>
    </row>
    <row r="253" spans="1:41" ht="15" customHeight="1" x14ac:dyDescent="0.25">
      <c r="A253" t="s">
        <v>41</v>
      </c>
      <c r="B253" t="s">
        <v>112</v>
      </c>
      <c r="C253" t="s">
        <v>113</v>
      </c>
      <c r="D253" t="s">
        <v>154</v>
      </c>
      <c r="E253" t="s">
        <v>154</v>
      </c>
      <c r="F253" t="s">
        <v>42</v>
      </c>
      <c r="G253" s="1">
        <v>43158</v>
      </c>
      <c r="I253" t="s">
        <v>133</v>
      </c>
      <c r="K253" t="s">
        <v>44</v>
      </c>
      <c r="O253" t="s">
        <v>47</v>
      </c>
      <c r="Q253" t="s">
        <v>53</v>
      </c>
      <c r="U253" t="s">
        <v>47</v>
      </c>
      <c r="W253" t="s">
        <v>48</v>
      </c>
      <c r="X253">
        <v>0</v>
      </c>
      <c r="Y253">
        <v>0</v>
      </c>
      <c r="Z253">
        <v>0</v>
      </c>
      <c r="AA253">
        <v>1</v>
      </c>
      <c r="AB253">
        <v>0</v>
      </c>
      <c r="AC253">
        <v>0</v>
      </c>
      <c r="AD253">
        <v>0</v>
      </c>
      <c r="AE253" t="s">
        <v>44</v>
      </c>
      <c r="AG253">
        <v>174</v>
      </c>
      <c r="AO253">
        <v>259</v>
      </c>
    </row>
    <row r="254" spans="1:41" ht="15" customHeight="1" x14ac:dyDescent="0.25">
      <c r="A254" t="s">
        <v>41</v>
      </c>
      <c r="B254" t="s">
        <v>112</v>
      </c>
      <c r="C254" t="s">
        <v>113</v>
      </c>
      <c r="D254" t="s">
        <v>154</v>
      </c>
      <c r="E254" t="s">
        <v>154</v>
      </c>
      <c r="F254" t="s">
        <v>42</v>
      </c>
      <c r="G254" s="1">
        <v>43158</v>
      </c>
      <c r="I254" t="s">
        <v>133</v>
      </c>
      <c r="K254" t="s">
        <v>44</v>
      </c>
      <c r="O254" t="s">
        <v>47</v>
      </c>
      <c r="Q254" t="s">
        <v>53</v>
      </c>
      <c r="U254" t="s">
        <v>47</v>
      </c>
      <c r="W254" t="s">
        <v>48</v>
      </c>
      <c r="X254">
        <v>0</v>
      </c>
      <c r="Y254">
        <v>0</v>
      </c>
      <c r="Z254">
        <v>0</v>
      </c>
      <c r="AA254">
        <v>1</v>
      </c>
      <c r="AB254">
        <v>0</v>
      </c>
      <c r="AC254">
        <v>0</v>
      </c>
      <c r="AD254">
        <v>0</v>
      </c>
      <c r="AE254" t="s">
        <v>44</v>
      </c>
      <c r="AG254">
        <v>104</v>
      </c>
      <c r="AO254">
        <v>260</v>
      </c>
    </row>
    <row r="255" spans="1:41" ht="15" customHeight="1" x14ac:dyDescent="0.25">
      <c r="A255" t="s">
        <v>41</v>
      </c>
      <c r="B255" t="s">
        <v>112</v>
      </c>
      <c r="C255" t="s">
        <v>113</v>
      </c>
      <c r="D255" t="s">
        <v>154</v>
      </c>
      <c r="E255" t="s">
        <v>154</v>
      </c>
      <c r="F255" t="s">
        <v>42</v>
      </c>
      <c r="G255" s="1">
        <v>43158</v>
      </c>
      <c r="I255" t="s">
        <v>133</v>
      </c>
      <c r="K255" t="s">
        <v>44</v>
      </c>
      <c r="O255" t="s">
        <v>47</v>
      </c>
      <c r="Q255" t="s">
        <v>53</v>
      </c>
      <c r="U255" t="s">
        <v>47</v>
      </c>
      <c r="W255" t="s">
        <v>48</v>
      </c>
      <c r="X255">
        <v>0</v>
      </c>
      <c r="Y255">
        <v>0</v>
      </c>
      <c r="Z255">
        <v>0</v>
      </c>
      <c r="AA255">
        <v>1</v>
      </c>
      <c r="AB255">
        <v>0</v>
      </c>
      <c r="AC255">
        <v>0</v>
      </c>
      <c r="AD255">
        <v>0</v>
      </c>
      <c r="AE255" t="s">
        <v>44</v>
      </c>
      <c r="AG255">
        <v>117</v>
      </c>
      <c r="AO255">
        <v>261</v>
      </c>
    </row>
    <row r="256" spans="1:41" ht="15" customHeight="1" x14ac:dyDescent="0.25">
      <c r="A256" t="s">
        <v>41</v>
      </c>
      <c r="B256" t="s">
        <v>112</v>
      </c>
      <c r="C256" t="s">
        <v>113</v>
      </c>
      <c r="D256" t="s">
        <v>154</v>
      </c>
      <c r="E256" t="s">
        <v>154</v>
      </c>
      <c r="F256" t="s">
        <v>42</v>
      </c>
      <c r="G256" s="1">
        <v>43158</v>
      </c>
      <c r="I256" t="s">
        <v>99</v>
      </c>
      <c r="K256" t="s">
        <v>44</v>
      </c>
      <c r="O256" t="s">
        <v>47</v>
      </c>
      <c r="Q256" t="s">
        <v>53</v>
      </c>
      <c r="U256" t="s">
        <v>47</v>
      </c>
      <c r="W256" t="s">
        <v>48</v>
      </c>
      <c r="X256">
        <v>0</v>
      </c>
      <c r="Y256">
        <v>0</v>
      </c>
      <c r="Z256">
        <v>0</v>
      </c>
      <c r="AA256">
        <v>1</v>
      </c>
      <c r="AB256">
        <v>0</v>
      </c>
      <c r="AC256">
        <v>0</v>
      </c>
      <c r="AD256">
        <v>0</v>
      </c>
      <c r="AE256" t="s">
        <v>44</v>
      </c>
      <c r="AG256">
        <v>97</v>
      </c>
      <c r="AO256">
        <v>262</v>
      </c>
    </row>
    <row r="257" spans="1:41" ht="15" customHeight="1" x14ac:dyDescent="0.25">
      <c r="A257" t="s">
        <v>41</v>
      </c>
      <c r="B257" t="s">
        <v>112</v>
      </c>
      <c r="C257" t="s">
        <v>113</v>
      </c>
      <c r="D257" t="s">
        <v>154</v>
      </c>
      <c r="E257" t="s">
        <v>154</v>
      </c>
      <c r="F257" t="s">
        <v>42</v>
      </c>
      <c r="G257" s="1">
        <v>43158</v>
      </c>
      <c r="I257" t="s">
        <v>133</v>
      </c>
      <c r="K257" t="s">
        <v>44</v>
      </c>
      <c r="O257" t="s">
        <v>47</v>
      </c>
      <c r="Q257" t="s">
        <v>53</v>
      </c>
      <c r="U257" t="s">
        <v>47</v>
      </c>
      <c r="W257" t="s">
        <v>48</v>
      </c>
      <c r="X257">
        <v>0</v>
      </c>
      <c r="Y257">
        <v>0</v>
      </c>
      <c r="Z257">
        <v>0</v>
      </c>
      <c r="AA257">
        <v>1</v>
      </c>
      <c r="AB257">
        <v>0</v>
      </c>
      <c r="AC257">
        <v>0</v>
      </c>
      <c r="AD257">
        <v>0</v>
      </c>
      <c r="AE257" t="s">
        <v>44</v>
      </c>
      <c r="AG257">
        <v>117</v>
      </c>
      <c r="AO257">
        <v>263</v>
      </c>
    </row>
    <row r="258" spans="1:41" ht="15" customHeight="1" x14ac:dyDescent="0.25">
      <c r="A258" t="s">
        <v>41</v>
      </c>
      <c r="B258" t="s">
        <v>112</v>
      </c>
      <c r="C258" t="s">
        <v>113</v>
      </c>
      <c r="D258" t="s">
        <v>154</v>
      </c>
      <c r="E258" t="s">
        <v>154</v>
      </c>
      <c r="F258" t="s">
        <v>42</v>
      </c>
      <c r="G258" s="1">
        <v>43158</v>
      </c>
      <c r="I258" t="s">
        <v>99</v>
      </c>
      <c r="K258" t="s">
        <v>44</v>
      </c>
      <c r="O258" t="s">
        <v>47</v>
      </c>
      <c r="Q258" t="s">
        <v>53</v>
      </c>
      <c r="U258" t="s">
        <v>47</v>
      </c>
      <c r="W258" t="s">
        <v>48</v>
      </c>
      <c r="X258">
        <v>0</v>
      </c>
      <c r="Y258">
        <v>0</v>
      </c>
      <c r="Z258">
        <v>0</v>
      </c>
      <c r="AA258">
        <v>1</v>
      </c>
      <c r="AB258">
        <v>0</v>
      </c>
      <c r="AC258">
        <v>0</v>
      </c>
      <c r="AD258">
        <v>0</v>
      </c>
      <c r="AE258" t="s">
        <v>44</v>
      </c>
      <c r="AG258">
        <v>135</v>
      </c>
      <c r="AO258">
        <v>264</v>
      </c>
    </row>
    <row r="259" spans="1:41" ht="15" customHeight="1" x14ac:dyDescent="0.25">
      <c r="A259" t="s">
        <v>41</v>
      </c>
      <c r="B259" t="s">
        <v>112</v>
      </c>
      <c r="C259" t="s">
        <v>113</v>
      </c>
      <c r="D259" t="s">
        <v>154</v>
      </c>
      <c r="E259" t="s">
        <v>154</v>
      </c>
      <c r="F259" t="s">
        <v>42</v>
      </c>
      <c r="G259" s="1">
        <v>43158</v>
      </c>
      <c r="I259" t="s">
        <v>133</v>
      </c>
      <c r="K259" t="s">
        <v>44</v>
      </c>
      <c r="O259" t="s">
        <v>47</v>
      </c>
      <c r="Q259" t="s">
        <v>53</v>
      </c>
      <c r="U259" t="s">
        <v>47</v>
      </c>
      <c r="W259" t="s">
        <v>48</v>
      </c>
      <c r="X259">
        <v>0</v>
      </c>
      <c r="Y259">
        <v>0</v>
      </c>
      <c r="Z259">
        <v>0</v>
      </c>
      <c r="AA259">
        <v>1</v>
      </c>
      <c r="AB259">
        <v>0</v>
      </c>
      <c r="AC259">
        <v>0</v>
      </c>
      <c r="AD259">
        <v>0</v>
      </c>
      <c r="AE259" t="s">
        <v>44</v>
      </c>
      <c r="AG259">
        <v>47</v>
      </c>
      <c r="AO259">
        <v>265</v>
      </c>
    </row>
    <row r="260" spans="1:41" ht="15" customHeight="1" x14ac:dyDescent="0.25">
      <c r="A260" t="s">
        <v>41</v>
      </c>
      <c r="B260" t="s">
        <v>112</v>
      </c>
      <c r="C260" t="s">
        <v>113</v>
      </c>
      <c r="D260" t="s">
        <v>154</v>
      </c>
      <c r="E260" t="s">
        <v>154</v>
      </c>
      <c r="F260" t="s">
        <v>42</v>
      </c>
      <c r="G260" s="1">
        <v>43158</v>
      </c>
      <c r="I260" t="s">
        <v>99</v>
      </c>
      <c r="K260" t="s">
        <v>44</v>
      </c>
      <c r="O260" t="s">
        <v>47</v>
      </c>
      <c r="Q260" t="s">
        <v>53</v>
      </c>
      <c r="U260" t="s">
        <v>47</v>
      </c>
      <c r="W260" t="s">
        <v>48</v>
      </c>
      <c r="X260">
        <v>0</v>
      </c>
      <c r="Y260">
        <v>0</v>
      </c>
      <c r="Z260">
        <v>0</v>
      </c>
      <c r="AA260">
        <v>1</v>
      </c>
      <c r="AB260">
        <v>0</v>
      </c>
      <c r="AC260">
        <v>0</v>
      </c>
      <c r="AD260">
        <v>0</v>
      </c>
      <c r="AE260" t="s">
        <v>44</v>
      </c>
      <c r="AG260">
        <v>88</v>
      </c>
      <c r="AO260">
        <v>266</v>
      </c>
    </row>
    <row r="261" spans="1:41" ht="15" customHeight="1" x14ac:dyDescent="0.25">
      <c r="A261" t="s">
        <v>41</v>
      </c>
      <c r="B261" t="s">
        <v>112</v>
      </c>
      <c r="C261" t="s">
        <v>113</v>
      </c>
      <c r="D261" t="s">
        <v>154</v>
      </c>
      <c r="E261" t="s">
        <v>154</v>
      </c>
      <c r="F261" t="s">
        <v>42</v>
      </c>
      <c r="G261" s="1">
        <v>43158</v>
      </c>
      <c r="I261" t="s">
        <v>99</v>
      </c>
      <c r="K261" t="s">
        <v>44</v>
      </c>
      <c r="O261" t="s">
        <v>47</v>
      </c>
      <c r="Q261" t="s">
        <v>53</v>
      </c>
      <c r="U261" t="s">
        <v>47</v>
      </c>
      <c r="W261" t="s">
        <v>48</v>
      </c>
      <c r="X261">
        <v>0</v>
      </c>
      <c r="Y261">
        <v>0</v>
      </c>
      <c r="Z261">
        <v>0</v>
      </c>
      <c r="AA261">
        <v>1</v>
      </c>
      <c r="AB261">
        <v>0</v>
      </c>
      <c r="AC261">
        <v>0</v>
      </c>
      <c r="AD261">
        <v>0</v>
      </c>
      <c r="AE261" t="s">
        <v>44</v>
      </c>
      <c r="AG261">
        <v>158</v>
      </c>
      <c r="AO261">
        <v>267</v>
      </c>
    </row>
    <row r="262" spans="1:41" ht="15" customHeight="1" x14ac:dyDescent="0.25">
      <c r="A262" t="s">
        <v>41</v>
      </c>
      <c r="B262" t="s">
        <v>112</v>
      </c>
      <c r="C262" t="s">
        <v>113</v>
      </c>
      <c r="D262" t="s">
        <v>154</v>
      </c>
      <c r="E262" t="s">
        <v>154</v>
      </c>
      <c r="F262" t="s">
        <v>42</v>
      </c>
      <c r="G262" s="1">
        <v>43158</v>
      </c>
      <c r="I262" t="s">
        <v>133</v>
      </c>
      <c r="K262" t="s">
        <v>44</v>
      </c>
      <c r="O262" t="s">
        <v>47</v>
      </c>
      <c r="Q262" t="s">
        <v>53</v>
      </c>
      <c r="U262" t="s">
        <v>47</v>
      </c>
      <c r="W262" t="s">
        <v>48</v>
      </c>
      <c r="X262">
        <v>0</v>
      </c>
      <c r="Y262">
        <v>0</v>
      </c>
      <c r="Z262">
        <v>0</v>
      </c>
      <c r="AA262">
        <v>1</v>
      </c>
      <c r="AB262">
        <v>0</v>
      </c>
      <c r="AC262">
        <v>0</v>
      </c>
      <c r="AD262">
        <v>0</v>
      </c>
      <c r="AE262" t="s">
        <v>44</v>
      </c>
      <c r="AG262">
        <v>108</v>
      </c>
      <c r="AO262">
        <v>268</v>
      </c>
    </row>
    <row r="263" spans="1:41" ht="15" customHeight="1" x14ac:dyDescent="0.25">
      <c r="A263" t="s">
        <v>41</v>
      </c>
      <c r="B263" t="s">
        <v>112</v>
      </c>
      <c r="C263" t="s">
        <v>113</v>
      </c>
      <c r="D263" t="s">
        <v>154</v>
      </c>
      <c r="E263" t="s">
        <v>154</v>
      </c>
      <c r="F263" t="s">
        <v>42</v>
      </c>
      <c r="G263" s="1">
        <v>43158</v>
      </c>
      <c r="I263" t="s">
        <v>133</v>
      </c>
      <c r="K263" t="s">
        <v>44</v>
      </c>
      <c r="O263" t="s">
        <v>47</v>
      </c>
      <c r="Q263" t="s">
        <v>53</v>
      </c>
      <c r="U263" t="s">
        <v>47</v>
      </c>
      <c r="W263" t="s">
        <v>48</v>
      </c>
      <c r="X263">
        <v>0</v>
      </c>
      <c r="Y263">
        <v>0</v>
      </c>
      <c r="Z263">
        <v>0</v>
      </c>
      <c r="AA263">
        <v>1</v>
      </c>
      <c r="AB263">
        <v>0</v>
      </c>
      <c r="AC263">
        <v>0</v>
      </c>
      <c r="AD263">
        <v>0</v>
      </c>
      <c r="AE263" t="s">
        <v>44</v>
      </c>
      <c r="AG263">
        <v>59</v>
      </c>
      <c r="AO263">
        <v>269</v>
      </c>
    </row>
    <row r="264" spans="1:41" ht="15" customHeight="1" x14ac:dyDescent="0.25">
      <c r="A264" t="s">
        <v>41</v>
      </c>
      <c r="B264" t="s">
        <v>112</v>
      </c>
      <c r="C264" t="s">
        <v>113</v>
      </c>
      <c r="D264" t="s">
        <v>154</v>
      </c>
      <c r="E264" t="s">
        <v>154</v>
      </c>
      <c r="F264" t="s">
        <v>42</v>
      </c>
      <c r="G264" s="1">
        <v>43158</v>
      </c>
      <c r="I264" t="s">
        <v>99</v>
      </c>
      <c r="K264" t="s">
        <v>44</v>
      </c>
      <c r="O264" t="s">
        <v>47</v>
      </c>
      <c r="Q264" t="s">
        <v>53</v>
      </c>
      <c r="U264" t="s">
        <v>47</v>
      </c>
      <c r="W264" t="s">
        <v>48</v>
      </c>
      <c r="X264">
        <v>0</v>
      </c>
      <c r="Y264">
        <v>0</v>
      </c>
      <c r="Z264">
        <v>0</v>
      </c>
      <c r="AA264">
        <v>1</v>
      </c>
      <c r="AB264">
        <v>0</v>
      </c>
      <c r="AC264">
        <v>0</v>
      </c>
      <c r="AD264">
        <v>0</v>
      </c>
      <c r="AE264" t="s">
        <v>44</v>
      </c>
      <c r="AG264">
        <v>163</v>
      </c>
      <c r="AO264">
        <v>270</v>
      </c>
    </row>
    <row r="265" spans="1:41" ht="15" customHeight="1" x14ac:dyDescent="0.25">
      <c r="A265" t="s">
        <v>41</v>
      </c>
      <c r="B265" t="s">
        <v>112</v>
      </c>
      <c r="C265" t="s">
        <v>113</v>
      </c>
      <c r="D265" t="s">
        <v>154</v>
      </c>
      <c r="E265" t="s">
        <v>154</v>
      </c>
      <c r="F265" t="s">
        <v>42</v>
      </c>
      <c r="G265" s="1">
        <v>43158</v>
      </c>
      <c r="I265" t="s">
        <v>133</v>
      </c>
      <c r="K265" t="s">
        <v>44</v>
      </c>
      <c r="O265" t="s">
        <v>47</v>
      </c>
      <c r="Q265" t="s">
        <v>53</v>
      </c>
      <c r="U265" t="s">
        <v>47</v>
      </c>
      <c r="W265" t="s">
        <v>48</v>
      </c>
      <c r="X265">
        <v>0</v>
      </c>
      <c r="Y265">
        <v>0</v>
      </c>
      <c r="Z265">
        <v>0</v>
      </c>
      <c r="AA265">
        <v>1</v>
      </c>
      <c r="AB265">
        <v>0</v>
      </c>
      <c r="AC265">
        <v>0</v>
      </c>
      <c r="AD265">
        <v>0</v>
      </c>
      <c r="AE265" t="s">
        <v>44</v>
      </c>
      <c r="AG265">
        <v>81</v>
      </c>
      <c r="AO265">
        <v>271</v>
      </c>
    </row>
    <row r="266" spans="1:41" ht="15" customHeight="1" x14ac:dyDescent="0.25">
      <c r="A266" t="s">
        <v>41</v>
      </c>
      <c r="B266" t="s">
        <v>112</v>
      </c>
      <c r="C266" t="s">
        <v>113</v>
      </c>
      <c r="D266" t="s">
        <v>154</v>
      </c>
      <c r="E266" t="s">
        <v>154</v>
      </c>
      <c r="F266" t="s">
        <v>42</v>
      </c>
      <c r="G266" s="1">
        <v>43158</v>
      </c>
      <c r="I266" t="s">
        <v>99</v>
      </c>
      <c r="K266" t="s">
        <v>44</v>
      </c>
      <c r="O266" t="s">
        <v>47</v>
      </c>
      <c r="Q266" t="s">
        <v>53</v>
      </c>
      <c r="U266" t="s">
        <v>47</v>
      </c>
      <c r="W266" t="s">
        <v>48</v>
      </c>
      <c r="X266">
        <v>0</v>
      </c>
      <c r="Y266">
        <v>0</v>
      </c>
      <c r="Z266">
        <v>0</v>
      </c>
      <c r="AA266">
        <v>1</v>
      </c>
      <c r="AB266">
        <v>0</v>
      </c>
      <c r="AC266">
        <v>0</v>
      </c>
      <c r="AD266">
        <v>0</v>
      </c>
      <c r="AE266" t="s">
        <v>44</v>
      </c>
      <c r="AG266">
        <v>100</v>
      </c>
      <c r="AO266">
        <v>272</v>
      </c>
    </row>
    <row r="267" spans="1:41" ht="15" customHeight="1" x14ac:dyDescent="0.25">
      <c r="A267" t="s">
        <v>41</v>
      </c>
      <c r="B267" t="s">
        <v>112</v>
      </c>
      <c r="C267" t="s">
        <v>113</v>
      </c>
      <c r="D267" t="s">
        <v>154</v>
      </c>
      <c r="E267" t="s">
        <v>154</v>
      </c>
      <c r="F267" t="s">
        <v>42</v>
      </c>
      <c r="G267" s="1">
        <v>43158</v>
      </c>
      <c r="I267" t="s">
        <v>133</v>
      </c>
      <c r="K267" t="s">
        <v>44</v>
      </c>
      <c r="O267" t="s">
        <v>47</v>
      </c>
      <c r="Q267" t="s">
        <v>53</v>
      </c>
      <c r="U267" t="s">
        <v>47</v>
      </c>
      <c r="W267" t="s">
        <v>48</v>
      </c>
      <c r="X267">
        <v>0</v>
      </c>
      <c r="Y267">
        <v>0</v>
      </c>
      <c r="Z267">
        <v>0</v>
      </c>
      <c r="AA267">
        <v>1</v>
      </c>
      <c r="AB267">
        <v>0</v>
      </c>
      <c r="AC267">
        <v>0</v>
      </c>
      <c r="AD267">
        <v>0</v>
      </c>
      <c r="AE267" t="s">
        <v>44</v>
      </c>
      <c r="AG267">
        <v>85</v>
      </c>
      <c r="AO267">
        <v>273</v>
      </c>
    </row>
    <row r="268" spans="1:41" ht="15" customHeight="1" x14ac:dyDescent="0.25">
      <c r="A268" t="s">
        <v>41</v>
      </c>
      <c r="B268" t="s">
        <v>112</v>
      </c>
      <c r="C268" t="s">
        <v>113</v>
      </c>
      <c r="D268" t="s">
        <v>154</v>
      </c>
      <c r="E268" t="s">
        <v>154</v>
      </c>
      <c r="F268" t="s">
        <v>42</v>
      </c>
      <c r="G268" s="1">
        <v>43158</v>
      </c>
      <c r="I268" t="s">
        <v>99</v>
      </c>
      <c r="K268" t="s">
        <v>44</v>
      </c>
      <c r="O268" t="s">
        <v>47</v>
      </c>
      <c r="Q268" t="s">
        <v>53</v>
      </c>
      <c r="U268" t="s">
        <v>47</v>
      </c>
      <c r="W268" t="s">
        <v>48</v>
      </c>
      <c r="X268">
        <v>0</v>
      </c>
      <c r="Y268">
        <v>0</v>
      </c>
      <c r="Z268">
        <v>0</v>
      </c>
      <c r="AA268">
        <v>1</v>
      </c>
      <c r="AB268">
        <v>0</v>
      </c>
      <c r="AC268">
        <v>0</v>
      </c>
      <c r="AD268">
        <v>0</v>
      </c>
      <c r="AE268" t="s">
        <v>44</v>
      </c>
      <c r="AG268">
        <v>116</v>
      </c>
      <c r="AO268">
        <v>274</v>
      </c>
    </row>
    <row r="269" spans="1:41" ht="15" customHeight="1" x14ac:dyDescent="0.25">
      <c r="A269" t="s">
        <v>41</v>
      </c>
      <c r="B269" t="s">
        <v>93</v>
      </c>
      <c r="D269" t="s">
        <v>123</v>
      </c>
      <c r="E269" t="s">
        <v>123</v>
      </c>
      <c r="F269" t="s">
        <v>42</v>
      </c>
      <c r="G269" s="1">
        <v>43158</v>
      </c>
      <c r="I269" t="s">
        <v>133</v>
      </c>
      <c r="K269" t="s">
        <v>44</v>
      </c>
      <c r="O269" t="s">
        <v>134</v>
      </c>
      <c r="Q269" t="s">
        <v>41</v>
      </c>
      <c r="U269" t="s">
        <v>47</v>
      </c>
      <c r="W269" t="s">
        <v>48</v>
      </c>
      <c r="X269">
        <v>0</v>
      </c>
      <c r="Y269">
        <v>0</v>
      </c>
      <c r="Z269">
        <v>0</v>
      </c>
      <c r="AA269">
        <v>1</v>
      </c>
      <c r="AB269">
        <v>0</v>
      </c>
      <c r="AC269">
        <v>0</v>
      </c>
      <c r="AD269">
        <v>0</v>
      </c>
      <c r="AE269" t="s">
        <v>44</v>
      </c>
      <c r="AG269">
        <v>29</v>
      </c>
      <c r="AO269">
        <v>284</v>
      </c>
    </row>
    <row r="270" spans="1:41" ht="15" customHeight="1" x14ac:dyDescent="0.25">
      <c r="A270" t="s">
        <v>41</v>
      </c>
      <c r="B270" t="s">
        <v>93</v>
      </c>
      <c r="D270" t="s">
        <v>123</v>
      </c>
      <c r="E270" t="s">
        <v>123</v>
      </c>
      <c r="F270" t="s">
        <v>42</v>
      </c>
      <c r="G270" s="1">
        <v>43158</v>
      </c>
      <c r="I270" t="s">
        <v>133</v>
      </c>
      <c r="K270" t="s">
        <v>44</v>
      </c>
      <c r="O270" t="s">
        <v>134</v>
      </c>
      <c r="Q270" t="s">
        <v>44</v>
      </c>
      <c r="S270" t="s">
        <v>47</v>
      </c>
      <c r="U270" t="s">
        <v>47</v>
      </c>
      <c r="W270" t="s">
        <v>92</v>
      </c>
      <c r="X270">
        <v>0</v>
      </c>
      <c r="Y270">
        <v>0</v>
      </c>
      <c r="Z270">
        <v>1</v>
      </c>
      <c r="AA270">
        <v>0</v>
      </c>
      <c r="AB270">
        <v>0</v>
      </c>
      <c r="AC270">
        <v>0</v>
      </c>
      <c r="AD270">
        <v>0</v>
      </c>
      <c r="AE270" t="s">
        <v>41</v>
      </c>
      <c r="AG270">
        <v>38</v>
      </c>
      <c r="AH270" t="s">
        <v>44</v>
      </c>
      <c r="AO270">
        <v>285</v>
      </c>
    </row>
    <row r="271" spans="1:41" ht="15" customHeight="1" x14ac:dyDescent="0.25">
      <c r="A271" t="s">
        <v>41</v>
      </c>
      <c r="B271" t="s">
        <v>93</v>
      </c>
      <c r="D271" t="s">
        <v>127</v>
      </c>
      <c r="E271" t="s">
        <v>127</v>
      </c>
      <c r="F271" t="s">
        <v>42</v>
      </c>
      <c r="G271" s="1">
        <v>43158</v>
      </c>
      <c r="I271" t="s">
        <v>99</v>
      </c>
      <c r="K271" t="s">
        <v>44</v>
      </c>
      <c r="O271" t="s">
        <v>152</v>
      </c>
      <c r="Q271" t="s">
        <v>53</v>
      </c>
      <c r="U271" t="s">
        <v>47</v>
      </c>
      <c r="W271" t="s">
        <v>92</v>
      </c>
      <c r="X271">
        <v>0</v>
      </c>
      <c r="Y271">
        <v>0</v>
      </c>
      <c r="Z271">
        <v>1</v>
      </c>
      <c r="AA271">
        <v>0</v>
      </c>
      <c r="AB271">
        <v>0</v>
      </c>
      <c r="AC271">
        <v>0</v>
      </c>
      <c r="AD271">
        <v>0</v>
      </c>
      <c r="AE271" t="s">
        <v>44</v>
      </c>
      <c r="AG271">
        <v>9</v>
      </c>
      <c r="AO271">
        <v>313</v>
      </c>
    </row>
    <row r="272" spans="1:41" ht="15" customHeight="1" x14ac:dyDescent="0.25">
      <c r="A272" t="s">
        <v>41</v>
      </c>
      <c r="B272" t="s">
        <v>93</v>
      </c>
      <c r="D272" t="s">
        <v>127</v>
      </c>
      <c r="E272" t="s">
        <v>127</v>
      </c>
      <c r="F272" t="s">
        <v>42</v>
      </c>
      <c r="G272" s="1">
        <v>43158</v>
      </c>
      <c r="I272" t="s">
        <v>43</v>
      </c>
      <c r="K272" t="s">
        <v>44</v>
      </c>
      <c r="O272" t="s">
        <v>152</v>
      </c>
      <c r="Q272" t="s">
        <v>55</v>
      </c>
      <c r="U272" t="s">
        <v>47</v>
      </c>
      <c r="W272" t="s">
        <v>91</v>
      </c>
      <c r="X272">
        <v>0</v>
      </c>
      <c r="Y272">
        <v>1</v>
      </c>
      <c r="Z272">
        <v>0</v>
      </c>
      <c r="AA272">
        <v>0</v>
      </c>
      <c r="AB272">
        <v>0</v>
      </c>
      <c r="AC272">
        <v>0</v>
      </c>
      <c r="AD272">
        <v>0</v>
      </c>
      <c r="AE272" t="s">
        <v>44</v>
      </c>
      <c r="AG272">
        <v>5</v>
      </c>
      <c r="AO272">
        <v>317</v>
      </c>
    </row>
    <row r="273" spans="1:41" ht="15" customHeight="1" x14ac:dyDescent="0.25">
      <c r="A273" t="s">
        <v>41</v>
      </c>
      <c r="B273" t="s">
        <v>112</v>
      </c>
      <c r="C273" t="s">
        <v>113</v>
      </c>
      <c r="D273" t="s">
        <v>155</v>
      </c>
      <c r="E273" t="s">
        <v>155</v>
      </c>
      <c r="F273" t="s">
        <v>42</v>
      </c>
      <c r="G273" s="1">
        <v>43159</v>
      </c>
      <c r="I273" t="s">
        <v>133</v>
      </c>
      <c r="K273" t="s">
        <v>44</v>
      </c>
      <c r="M273" t="s">
        <v>143</v>
      </c>
      <c r="O273" t="s">
        <v>47</v>
      </c>
      <c r="Q273" t="s">
        <v>53</v>
      </c>
      <c r="U273" t="s">
        <v>47</v>
      </c>
      <c r="W273" t="s">
        <v>48</v>
      </c>
      <c r="X273">
        <v>0</v>
      </c>
      <c r="Y273">
        <v>0</v>
      </c>
      <c r="Z273">
        <v>0</v>
      </c>
      <c r="AA273">
        <v>1</v>
      </c>
      <c r="AB273">
        <v>0</v>
      </c>
      <c r="AC273">
        <v>0</v>
      </c>
      <c r="AD273">
        <v>0</v>
      </c>
      <c r="AE273" t="s">
        <v>44</v>
      </c>
      <c r="AG273">
        <v>20</v>
      </c>
      <c r="AO273">
        <v>2</v>
      </c>
    </row>
    <row r="274" spans="1:41" ht="15" customHeight="1" x14ac:dyDescent="0.25">
      <c r="A274" t="s">
        <v>41</v>
      </c>
      <c r="B274" t="s">
        <v>112</v>
      </c>
      <c r="C274" t="s">
        <v>113</v>
      </c>
      <c r="D274" t="s">
        <v>155</v>
      </c>
      <c r="E274" t="s">
        <v>155</v>
      </c>
      <c r="F274" t="s">
        <v>42</v>
      </c>
      <c r="G274" s="1">
        <v>43159</v>
      </c>
      <c r="I274" t="s">
        <v>133</v>
      </c>
      <c r="K274" t="s">
        <v>44</v>
      </c>
      <c r="M274" t="s">
        <v>143</v>
      </c>
      <c r="O274" t="s">
        <v>47</v>
      </c>
      <c r="Q274" t="s">
        <v>53</v>
      </c>
      <c r="U274" t="s">
        <v>47</v>
      </c>
      <c r="W274" t="s">
        <v>145</v>
      </c>
      <c r="X274">
        <v>1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 t="s">
        <v>44</v>
      </c>
      <c r="AG274">
        <v>25</v>
      </c>
      <c r="AO274">
        <v>3</v>
      </c>
    </row>
    <row r="275" spans="1:41" ht="15" customHeight="1" x14ac:dyDescent="0.25">
      <c r="A275" t="s">
        <v>41</v>
      </c>
      <c r="B275" t="s">
        <v>112</v>
      </c>
      <c r="C275" t="s">
        <v>113</v>
      </c>
      <c r="D275" t="s">
        <v>154</v>
      </c>
      <c r="E275" t="s">
        <v>154</v>
      </c>
      <c r="F275" t="s">
        <v>42</v>
      </c>
      <c r="G275" s="1">
        <v>43159</v>
      </c>
      <c r="I275" t="s">
        <v>133</v>
      </c>
      <c r="K275" t="s">
        <v>44</v>
      </c>
      <c r="O275" t="s">
        <v>47</v>
      </c>
      <c r="Q275" t="s">
        <v>53</v>
      </c>
      <c r="U275" t="s">
        <v>47</v>
      </c>
      <c r="W275" t="s">
        <v>48</v>
      </c>
      <c r="X275">
        <v>0</v>
      </c>
      <c r="Y275">
        <v>0</v>
      </c>
      <c r="Z275">
        <v>0</v>
      </c>
      <c r="AA275">
        <v>1</v>
      </c>
      <c r="AB275">
        <v>0</v>
      </c>
      <c r="AC275">
        <v>0</v>
      </c>
      <c r="AD275">
        <v>0</v>
      </c>
      <c r="AE275" t="s">
        <v>44</v>
      </c>
      <c r="AG275">
        <v>90</v>
      </c>
      <c r="AO275">
        <v>89</v>
      </c>
    </row>
    <row r="276" spans="1:41" ht="15" customHeight="1" x14ac:dyDescent="0.25">
      <c r="A276" t="s">
        <v>41</v>
      </c>
      <c r="B276" t="s">
        <v>112</v>
      </c>
      <c r="C276" t="s">
        <v>113</v>
      </c>
      <c r="D276" t="s">
        <v>154</v>
      </c>
      <c r="E276" t="s">
        <v>154</v>
      </c>
      <c r="F276" t="s">
        <v>42</v>
      </c>
      <c r="G276" s="1">
        <v>43159</v>
      </c>
      <c r="I276" t="s">
        <v>99</v>
      </c>
      <c r="K276" t="s">
        <v>44</v>
      </c>
      <c r="O276" t="s">
        <v>47</v>
      </c>
      <c r="Q276" t="s">
        <v>53</v>
      </c>
      <c r="U276" t="s">
        <v>47</v>
      </c>
      <c r="W276" t="s">
        <v>48</v>
      </c>
      <c r="X276">
        <v>0</v>
      </c>
      <c r="Y276">
        <v>0</v>
      </c>
      <c r="Z276">
        <v>0</v>
      </c>
      <c r="AA276">
        <v>1</v>
      </c>
      <c r="AB276">
        <v>0</v>
      </c>
      <c r="AC276">
        <v>0</v>
      </c>
      <c r="AD276">
        <v>0</v>
      </c>
      <c r="AE276" t="s">
        <v>44</v>
      </c>
      <c r="AG276">
        <v>50</v>
      </c>
      <c r="AO276">
        <v>90</v>
      </c>
    </row>
    <row r="277" spans="1:41" ht="15" customHeight="1" x14ac:dyDescent="0.25">
      <c r="A277" t="s">
        <v>41</v>
      </c>
      <c r="B277" t="s">
        <v>112</v>
      </c>
      <c r="C277" t="s">
        <v>113</v>
      </c>
      <c r="D277" t="s">
        <v>154</v>
      </c>
      <c r="E277" t="s">
        <v>154</v>
      </c>
      <c r="F277" t="s">
        <v>42</v>
      </c>
      <c r="G277" s="1">
        <v>43159</v>
      </c>
      <c r="I277" t="s">
        <v>133</v>
      </c>
      <c r="K277" t="s">
        <v>44</v>
      </c>
      <c r="O277" t="s">
        <v>47</v>
      </c>
      <c r="Q277" t="s">
        <v>53</v>
      </c>
      <c r="U277" t="s">
        <v>47</v>
      </c>
      <c r="W277" t="s">
        <v>48</v>
      </c>
      <c r="X277">
        <v>0</v>
      </c>
      <c r="Y277">
        <v>0</v>
      </c>
      <c r="Z277">
        <v>0</v>
      </c>
      <c r="AA277">
        <v>1</v>
      </c>
      <c r="AB277">
        <v>0</v>
      </c>
      <c r="AC277">
        <v>0</v>
      </c>
      <c r="AD277">
        <v>0</v>
      </c>
      <c r="AE277" t="s">
        <v>44</v>
      </c>
      <c r="AG277">
        <v>100</v>
      </c>
      <c r="AO277">
        <v>91</v>
      </c>
    </row>
    <row r="278" spans="1:41" ht="15" customHeight="1" x14ac:dyDescent="0.25">
      <c r="A278" t="s">
        <v>41</v>
      </c>
      <c r="B278" t="s">
        <v>112</v>
      </c>
      <c r="C278" t="s">
        <v>113</v>
      </c>
      <c r="D278" t="s">
        <v>154</v>
      </c>
      <c r="E278" t="s">
        <v>154</v>
      </c>
      <c r="F278" t="s">
        <v>42</v>
      </c>
      <c r="G278" s="1">
        <v>43159</v>
      </c>
      <c r="I278" t="s">
        <v>99</v>
      </c>
      <c r="K278" t="s">
        <v>44</v>
      </c>
      <c r="O278" t="s">
        <v>47</v>
      </c>
      <c r="Q278" t="s">
        <v>53</v>
      </c>
      <c r="U278" t="s">
        <v>47</v>
      </c>
      <c r="W278" t="s">
        <v>48</v>
      </c>
      <c r="X278">
        <v>0</v>
      </c>
      <c r="Y278">
        <v>0</v>
      </c>
      <c r="Z278">
        <v>0</v>
      </c>
      <c r="AA278">
        <v>1</v>
      </c>
      <c r="AB278">
        <v>0</v>
      </c>
      <c r="AC278">
        <v>0</v>
      </c>
      <c r="AD278">
        <v>0</v>
      </c>
      <c r="AE278" t="s">
        <v>44</v>
      </c>
      <c r="AG278">
        <v>53</v>
      </c>
      <c r="AO278">
        <v>92</v>
      </c>
    </row>
    <row r="279" spans="1:41" ht="15" customHeight="1" x14ac:dyDescent="0.25">
      <c r="A279" t="s">
        <v>41</v>
      </c>
      <c r="B279" t="s">
        <v>112</v>
      </c>
      <c r="C279" t="s">
        <v>113</v>
      </c>
      <c r="D279" t="s">
        <v>154</v>
      </c>
      <c r="E279" t="s">
        <v>154</v>
      </c>
      <c r="F279" t="s">
        <v>42</v>
      </c>
      <c r="G279" s="1">
        <v>43159</v>
      </c>
      <c r="I279" t="s">
        <v>99</v>
      </c>
      <c r="K279" t="s">
        <v>44</v>
      </c>
      <c r="O279" t="s">
        <v>47</v>
      </c>
      <c r="Q279" t="s">
        <v>53</v>
      </c>
      <c r="U279" t="s">
        <v>47</v>
      </c>
      <c r="W279" t="s">
        <v>48</v>
      </c>
      <c r="X279">
        <v>0</v>
      </c>
      <c r="Y279">
        <v>0</v>
      </c>
      <c r="Z279">
        <v>0</v>
      </c>
      <c r="AA279">
        <v>1</v>
      </c>
      <c r="AB279">
        <v>0</v>
      </c>
      <c r="AC279">
        <v>0</v>
      </c>
      <c r="AD279">
        <v>0</v>
      </c>
      <c r="AE279" t="s">
        <v>44</v>
      </c>
      <c r="AG279">
        <v>45</v>
      </c>
      <c r="AO279">
        <v>93</v>
      </c>
    </row>
    <row r="280" spans="1:41" ht="15" customHeight="1" x14ac:dyDescent="0.25">
      <c r="A280" t="s">
        <v>41</v>
      </c>
      <c r="B280" t="s">
        <v>112</v>
      </c>
      <c r="C280" t="s">
        <v>113</v>
      </c>
      <c r="D280" t="s">
        <v>155</v>
      </c>
      <c r="E280" t="s">
        <v>155</v>
      </c>
      <c r="F280" t="s">
        <v>42</v>
      </c>
      <c r="G280" s="1">
        <v>43159</v>
      </c>
      <c r="I280" t="s">
        <v>133</v>
      </c>
      <c r="K280" t="s">
        <v>44</v>
      </c>
      <c r="O280" t="s">
        <v>47</v>
      </c>
      <c r="Q280" t="s">
        <v>53</v>
      </c>
      <c r="U280" t="s">
        <v>47</v>
      </c>
      <c r="W280" t="s">
        <v>145</v>
      </c>
      <c r="X280">
        <v>1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 t="s">
        <v>44</v>
      </c>
      <c r="AG280">
        <v>96</v>
      </c>
      <c r="AO280">
        <v>94</v>
      </c>
    </row>
    <row r="281" spans="1:41" ht="15" customHeight="1" x14ac:dyDescent="0.25">
      <c r="A281" t="s">
        <v>41</v>
      </c>
      <c r="B281" t="s">
        <v>112</v>
      </c>
      <c r="C281" t="s">
        <v>113</v>
      </c>
      <c r="D281" t="s">
        <v>155</v>
      </c>
      <c r="E281" t="s">
        <v>155</v>
      </c>
      <c r="F281" t="s">
        <v>42</v>
      </c>
      <c r="G281" s="1">
        <v>43159</v>
      </c>
      <c r="I281" t="s">
        <v>133</v>
      </c>
      <c r="K281" t="s">
        <v>44</v>
      </c>
      <c r="O281" t="s">
        <v>47</v>
      </c>
      <c r="Q281" t="s">
        <v>53</v>
      </c>
      <c r="U281" t="s">
        <v>47</v>
      </c>
      <c r="W281" t="s">
        <v>91</v>
      </c>
      <c r="X281">
        <v>0</v>
      </c>
      <c r="Y281">
        <v>1</v>
      </c>
      <c r="Z281">
        <v>0</v>
      </c>
      <c r="AA281">
        <v>0</v>
      </c>
      <c r="AB281">
        <v>0</v>
      </c>
      <c r="AC281">
        <v>0</v>
      </c>
      <c r="AD281">
        <v>0</v>
      </c>
      <c r="AE281" t="s">
        <v>44</v>
      </c>
      <c r="AG281">
        <v>60</v>
      </c>
      <c r="AO281">
        <v>95</v>
      </c>
    </row>
    <row r="282" spans="1:41" ht="15" customHeight="1" x14ac:dyDescent="0.25">
      <c r="A282" t="s">
        <v>41</v>
      </c>
      <c r="B282" t="s">
        <v>112</v>
      </c>
      <c r="C282" t="s">
        <v>113</v>
      </c>
      <c r="D282" t="s">
        <v>155</v>
      </c>
      <c r="E282" t="s">
        <v>155</v>
      </c>
      <c r="F282" t="s">
        <v>42</v>
      </c>
      <c r="G282" s="1">
        <v>43159</v>
      </c>
      <c r="I282" t="s">
        <v>133</v>
      </c>
      <c r="K282" t="s">
        <v>44</v>
      </c>
      <c r="O282" t="s">
        <v>47</v>
      </c>
      <c r="Q282" t="s">
        <v>53</v>
      </c>
      <c r="U282" t="s">
        <v>47</v>
      </c>
      <c r="W282" t="s">
        <v>91</v>
      </c>
      <c r="X282">
        <v>0</v>
      </c>
      <c r="Y282">
        <v>1</v>
      </c>
      <c r="Z282">
        <v>0</v>
      </c>
      <c r="AA282">
        <v>0</v>
      </c>
      <c r="AB282">
        <v>0</v>
      </c>
      <c r="AC282">
        <v>0</v>
      </c>
      <c r="AD282">
        <v>0</v>
      </c>
      <c r="AE282" t="s">
        <v>44</v>
      </c>
      <c r="AG282">
        <v>37</v>
      </c>
      <c r="AO282">
        <v>96</v>
      </c>
    </row>
    <row r="283" spans="1:41" ht="15" customHeight="1" x14ac:dyDescent="0.25">
      <c r="A283" t="s">
        <v>41</v>
      </c>
      <c r="B283" t="s">
        <v>112</v>
      </c>
      <c r="C283" t="s">
        <v>113</v>
      </c>
      <c r="D283" t="s">
        <v>155</v>
      </c>
      <c r="E283" t="s">
        <v>155</v>
      </c>
      <c r="F283" t="s">
        <v>42</v>
      </c>
      <c r="G283" s="1">
        <v>43159</v>
      </c>
      <c r="I283" t="s">
        <v>43</v>
      </c>
      <c r="K283" t="s">
        <v>44</v>
      </c>
      <c r="O283" t="s">
        <v>47</v>
      </c>
      <c r="Q283" t="s">
        <v>53</v>
      </c>
      <c r="U283" t="s">
        <v>47</v>
      </c>
      <c r="W283" t="s">
        <v>91</v>
      </c>
      <c r="X283">
        <v>0</v>
      </c>
      <c r="Y283">
        <v>1</v>
      </c>
      <c r="Z283">
        <v>0</v>
      </c>
      <c r="AA283">
        <v>0</v>
      </c>
      <c r="AB283">
        <v>0</v>
      </c>
      <c r="AC283">
        <v>0</v>
      </c>
      <c r="AD283">
        <v>0</v>
      </c>
      <c r="AE283" t="s">
        <v>44</v>
      </c>
      <c r="AG283">
        <v>33</v>
      </c>
      <c r="AO283">
        <v>97</v>
      </c>
    </row>
    <row r="284" spans="1:41" ht="15" customHeight="1" x14ac:dyDescent="0.25">
      <c r="A284" t="s">
        <v>41</v>
      </c>
      <c r="B284" t="s">
        <v>112</v>
      </c>
      <c r="C284" t="s">
        <v>113</v>
      </c>
      <c r="D284" t="s">
        <v>155</v>
      </c>
      <c r="E284" t="s">
        <v>155</v>
      </c>
      <c r="F284" t="s">
        <v>42</v>
      </c>
      <c r="G284" s="1">
        <v>43159</v>
      </c>
      <c r="I284" t="s">
        <v>133</v>
      </c>
      <c r="K284" t="s">
        <v>44</v>
      </c>
      <c r="M284" t="s">
        <v>143</v>
      </c>
      <c r="O284" t="s">
        <v>47</v>
      </c>
      <c r="Q284" t="s">
        <v>53</v>
      </c>
      <c r="U284" t="s">
        <v>47</v>
      </c>
      <c r="W284" t="s">
        <v>145</v>
      </c>
      <c r="X284">
        <v>1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 t="s">
        <v>44</v>
      </c>
      <c r="AG284">
        <v>44</v>
      </c>
      <c r="AO284">
        <v>98</v>
      </c>
    </row>
    <row r="285" spans="1:41" ht="15" customHeight="1" x14ac:dyDescent="0.25">
      <c r="A285" t="s">
        <v>41</v>
      </c>
      <c r="B285" t="s">
        <v>112</v>
      </c>
      <c r="C285" t="s">
        <v>113</v>
      </c>
      <c r="D285" t="s">
        <v>155</v>
      </c>
      <c r="E285" t="s">
        <v>155</v>
      </c>
      <c r="F285" t="s">
        <v>42</v>
      </c>
      <c r="G285" s="1">
        <v>43159</v>
      </c>
      <c r="I285" t="s">
        <v>133</v>
      </c>
      <c r="K285" t="s">
        <v>44</v>
      </c>
      <c r="M285" t="s">
        <v>143</v>
      </c>
      <c r="O285" t="s">
        <v>47</v>
      </c>
      <c r="Q285" t="s">
        <v>53</v>
      </c>
      <c r="U285" t="s">
        <v>47</v>
      </c>
      <c r="W285" t="s">
        <v>145</v>
      </c>
      <c r="X285">
        <v>1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 t="s">
        <v>44</v>
      </c>
      <c r="AG285">
        <v>45</v>
      </c>
      <c r="AO285">
        <v>99</v>
      </c>
    </row>
    <row r="286" spans="1:41" ht="15" customHeight="1" x14ac:dyDescent="0.25">
      <c r="A286" t="s">
        <v>41</v>
      </c>
      <c r="B286" t="s">
        <v>112</v>
      </c>
      <c r="C286" t="s">
        <v>113</v>
      </c>
      <c r="D286" t="s">
        <v>155</v>
      </c>
      <c r="E286" t="s">
        <v>155</v>
      </c>
      <c r="F286" t="s">
        <v>42</v>
      </c>
      <c r="G286" s="1">
        <v>43159</v>
      </c>
      <c r="I286" t="s">
        <v>43</v>
      </c>
      <c r="K286" t="s">
        <v>44</v>
      </c>
      <c r="M286" t="s">
        <v>131</v>
      </c>
      <c r="O286" t="s">
        <v>47</v>
      </c>
      <c r="Q286" t="s">
        <v>53</v>
      </c>
      <c r="U286" t="s">
        <v>47</v>
      </c>
      <c r="W286" t="s">
        <v>91</v>
      </c>
      <c r="X286">
        <v>0</v>
      </c>
      <c r="Y286">
        <v>1</v>
      </c>
      <c r="Z286">
        <v>0</v>
      </c>
      <c r="AA286">
        <v>0</v>
      </c>
      <c r="AB286">
        <v>0</v>
      </c>
      <c r="AC286">
        <v>0</v>
      </c>
      <c r="AD286">
        <v>0</v>
      </c>
      <c r="AE286" t="s">
        <v>44</v>
      </c>
      <c r="AG286">
        <v>35</v>
      </c>
      <c r="AO286">
        <v>100</v>
      </c>
    </row>
    <row r="287" spans="1:41" ht="15" customHeight="1" x14ac:dyDescent="0.25">
      <c r="A287" t="s">
        <v>41</v>
      </c>
      <c r="B287" t="s">
        <v>112</v>
      </c>
      <c r="C287" t="s">
        <v>113</v>
      </c>
      <c r="D287" t="s">
        <v>155</v>
      </c>
      <c r="E287" t="s">
        <v>155</v>
      </c>
      <c r="F287" t="s">
        <v>42</v>
      </c>
      <c r="G287" s="1">
        <v>43159</v>
      </c>
      <c r="I287" t="s">
        <v>43</v>
      </c>
      <c r="K287" t="s">
        <v>44</v>
      </c>
      <c r="M287" t="s">
        <v>131</v>
      </c>
      <c r="O287" t="s">
        <v>47</v>
      </c>
      <c r="Q287" t="s">
        <v>53</v>
      </c>
      <c r="U287" t="s">
        <v>47</v>
      </c>
      <c r="W287" t="s">
        <v>91</v>
      </c>
      <c r="X287">
        <v>0</v>
      </c>
      <c r="Y287">
        <v>1</v>
      </c>
      <c r="Z287">
        <v>0</v>
      </c>
      <c r="AA287">
        <v>0</v>
      </c>
      <c r="AB287">
        <v>0</v>
      </c>
      <c r="AC287">
        <v>0</v>
      </c>
      <c r="AD287">
        <v>0</v>
      </c>
      <c r="AE287" t="s">
        <v>44</v>
      </c>
      <c r="AG287">
        <v>23</v>
      </c>
      <c r="AO287">
        <v>101</v>
      </c>
    </row>
    <row r="288" spans="1:41" ht="15" customHeight="1" x14ac:dyDescent="0.25">
      <c r="A288" t="s">
        <v>41</v>
      </c>
      <c r="B288" t="s">
        <v>112</v>
      </c>
      <c r="C288" t="s">
        <v>113</v>
      </c>
      <c r="D288" t="s">
        <v>155</v>
      </c>
      <c r="E288" t="s">
        <v>155</v>
      </c>
      <c r="F288" t="s">
        <v>42</v>
      </c>
      <c r="G288" s="1">
        <v>43159</v>
      </c>
      <c r="I288" t="s">
        <v>43</v>
      </c>
      <c r="K288" t="s">
        <v>44</v>
      </c>
      <c r="O288" t="s">
        <v>47</v>
      </c>
      <c r="Q288" t="s">
        <v>53</v>
      </c>
      <c r="U288" t="s">
        <v>47</v>
      </c>
      <c r="W288" t="s">
        <v>48</v>
      </c>
      <c r="X288">
        <v>0</v>
      </c>
      <c r="Y288">
        <v>0</v>
      </c>
      <c r="Z288">
        <v>0</v>
      </c>
      <c r="AA288">
        <v>1</v>
      </c>
      <c r="AB288">
        <v>0</v>
      </c>
      <c r="AC288">
        <v>0</v>
      </c>
      <c r="AD288">
        <v>0</v>
      </c>
      <c r="AE288" t="s">
        <v>44</v>
      </c>
      <c r="AG288">
        <v>40</v>
      </c>
      <c r="AO288">
        <v>102</v>
      </c>
    </row>
    <row r="289" spans="1:41" ht="15" customHeight="1" x14ac:dyDescent="0.25">
      <c r="A289" t="s">
        <v>41</v>
      </c>
      <c r="B289" t="s">
        <v>112</v>
      </c>
      <c r="C289" t="s">
        <v>113</v>
      </c>
      <c r="D289" t="s">
        <v>155</v>
      </c>
      <c r="E289" t="s">
        <v>155</v>
      </c>
      <c r="F289" t="s">
        <v>42</v>
      </c>
      <c r="G289" s="1">
        <v>43159</v>
      </c>
      <c r="I289" t="s">
        <v>43</v>
      </c>
      <c r="K289" t="s">
        <v>44</v>
      </c>
      <c r="O289" t="s">
        <v>47</v>
      </c>
      <c r="Q289" t="s">
        <v>53</v>
      </c>
      <c r="U289" t="s">
        <v>47</v>
      </c>
      <c r="W289" t="s">
        <v>48</v>
      </c>
      <c r="X289">
        <v>0</v>
      </c>
      <c r="Y289">
        <v>0</v>
      </c>
      <c r="Z289">
        <v>0</v>
      </c>
      <c r="AA289">
        <v>1</v>
      </c>
      <c r="AB289">
        <v>0</v>
      </c>
      <c r="AC289">
        <v>0</v>
      </c>
      <c r="AD289">
        <v>0</v>
      </c>
      <c r="AE289" t="s">
        <v>44</v>
      </c>
      <c r="AG289">
        <v>26</v>
      </c>
      <c r="AO289">
        <v>103</v>
      </c>
    </row>
    <row r="290" spans="1:41" ht="15" customHeight="1" x14ac:dyDescent="0.25">
      <c r="A290" t="s">
        <v>41</v>
      </c>
      <c r="B290" t="s">
        <v>112</v>
      </c>
      <c r="C290" t="s">
        <v>113</v>
      </c>
      <c r="D290" t="s">
        <v>154</v>
      </c>
      <c r="E290" t="s">
        <v>154</v>
      </c>
      <c r="F290" t="s">
        <v>42</v>
      </c>
      <c r="G290" s="1">
        <v>43159</v>
      </c>
      <c r="I290" t="s">
        <v>99</v>
      </c>
      <c r="K290" t="s">
        <v>44</v>
      </c>
      <c r="O290" t="s">
        <v>47</v>
      </c>
      <c r="Q290" t="s">
        <v>53</v>
      </c>
      <c r="U290" t="s">
        <v>47</v>
      </c>
      <c r="W290" t="s">
        <v>48</v>
      </c>
      <c r="X290">
        <v>0</v>
      </c>
      <c r="Y290">
        <v>0</v>
      </c>
      <c r="Z290">
        <v>0</v>
      </c>
      <c r="AA290">
        <v>1</v>
      </c>
      <c r="AB290">
        <v>0</v>
      </c>
      <c r="AC290">
        <v>0</v>
      </c>
      <c r="AD290">
        <v>0</v>
      </c>
      <c r="AE290" t="s">
        <v>44</v>
      </c>
      <c r="AG290">
        <v>113</v>
      </c>
      <c r="AO290">
        <v>275</v>
      </c>
    </row>
    <row r="291" spans="1:41" ht="15" customHeight="1" x14ac:dyDescent="0.25">
      <c r="A291" t="s">
        <v>41</v>
      </c>
      <c r="B291" t="s">
        <v>112</v>
      </c>
      <c r="C291" t="s">
        <v>113</v>
      </c>
      <c r="D291" t="s">
        <v>154</v>
      </c>
      <c r="E291" t="s">
        <v>154</v>
      </c>
      <c r="F291" t="s">
        <v>42</v>
      </c>
      <c r="G291" s="1">
        <v>43159</v>
      </c>
      <c r="I291" t="s">
        <v>133</v>
      </c>
      <c r="K291" t="s">
        <v>44</v>
      </c>
      <c r="O291" t="s">
        <v>47</v>
      </c>
      <c r="Q291" t="s">
        <v>53</v>
      </c>
      <c r="U291" t="s">
        <v>47</v>
      </c>
      <c r="W291" t="s">
        <v>48</v>
      </c>
      <c r="X291">
        <v>0</v>
      </c>
      <c r="Y291">
        <v>0</v>
      </c>
      <c r="Z291">
        <v>0</v>
      </c>
      <c r="AA291">
        <v>1</v>
      </c>
      <c r="AB291">
        <v>0</v>
      </c>
      <c r="AC291">
        <v>0</v>
      </c>
      <c r="AD291">
        <v>0</v>
      </c>
      <c r="AE291" t="s">
        <v>44</v>
      </c>
      <c r="AG291">
        <v>75</v>
      </c>
      <c r="AO291">
        <v>276</v>
      </c>
    </row>
    <row r="292" spans="1:41" ht="15" customHeight="1" x14ac:dyDescent="0.25">
      <c r="A292" t="s">
        <v>41</v>
      </c>
      <c r="B292" t="s">
        <v>112</v>
      </c>
      <c r="C292" t="s">
        <v>113</v>
      </c>
      <c r="D292" t="s">
        <v>154</v>
      </c>
      <c r="E292" t="s">
        <v>154</v>
      </c>
      <c r="F292" t="s">
        <v>42</v>
      </c>
      <c r="G292" s="1">
        <v>43159</v>
      </c>
      <c r="I292" t="s">
        <v>99</v>
      </c>
      <c r="K292" t="s">
        <v>45</v>
      </c>
      <c r="O292" t="s">
        <v>47</v>
      </c>
      <c r="Q292" t="s">
        <v>53</v>
      </c>
      <c r="U292" t="s">
        <v>47</v>
      </c>
      <c r="W292" t="s">
        <v>48</v>
      </c>
      <c r="X292">
        <v>0</v>
      </c>
      <c r="Y292">
        <v>0</v>
      </c>
      <c r="Z292">
        <v>0</v>
      </c>
      <c r="AA292">
        <v>1</v>
      </c>
      <c r="AB292">
        <v>0</v>
      </c>
      <c r="AC292">
        <v>0</v>
      </c>
      <c r="AD292">
        <v>0</v>
      </c>
      <c r="AE292" t="s">
        <v>45</v>
      </c>
      <c r="AG292">
        <v>25</v>
      </c>
      <c r="AO292">
        <v>277</v>
      </c>
    </row>
    <row r="293" spans="1:41" ht="15" customHeight="1" x14ac:dyDescent="0.25">
      <c r="A293" t="s">
        <v>41</v>
      </c>
      <c r="B293" t="s">
        <v>112</v>
      </c>
      <c r="C293" t="s">
        <v>113</v>
      </c>
      <c r="D293" t="s">
        <v>154</v>
      </c>
      <c r="E293" t="s">
        <v>154</v>
      </c>
      <c r="F293" t="s">
        <v>42</v>
      </c>
      <c r="G293" s="1">
        <v>43159</v>
      </c>
      <c r="I293" t="s">
        <v>133</v>
      </c>
      <c r="K293" t="s">
        <v>44</v>
      </c>
      <c r="O293" t="s">
        <v>47</v>
      </c>
      <c r="Q293" t="s">
        <v>53</v>
      </c>
      <c r="U293" t="s">
        <v>47</v>
      </c>
      <c r="W293" t="s">
        <v>48</v>
      </c>
      <c r="X293">
        <v>0</v>
      </c>
      <c r="Y293">
        <v>0</v>
      </c>
      <c r="Z293">
        <v>0</v>
      </c>
      <c r="AA293">
        <v>1</v>
      </c>
      <c r="AB293">
        <v>0</v>
      </c>
      <c r="AC293">
        <v>0</v>
      </c>
      <c r="AD293">
        <v>0</v>
      </c>
      <c r="AE293" t="s">
        <v>44</v>
      </c>
      <c r="AG293">
        <v>63</v>
      </c>
      <c r="AO293">
        <v>278</v>
      </c>
    </row>
    <row r="294" spans="1:41" ht="15" customHeight="1" x14ac:dyDescent="0.25">
      <c r="A294" t="s">
        <v>41</v>
      </c>
      <c r="B294" t="s">
        <v>112</v>
      </c>
      <c r="C294" t="s">
        <v>113</v>
      </c>
      <c r="D294" t="s">
        <v>154</v>
      </c>
      <c r="E294" t="s">
        <v>154</v>
      </c>
      <c r="F294" t="s">
        <v>42</v>
      </c>
      <c r="G294" s="1">
        <v>43159</v>
      </c>
      <c r="I294" t="s">
        <v>99</v>
      </c>
      <c r="K294" t="s">
        <v>44</v>
      </c>
      <c r="O294" t="s">
        <v>47</v>
      </c>
      <c r="Q294" t="s">
        <v>53</v>
      </c>
      <c r="U294" t="s">
        <v>47</v>
      </c>
      <c r="W294" t="s">
        <v>48</v>
      </c>
      <c r="X294">
        <v>0</v>
      </c>
      <c r="Y294">
        <v>0</v>
      </c>
      <c r="Z294">
        <v>0</v>
      </c>
      <c r="AA294">
        <v>1</v>
      </c>
      <c r="AB294">
        <v>0</v>
      </c>
      <c r="AC294">
        <v>0</v>
      </c>
      <c r="AD294">
        <v>0</v>
      </c>
      <c r="AE294" t="s">
        <v>44</v>
      </c>
      <c r="AG294">
        <v>22</v>
      </c>
      <c r="AO294">
        <v>279</v>
      </c>
    </row>
    <row r="295" spans="1:41" ht="15" customHeight="1" x14ac:dyDescent="0.25">
      <c r="A295" t="s">
        <v>41</v>
      </c>
      <c r="B295" t="s">
        <v>112</v>
      </c>
      <c r="C295" t="s">
        <v>113</v>
      </c>
      <c r="D295" t="s">
        <v>154</v>
      </c>
      <c r="E295" t="s">
        <v>154</v>
      </c>
      <c r="F295" t="s">
        <v>42</v>
      </c>
      <c r="G295" s="1">
        <v>43159</v>
      </c>
      <c r="I295" t="s">
        <v>99</v>
      </c>
      <c r="K295" t="s">
        <v>44</v>
      </c>
      <c r="O295" t="s">
        <v>47</v>
      </c>
      <c r="Q295" t="s">
        <v>53</v>
      </c>
      <c r="U295" t="s">
        <v>47</v>
      </c>
      <c r="W295" t="s">
        <v>48</v>
      </c>
      <c r="X295">
        <v>0</v>
      </c>
      <c r="Y295">
        <v>0</v>
      </c>
      <c r="Z295">
        <v>0</v>
      </c>
      <c r="AA295">
        <v>1</v>
      </c>
      <c r="AB295">
        <v>0</v>
      </c>
      <c r="AC295">
        <v>0</v>
      </c>
      <c r="AD295">
        <v>0</v>
      </c>
      <c r="AE295" t="s">
        <v>44</v>
      </c>
      <c r="AG295">
        <v>19</v>
      </c>
      <c r="AO295">
        <v>280</v>
      </c>
    </row>
    <row r="296" spans="1:41" ht="15" customHeight="1" x14ac:dyDescent="0.25">
      <c r="A296" t="s">
        <v>41</v>
      </c>
      <c r="B296" t="s">
        <v>112</v>
      </c>
      <c r="C296" t="s">
        <v>113</v>
      </c>
      <c r="D296" t="s">
        <v>154</v>
      </c>
      <c r="E296" t="s">
        <v>154</v>
      </c>
      <c r="F296" t="s">
        <v>42</v>
      </c>
      <c r="G296" s="1">
        <v>43159</v>
      </c>
      <c r="I296" t="s">
        <v>99</v>
      </c>
      <c r="K296" t="s">
        <v>44</v>
      </c>
      <c r="O296" t="s">
        <v>47</v>
      </c>
      <c r="Q296" t="s">
        <v>53</v>
      </c>
      <c r="U296" t="s">
        <v>47</v>
      </c>
      <c r="W296" t="s">
        <v>48</v>
      </c>
      <c r="X296">
        <v>0</v>
      </c>
      <c r="Y296">
        <v>0</v>
      </c>
      <c r="Z296">
        <v>0</v>
      </c>
      <c r="AA296">
        <v>1</v>
      </c>
      <c r="AB296">
        <v>0</v>
      </c>
      <c r="AC296">
        <v>0</v>
      </c>
      <c r="AD296">
        <v>0</v>
      </c>
      <c r="AE296" t="s">
        <v>44</v>
      </c>
      <c r="AG296">
        <v>44</v>
      </c>
      <c r="AO296">
        <v>281</v>
      </c>
    </row>
    <row r="297" spans="1:41" ht="15" customHeight="1" x14ac:dyDescent="0.25">
      <c r="A297" t="s">
        <v>41</v>
      </c>
      <c r="B297" t="s">
        <v>112</v>
      </c>
      <c r="C297" t="s">
        <v>113</v>
      </c>
      <c r="D297" t="s">
        <v>154</v>
      </c>
      <c r="E297" t="s">
        <v>154</v>
      </c>
      <c r="F297" t="s">
        <v>42</v>
      </c>
      <c r="G297" s="1">
        <v>43159</v>
      </c>
      <c r="I297" t="s">
        <v>133</v>
      </c>
      <c r="K297" t="s">
        <v>44</v>
      </c>
      <c r="O297" t="s">
        <v>47</v>
      </c>
      <c r="Q297" t="s">
        <v>53</v>
      </c>
      <c r="U297" t="s">
        <v>47</v>
      </c>
      <c r="W297" t="s">
        <v>48</v>
      </c>
      <c r="X297">
        <v>0</v>
      </c>
      <c r="Y297">
        <v>0</v>
      </c>
      <c r="Z297">
        <v>0</v>
      </c>
      <c r="AA297">
        <v>1</v>
      </c>
      <c r="AB297">
        <v>0</v>
      </c>
      <c r="AC297">
        <v>0</v>
      </c>
      <c r="AD297">
        <v>0</v>
      </c>
      <c r="AE297" t="s">
        <v>44</v>
      </c>
      <c r="AG297">
        <v>85</v>
      </c>
      <c r="AO297">
        <v>282</v>
      </c>
    </row>
    <row r="298" spans="1:41" ht="15" customHeight="1" x14ac:dyDescent="0.25">
      <c r="A298" t="s">
        <v>41</v>
      </c>
      <c r="B298" t="s">
        <v>112</v>
      </c>
      <c r="C298" t="s">
        <v>113</v>
      </c>
      <c r="D298" t="s">
        <v>154</v>
      </c>
      <c r="E298" t="s">
        <v>154</v>
      </c>
      <c r="F298" t="s">
        <v>42</v>
      </c>
      <c r="G298" s="1">
        <v>43159</v>
      </c>
      <c r="I298" t="s">
        <v>133</v>
      </c>
      <c r="K298" t="s">
        <v>44</v>
      </c>
      <c r="O298" t="s">
        <v>47</v>
      </c>
      <c r="Q298" t="s">
        <v>53</v>
      </c>
      <c r="U298" t="s">
        <v>47</v>
      </c>
      <c r="W298" t="s">
        <v>48</v>
      </c>
      <c r="X298">
        <v>0</v>
      </c>
      <c r="Y298">
        <v>0</v>
      </c>
      <c r="Z298">
        <v>0</v>
      </c>
      <c r="AA298">
        <v>1</v>
      </c>
      <c r="AB298">
        <v>0</v>
      </c>
      <c r="AC298">
        <v>0</v>
      </c>
      <c r="AD298">
        <v>0</v>
      </c>
      <c r="AE298" t="s">
        <v>44</v>
      </c>
      <c r="AG298">
        <v>70</v>
      </c>
      <c r="AO298">
        <v>283</v>
      </c>
    </row>
    <row r="299" spans="1:41" ht="15" customHeight="1" x14ac:dyDescent="0.25">
      <c r="A299" t="s">
        <v>41</v>
      </c>
      <c r="B299" t="s">
        <v>93</v>
      </c>
      <c r="D299" t="s">
        <v>123</v>
      </c>
      <c r="E299" t="s">
        <v>123</v>
      </c>
      <c r="F299" t="s">
        <v>42</v>
      </c>
      <c r="G299" s="1">
        <v>43159</v>
      </c>
      <c r="I299" t="s">
        <v>43</v>
      </c>
      <c r="K299" t="s">
        <v>44</v>
      </c>
      <c r="O299" t="s">
        <v>111</v>
      </c>
      <c r="Q299" t="s">
        <v>41</v>
      </c>
      <c r="S299" t="s">
        <v>93</v>
      </c>
      <c r="U299" t="s">
        <v>121</v>
      </c>
      <c r="W299" t="s">
        <v>92</v>
      </c>
      <c r="X299">
        <v>0</v>
      </c>
      <c r="Y299">
        <v>0</v>
      </c>
      <c r="Z299">
        <v>1</v>
      </c>
      <c r="AA299">
        <v>0</v>
      </c>
      <c r="AB299">
        <v>0</v>
      </c>
      <c r="AC299">
        <v>0</v>
      </c>
      <c r="AD299">
        <v>0</v>
      </c>
      <c r="AE299" t="s">
        <v>44</v>
      </c>
      <c r="AG299">
        <v>52</v>
      </c>
      <c r="AO299">
        <v>286</v>
      </c>
    </row>
    <row r="300" spans="1:41" ht="15" customHeight="1" x14ac:dyDescent="0.25">
      <c r="A300" t="s">
        <v>41</v>
      </c>
      <c r="B300" t="s">
        <v>112</v>
      </c>
      <c r="C300" t="s">
        <v>113</v>
      </c>
      <c r="D300" t="s">
        <v>155</v>
      </c>
      <c r="E300" t="s">
        <v>155</v>
      </c>
      <c r="F300" t="s">
        <v>42</v>
      </c>
      <c r="G300" s="1">
        <v>43159</v>
      </c>
      <c r="I300" t="s">
        <v>43</v>
      </c>
      <c r="K300" t="s">
        <v>44</v>
      </c>
      <c r="M300" t="s">
        <v>143</v>
      </c>
      <c r="O300" t="s">
        <v>47</v>
      </c>
      <c r="Q300" t="s">
        <v>53</v>
      </c>
      <c r="U300" t="s">
        <v>47</v>
      </c>
      <c r="W300" t="s">
        <v>92</v>
      </c>
      <c r="X300">
        <v>0</v>
      </c>
      <c r="Y300">
        <v>0</v>
      </c>
      <c r="Z300">
        <v>1</v>
      </c>
      <c r="AA300">
        <v>0</v>
      </c>
      <c r="AB300">
        <v>0</v>
      </c>
      <c r="AC300">
        <v>0</v>
      </c>
      <c r="AD300">
        <v>0</v>
      </c>
      <c r="AE300" t="s">
        <v>44</v>
      </c>
      <c r="AG300">
        <v>50</v>
      </c>
      <c r="AO300">
        <v>287</v>
      </c>
    </row>
    <row r="301" spans="1:41" ht="15" customHeight="1" x14ac:dyDescent="0.25">
      <c r="A301" t="s">
        <v>41</v>
      </c>
      <c r="B301" t="s">
        <v>112</v>
      </c>
      <c r="C301" t="s">
        <v>113</v>
      </c>
      <c r="D301" t="s">
        <v>155</v>
      </c>
      <c r="E301" t="s">
        <v>155</v>
      </c>
      <c r="F301" t="s">
        <v>42</v>
      </c>
      <c r="G301" s="1">
        <v>43159</v>
      </c>
      <c r="I301" t="s">
        <v>133</v>
      </c>
      <c r="K301" t="s">
        <v>44</v>
      </c>
      <c r="M301" t="s">
        <v>143</v>
      </c>
      <c r="O301" t="s">
        <v>47</v>
      </c>
      <c r="Q301" t="s">
        <v>53</v>
      </c>
      <c r="U301" t="s">
        <v>47</v>
      </c>
      <c r="W301" t="s">
        <v>91</v>
      </c>
      <c r="X301">
        <v>0</v>
      </c>
      <c r="Y301">
        <v>1</v>
      </c>
      <c r="Z301">
        <v>0</v>
      </c>
      <c r="AA301">
        <v>0</v>
      </c>
      <c r="AB301">
        <v>0</v>
      </c>
      <c r="AC301">
        <v>0</v>
      </c>
      <c r="AD301">
        <v>0</v>
      </c>
      <c r="AE301" t="s">
        <v>44</v>
      </c>
      <c r="AG301">
        <v>44</v>
      </c>
      <c r="AO301">
        <v>288</v>
      </c>
    </row>
    <row r="302" spans="1:41" ht="15" customHeight="1" x14ac:dyDescent="0.25">
      <c r="A302" t="s">
        <v>41</v>
      </c>
      <c r="B302" t="s">
        <v>112</v>
      </c>
      <c r="C302" t="s">
        <v>113</v>
      </c>
      <c r="D302" t="s">
        <v>155</v>
      </c>
      <c r="E302" t="s">
        <v>155</v>
      </c>
      <c r="F302" t="s">
        <v>42</v>
      </c>
      <c r="G302" s="1">
        <v>43159</v>
      </c>
      <c r="I302" t="s">
        <v>133</v>
      </c>
      <c r="K302" t="s">
        <v>44</v>
      </c>
      <c r="M302" t="s">
        <v>143</v>
      </c>
      <c r="O302" t="s">
        <v>47</v>
      </c>
      <c r="Q302" t="s">
        <v>53</v>
      </c>
      <c r="U302" t="s">
        <v>47</v>
      </c>
      <c r="W302" t="s">
        <v>145</v>
      </c>
      <c r="X302">
        <v>1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 t="s">
        <v>44</v>
      </c>
      <c r="AG302">
        <v>37</v>
      </c>
      <c r="AO302">
        <v>289</v>
      </c>
    </row>
    <row r="303" spans="1:41" ht="15" customHeight="1" x14ac:dyDescent="0.25">
      <c r="A303" t="s">
        <v>41</v>
      </c>
      <c r="B303" t="s">
        <v>112</v>
      </c>
      <c r="C303" t="s">
        <v>113</v>
      </c>
      <c r="D303" t="s">
        <v>155</v>
      </c>
      <c r="E303" t="s">
        <v>155</v>
      </c>
      <c r="F303" t="s">
        <v>42</v>
      </c>
      <c r="G303" s="1">
        <v>43159</v>
      </c>
      <c r="I303" t="s">
        <v>43</v>
      </c>
      <c r="K303" t="s">
        <v>44</v>
      </c>
      <c r="M303" t="s">
        <v>131</v>
      </c>
      <c r="O303" t="s">
        <v>47</v>
      </c>
      <c r="Q303" t="s">
        <v>53</v>
      </c>
      <c r="U303" t="s">
        <v>47</v>
      </c>
      <c r="W303" t="s">
        <v>48</v>
      </c>
      <c r="X303">
        <v>0</v>
      </c>
      <c r="Y303">
        <v>0</v>
      </c>
      <c r="Z303">
        <v>0</v>
      </c>
      <c r="AA303">
        <v>1</v>
      </c>
      <c r="AB303">
        <v>0</v>
      </c>
      <c r="AC303">
        <v>0</v>
      </c>
      <c r="AD303">
        <v>0</v>
      </c>
      <c r="AE303" t="s">
        <v>44</v>
      </c>
      <c r="AG303">
        <v>47</v>
      </c>
      <c r="AO303">
        <v>290</v>
      </c>
    </row>
    <row r="304" spans="1:41" ht="15" customHeight="1" x14ac:dyDescent="0.25">
      <c r="A304" t="s">
        <v>41</v>
      </c>
      <c r="B304" t="s">
        <v>112</v>
      </c>
      <c r="C304" t="s">
        <v>113</v>
      </c>
      <c r="D304" t="s">
        <v>155</v>
      </c>
      <c r="E304" t="s">
        <v>155</v>
      </c>
      <c r="F304" t="s">
        <v>42</v>
      </c>
      <c r="G304" s="1">
        <v>43159</v>
      </c>
      <c r="I304" t="s">
        <v>43</v>
      </c>
      <c r="K304" t="s">
        <v>44</v>
      </c>
      <c r="M304" t="s">
        <v>130</v>
      </c>
      <c r="O304" t="s">
        <v>134</v>
      </c>
      <c r="Q304" t="s">
        <v>53</v>
      </c>
      <c r="U304" t="s">
        <v>47</v>
      </c>
      <c r="W304" t="s">
        <v>48</v>
      </c>
      <c r="X304">
        <v>0</v>
      </c>
      <c r="Y304">
        <v>0</v>
      </c>
      <c r="Z304">
        <v>0</v>
      </c>
      <c r="AA304">
        <v>1</v>
      </c>
      <c r="AB304">
        <v>0</v>
      </c>
      <c r="AC304">
        <v>0</v>
      </c>
      <c r="AD304">
        <v>0</v>
      </c>
      <c r="AE304" t="s">
        <v>44</v>
      </c>
      <c r="AG304">
        <v>40</v>
      </c>
      <c r="AO304">
        <v>291</v>
      </c>
    </row>
    <row r="305" spans="1:41" ht="15" customHeight="1" x14ac:dyDescent="0.25">
      <c r="A305" t="s">
        <v>41</v>
      </c>
      <c r="B305" t="s">
        <v>112</v>
      </c>
      <c r="C305" t="s">
        <v>113</v>
      </c>
      <c r="D305" t="s">
        <v>155</v>
      </c>
      <c r="E305" t="s">
        <v>155</v>
      </c>
      <c r="F305" t="s">
        <v>42</v>
      </c>
      <c r="G305" s="1">
        <v>43159</v>
      </c>
      <c r="I305" t="s">
        <v>133</v>
      </c>
      <c r="K305" t="s">
        <v>44</v>
      </c>
      <c r="M305" t="s">
        <v>143</v>
      </c>
      <c r="O305" t="s">
        <v>47</v>
      </c>
      <c r="Q305" t="s">
        <v>53</v>
      </c>
      <c r="U305" t="s">
        <v>47</v>
      </c>
      <c r="W305" t="s">
        <v>48</v>
      </c>
      <c r="X305">
        <v>0</v>
      </c>
      <c r="Y305">
        <v>0</v>
      </c>
      <c r="Z305">
        <v>0</v>
      </c>
      <c r="AA305">
        <v>1</v>
      </c>
      <c r="AB305">
        <v>0</v>
      </c>
      <c r="AC305">
        <v>0</v>
      </c>
      <c r="AD305">
        <v>0</v>
      </c>
      <c r="AE305" t="s">
        <v>44</v>
      </c>
      <c r="AG305">
        <v>40</v>
      </c>
      <c r="AO305">
        <v>292</v>
      </c>
    </row>
    <row r="306" spans="1:41" ht="15" customHeight="1" x14ac:dyDescent="0.25">
      <c r="A306" t="s">
        <v>41</v>
      </c>
      <c r="B306" t="s">
        <v>93</v>
      </c>
      <c r="C306" t="s">
        <v>105</v>
      </c>
      <c r="D306" t="s">
        <v>123</v>
      </c>
      <c r="E306" t="s">
        <v>123</v>
      </c>
      <c r="F306" t="s">
        <v>42</v>
      </c>
      <c r="G306" s="1">
        <v>43159</v>
      </c>
      <c r="I306" t="s">
        <v>43</v>
      </c>
      <c r="K306" t="s">
        <v>44</v>
      </c>
      <c r="O306" t="s">
        <v>111</v>
      </c>
      <c r="Q306" t="s">
        <v>41</v>
      </c>
      <c r="U306" t="s">
        <v>121</v>
      </c>
      <c r="W306" t="s">
        <v>48</v>
      </c>
      <c r="X306">
        <v>0</v>
      </c>
      <c r="Y306">
        <v>0</v>
      </c>
      <c r="Z306">
        <v>0</v>
      </c>
      <c r="AA306">
        <v>1</v>
      </c>
      <c r="AB306">
        <v>0</v>
      </c>
      <c r="AC306">
        <v>0</v>
      </c>
      <c r="AD306">
        <v>0</v>
      </c>
      <c r="AE306" t="s">
        <v>44</v>
      </c>
      <c r="AG306">
        <v>23</v>
      </c>
      <c r="AH306" t="s">
        <v>41</v>
      </c>
      <c r="AO306">
        <v>298</v>
      </c>
    </row>
    <row r="307" spans="1:41" ht="15" customHeight="1" x14ac:dyDescent="0.25">
      <c r="A307" t="s">
        <v>41</v>
      </c>
      <c r="B307" t="s">
        <v>93</v>
      </c>
      <c r="D307" t="s">
        <v>127</v>
      </c>
      <c r="E307" t="s">
        <v>127</v>
      </c>
      <c r="F307" t="s">
        <v>42</v>
      </c>
      <c r="G307" s="1">
        <v>43159</v>
      </c>
      <c r="I307" t="s">
        <v>43</v>
      </c>
      <c r="K307" t="s">
        <v>44</v>
      </c>
      <c r="O307" t="s">
        <v>128</v>
      </c>
      <c r="Q307" t="s">
        <v>53</v>
      </c>
      <c r="U307" t="s">
        <v>47</v>
      </c>
      <c r="W307" t="s">
        <v>91</v>
      </c>
      <c r="X307">
        <v>0</v>
      </c>
      <c r="Y307">
        <v>1</v>
      </c>
      <c r="Z307">
        <v>0</v>
      </c>
      <c r="AA307">
        <v>0</v>
      </c>
      <c r="AB307">
        <v>0</v>
      </c>
      <c r="AC307">
        <v>0</v>
      </c>
      <c r="AD307">
        <v>0</v>
      </c>
      <c r="AE307" t="s">
        <v>44</v>
      </c>
      <c r="AG307">
        <v>7</v>
      </c>
      <c r="AO307">
        <v>318</v>
      </c>
    </row>
    <row r="308" spans="1:41" ht="15" customHeight="1" x14ac:dyDescent="0.25">
      <c r="A308" t="s">
        <v>41</v>
      </c>
      <c r="B308" t="s">
        <v>93</v>
      </c>
      <c r="D308" t="s">
        <v>127</v>
      </c>
      <c r="E308" t="s">
        <v>127</v>
      </c>
      <c r="F308" t="s">
        <v>42</v>
      </c>
      <c r="G308" s="1">
        <v>43159</v>
      </c>
      <c r="I308" t="s">
        <v>99</v>
      </c>
      <c r="K308" t="s">
        <v>44</v>
      </c>
      <c r="O308" t="s">
        <v>111</v>
      </c>
      <c r="Q308" t="s">
        <v>53</v>
      </c>
      <c r="U308" t="s">
        <v>47</v>
      </c>
      <c r="W308" t="s">
        <v>91</v>
      </c>
      <c r="X308">
        <v>0</v>
      </c>
      <c r="Y308">
        <v>1</v>
      </c>
      <c r="Z308">
        <v>0</v>
      </c>
      <c r="AA308">
        <v>0</v>
      </c>
      <c r="AB308">
        <v>0</v>
      </c>
      <c r="AC308">
        <v>0</v>
      </c>
      <c r="AD308">
        <v>0</v>
      </c>
      <c r="AE308" t="s">
        <v>44</v>
      </c>
      <c r="AG308">
        <v>6</v>
      </c>
      <c r="AO308">
        <v>319</v>
      </c>
    </row>
    <row r="309" spans="1:41" x14ac:dyDescent="0.25">
      <c r="A309" t="s">
        <v>41</v>
      </c>
      <c r="B309" t="s">
        <v>112</v>
      </c>
      <c r="C309" t="s">
        <v>113</v>
      </c>
      <c r="D309" t="s">
        <v>114</v>
      </c>
      <c r="E309" t="s">
        <v>114</v>
      </c>
      <c r="F309" t="s">
        <v>115</v>
      </c>
      <c r="G309" s="1">
        <v>43136</v>
      </c>
      <c r="I309" t="s">
        <v>43</v>
      </c>
      <c r="K309" t="s">
        <v>44</v>
      </c>
      <c r="O309" t="s">
        <v>47</v>
      </c>
      <c r="Q309" t="s">
        <v>53</v>
      </c>
      <c r="U309" t="s">
        <v>47</v>
      </c>
      <c r="W309" t="s">
        <v>48</v>
      </c>
      <c r="X309">
        <v>0</v>
      </c>
      <c r="Y309">
        <v>0</v>
      </c>
      <c r="Z309">
        <v>0</v>
      </c>
      <c r="AA309">
        <v>1</v>
      </c>
      <c r="AB309">
        <v>0</v>
      </c>
      <c r="AC309">
        <v>0</v>
      </c>
      <c r="AD309">
        <v>0</v>
      </c>
      <c r="AE309" t="s">
        <v>44</v>
      </c>
      <c r="AG309">
        <v>38</v>
      </c>
      <c r="AO309">
        <v>310</v>
      </c>
    </row>
    <row r="310" spans="1:41" x14ac:dyDescent="0.25">
      <c r="A310" t="s">
        <v>41</v>
      </c>
      <c r="B310" t="s">
        <v>117</v>
      </c>
      <c r="C310" t="s">
        <v>118</v>
      </c>
      <c r="D310" t="s">
        <v>119</v>
      </c>
      <c r="E310" t="s">
        <v>119</v>
      </c>
      <c r="F310" t="s">
        <v>42</v>
      </c>
      <c r="G310" s="1">
        <v>43153</v>
      </c>
      <c r="I310" t="s">
        <v>43</v>
      </c>
      <c r="K310" t="s">
        <v>41</v>
      </c>
      <c r="M310" t="s">
        <v>117</v>
      </c>
      <c r="O310" t="s">
        <v>121</v>
      </c>
      <c r="Q310" t="s">
        <v>45</v>
      </c>
      <c r="U310" t="s">
        <v>120</v>
      </c>
      <c r="W310" t="s">
        <v>48</v>
      </c>
      <c r="X310">
        <v>0</v>
      </c>
      <c r="Y310">
        <v>0</v>
      </c>
      <c r="Z310">
        <v>0</v>
      </c>
      <c r="AA310">
        <v>1</v>
      </c>
      <c r="AB310">
        <v>0</v>
      </c>
      <c r="AC310">
        <v>0</v>
      </c>
      <c r="AD310">
        <v>0</v>
      </c>
      <c r="AE310" t="s">
        <v>49</v>
      </c>
      <c r="AG310">
        <v>16</v>
      </c>
      <c r="AH310" t="s">
        <v>45</v>
      </c>
      <c r="AJ310">
        <v>4</v>
      </c>
      <c r="AO310">
        <v>294</v>
      </c>
    </row>
    <row r="311" spans="1:41" ht="15" customHeight="1" x14ac:dyDescent="0.25">
      <c r="A311" t="s">
        <v>41</v>
      </c>
      <c r="B311" t="s">
        <v>93</v>
      </c>
      <c r="D311" t="s">
        <v>127</v>
      </c>
      <c r="E311" t="s">
        <v>127</v>
      </c>
      <c r="F311" t="s">
        <v>42</v>
      </c>
      <c r="G311" s="1">
        <v>43136</v>
      </c>
      <c r="I311" t="s">
        <v>43</v>
      </c>
      <c r="K311" t="s">
        <v>44</v>
      </c>
      <c r="O311" t="s">
        <v>134</v>
      </c>
      <c r="Q311" t="s">
        <v>41</v>
      </c>
      <c r="U311" t="s">
        <v>126</v>
      </c>
      <c r="W311" t="s">
        <v>91</v>
      </c>
      <c r="X311">
        <v>0</v>
      </c>
      <c r="Y311">
        <v>1</v>
      </c>
      <c r="Z311">
        <v>0</v>
      </c>
      <c r="AA311">
        <v>0</v>
      </c>
      <c r="AB311">
        <v>0</v>
      </c>
      <c r="AC311">
        <v>0</v>
      </c>
      <c r="AD311">
        <v>0</v>
      </c>
      <c r="AE311" t="s">
        <v>44</v>
      </c>
      <c r="AG311">
        <v>9</v>
      </c>
      <c r="AO311">
        <v>1</v>
      </c>
    </row>
    <row r="312" spans="1:41" ht="15" customHeight="1" x14ac:dyDescent="0.25">
      <c r="A312" t="s">
        <v>41</v>
      </c>
      <c r="B312" t="s">
        <v>93</v>
      </c>
      <c r="D312" t="s">
        <v>127</v>
      </c>
      <c r="E312" t="s">
        <v>127</v>
      </c>
      <c r="F312" t="s">
        <v>42</v>
      </c>
      <c r="G312" s="1">
        <v>43136</v>
      </c>
      <c r="I312" t="s">
        <v>43</v>
      </c>
      <c r="K312" t="s">
        <v>44</v>
      </c>
      <c r="O312" t="s">
        <v>128</v>
      </c>
      <c r="Q312" t="s">
        <v>53</v>
      </c>
      <c r="U312" t="s">
        <v>47</v>
      </c>
      <c r="W312" t="s">
        <v>91</v>
      </c>
      <c r="X312">
        <v>0</v>
      </c>
      <c r="Y312">
        <v>1</v>
      </c>
      <c r="Z312">
        <v>0</v>
      </c>
      <c r="AA312">
        <v>0</v>
      </c>
      <c r="AB312">
        <v>0</v>
      </c>
      <c r="AC312">
        <v>0</v>
      </c>
      <c r="AD312">
        <v>0</v>
      </c>
      <c r="AE312" t="s">
        <v>44</v>
      </c>
      <c r="AG312">
        <v>10</v>
      </c>
      <c r="AH312" t="s">
        <v>53</v>
      </c>
      <c r="AJ312">
        <v>10</v>
      </c>
      <c r="AO312">
        <v>104</v>
      </c>
    </row>
    <row r="313" spans="1:41" ht="15" customHeight="1" x14ac:dyDescent="0.25">
      <c r="A313" t="s">
        <v>41</v>
      </c>
      <c r="B313" t="s">
        <v>93</v>
      </c>
      <c r="D313" t="s">
        <v>127</v>
      </c>
      <c r="E313" t="s">
        <v>127</v>
      </c>
      <c r="F313" t="s">
        <v>42</v>
      </c>
      <c r="G313" s="1">
        <v>43136</v>
      </c>
      <c r="I313" t="s">
        <v>43</v>
      </c>
      <c r="K313" t="s">
        <v>44</v>
      </c>
      <c r="O313" t="s">
        <v>128</v>
      </c>
      <c r="Q313" t="s">
        <v>53</v>
      </c>
      <c r="U313" t="s">
        <v>47</v>
      </c>
      <c r="W313" t="s">
        <v>91</v>
      </c>
      <c r="X313">
        <v>0</v>
      </c>
      <c r="Y313">
        <v>1</v>
      </c>
      <c r="Z313">
        <v>0</v>
      </c>
      <c r="AA313">
        <v>0</v>
      </c>
      <c r="AB313">
        <v>0</v>
      </c>
      <c r="AC313">
        <v>0</v>
      </c>
      <c r="AD313">
        <v>0</v>
      </c>
      <c r="AE313" t="s">
        <v>44</v>
      </c>
      <c r="AG313">
        <v>6</v>
      </c>
      <c r="AH313" t="s">
        <v>53</v>
      </c>
      <c r="AJ313">
        <v>6</v>
      </c>
      <c r="AO313">
        <v>105</v>
      </c>
    </row>
    <row r="314" spans="1:41" ht="15" customHeight="1" x14ac:dyDescent="0.25">
      <c r="A314" t="s">
        <v>41</v>
      </c>
      <c r="B314" t="s">
        <v>93</v>
      </c>
      <c r="D314" t="s">
        <v>127</v>
      </c>
      <c r="E314" t="s">
        <v>127</v>
      </c>
      <c r="F314" t="s">
        <v>42</v>
      </c>
      <c r="G314" s="1">
        <v>43143</v>
      </c>
      <c r="I314" t="s">
        <v>43</v>
      </c>
      <c r="K314" t="s">
        <v>44</v>
      </c>
      <c r="O314" t="s">
        <v>128</v>
      </c>
      <c r="Q314" t="s">
        <v>41</v>
      </c>
      <c r="U314" t="s">
        <v>126</v>
      </c>
      <c r="W314" t="s">
        <v>91</v>
      </c>
      <c r="X314">
        <v>0</v>
      </c>
      <c r="Y314">
        <v>1</v>
      </c>
      <c r="Z314">
        <v>0</v>
      </c>
      <c r="AA314">
        <v>0</v>
      </c>
      <c r="AB314">
        <v>0</v>
      </c>
      <c r="AC314">
        <v>0</v>
      </c>
      <c r="AD314">
        <v>0</v>
      </c>
      <c r="AE314" t="s">
        <v>44</v>
      </c>
      <c r="AG314">
        <v>9</v>
      </c>
      <c r="AO314">
        <v>108</v>
      </c>
    </row>
    <row r="315" spans="1:41" ht="15" customHeight="1" x14ac:dyDescent="0.25">
      <c r="A315" t="s">
        <v>41</v>
      </c>
      <c r="B315" t="s">
        <v>93</v>
      </c>
      <c r="C315" t="s">
        <v>105</v>
      </c>
      <c r="D315" t="s">
        <v>95</v>
      </c>
      <c r="E315" t="s">
        <v>95</v>
      </c>
      <c r="F315" t="s">
        <v>42</v>
      </c>
      <c r="G315" s="1">
        <v>43157</v>
      </c>
      <c r="I315" t="s">
        <v>43</v>
      </c>
      <c r="K315" t="s">
        <v>44</v>
      </c>
      <c r="Q315" t="s">
        <v>53</v>
      </c>
      <c r="W315" t="s">
        <v>92</v>
      </c>
      <c r="X315">
        <v>0</v>
      </c>
      <c r="Y315">
        <v>0</v>
      </c>
      <c r="Z315">
        <v>1</v>
      </c>
      <c r="AA315">
        <v>0</v>
      </c>
      <c r="AB315">
        <v>0</v>
      </c>
      <c r="AC315">
        <v>0</v>
      </c>
      <c r="AD315">
        <v>0</v>
      </c>
      <c r="AE315" t="s">
        <v>44</v>
      </c>
      <c r="AG315">
        <v>10</v>
      </c>
    </row>
    <row r="316" spans="1:41" ht="15" customHeight="1" x14ac:dyDescent="0.25">
      <c r="A316" t="s">
        <v>41</v>
      </c>
      <c r="B316" t="s">
        <v>93</v>
      </c>
      <c r="C316" t="s">
        <v>105</v>
      </c>
      <c r="D316" t="s">
        <v>95</v>
      </c>
      <c r="E316" t="s">
        <v>95</v>
      </c>
      <c r="F316" t="s">
        <v>42</v>
      </c>
      <c r="G316" s="1">
        <v>43157</v>
      </c>
      <c r="I316" t="s">
        <v>99</v>
      </c>
      <c r="K316" t="s">
        <v>41</v>
      </c>
      <c r="Q316" t="s">
        <v>44</v>
      </c>
      <c r="W316" t="s">
        <v>100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1</v>
      </c>
      <c r="AD316">
        <v>0</v>
      </c>
      <c r="AE316" t="s">
        <v>101</v>
      </c>
      <c r="AG316">
        <v>16</v>
      </c>
    </row>
    <row r="317" spans="1:41" ht="15" customHeight="1" x14ac:dyDescent="0.25">
      <c r="A317" t="s">
        <v>41</v>
      </c>
      <c r="B317" t="s">
        <v>93</v>
      </c>
      <c r="C317" t="s">
        <v>105</v>
      </c>
      <c r="D317" t="s">
        <v>95</v>
      </c>
      <c r="E317" t="s">
        <v>95</v>
      </c>
      <c r="F317" t="s">
        <v>42</v>
      </c>
      <c r="G317" s="1">
        <v>43157</v>
      </c>
      <c r="I317" t="s">
        <v>43</v>
      </c>
      <c r="K317" t="s">
        <v>44</v>
      </c>
      <c r="Q317" t="s">
        <v>41</v>
      </c>
      <c r="W317" t="s">
        <v>48</v>
      </c>
      <c r="X317">
        <v>0</v>
      </c>
      <c r="Y317">
        <v>0</v>
      </c>
      <c r="Z317">
        <v>0</v>
      </c>
      <c r="AA317">
        <v>1</v>
      </c>
      <c r="AB317">
        <v>0</v>
      </c>
      <c r="AC317">
        <v>0</v>
      </c>
      <c r="AD317">
        <v>0</v>
      </c>
      <c r="AE317" t="s">
        <v>44</v>
      </c>
      <c r="AG317">
        <v>12</v>
      </c>
    </row>
    <row r="318" spans="1:41" ht="15" customHeight="1" x14ac:dyDescent="0.25">
      <c r="A318" t="s">
        <v>41</v>
      </c>
      <c r="B318" t="s">
        <v>93</v>
      </c>
      <c r="C318" t="s">
        <v>105</v>
      </c>
      <c r="D318" t="s">
        <v>95</v>
      </c>
      <c r="E318" t="s">
        <v>95</v>
      </c>
      <c r="F318" t="s">
        <v>42</v>
      </c>
      <c r="G318" s="1">
        <v>43159</v>
      </c>
      <c r="I318" t="s">
        <v>43</v>
      </c>
      <c r="K318" t="s">
        <v>44</v>
      </c>
      <c r="Q318" t="s">
        <v>53</v>
      </c>
      <c r="W318" t="s">
        <v>48</v>
      </c>
      <c r="X318">
        <v>0</v>
      </c>
      <c r="Y318">
        <v>0</v>
      </c>
      <c r="Z318">
        <v>0</v>
      </c>
      <c r="AA318">
        <v>1</v>
      </c>
      <c r="AB318">
        <v>0</v>
      </c>
      <c r="AC318">
        <v>0</v>
      </c>
      <c r="AD318">
        <v>0</v>
      </c>
      <c r="AE318" t="s">
        <v>44</v>
      </c>
      <c r="AG318">
        <v>10</v>
      </c>
    </row>
    <row r="319" spans="1:41" ht="15" customHeight="1" x14ac:dyDescent="0.25">
      <c r="A319" t="s">
        <v>41</v>
      </c>
      <c r="B319" t="s">
        <v>93</v>
      </c>
      <c r="C319" t="s">
        <v>105</v>
      </c>
      <c r="D319" t="s">
        <v>95</v>
      </c>
      <c r="E319" t="s">
        <v>95</v>
      </c>
      <c r="F319" t="s">
        <v>42</v>
      </c>
      <c r="G319" s="1">
        <v>43159</v>
      </c>
      <c r="I319" t="s">
        <v>43</v>
      </c>
      <c r="K319" t="s">
        <v>44</v>
      </c>
      <c r="Q319" t="s">
        <v>53</v>
      </c>
      <c r="W319" t="s">
        <v>92</v>
      </c>
      <c r="X319">
        <v>0</v>
      </c>
      <c r="Y319">
        <v>0</v>
      </c>
      <c r="Z319">
        <v>1</v>
      </c>
      <c r="AA319">
        <v>0</v>
      </c>
      <c r="AB319">
        <v>0</v>
      </c>
      <c r="AC319">
        <v>0</v>
      </c>
      <c r="AD319">
        <v>0</v>
      </c>
      <c r="AE319" t="s">
        <v>44</v>
      </c>
      <c r="AG319">
        <v>7</v>
      </c>
    </row>
    <row r="320" spans="1:41" ht="15" customHeight="1" x14ac:dyDescent="0.25">
      <c r="A320" t="s">
        <v>41</v>
      </c>
      <c r="B320" t="s">
        <v>93</v>
      </c>
      <c r="C320" t="s">
        <v>105</v>
      </c>
      <c r="D320" t="s">
        <v>95</v>
      </c>
      <c r="E320" t="s">
        <v>95</v>
      </c>
      <c r="F320" t="s">
        <v>42</v>
      </c>
      <c r="G320" s="1">
        <v>43159</v>
      </c>
      <c r="I320" t="s">
        <v>99</v>
      </c>
      <c r="K320" t="s">
        <v>44</v>
      </c>
      <c r="Q320" t="s">
        <v>41</v>
      </c>
      <c r="W320" t="s">
        <v>100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1</v>
      </c>
      <c r="AD320">
        <v>0</v>
      </c>
      <c r="AE320" t="s">
        <v>101</v>
      </c>
      <c r="AG320">
        <v>7</v>
      </c>
    </row>
    <row r="321" spans="1:41" ht="15" customHeight="1" x14ac:dyDescent="0.25">
      <c r="A321" t="s">
        <v>41</v>
      </c>
      <c r="B321" t="s">
        <v>93</v>
      </c>
      <c r="C321" t="s">
        <v>105</v>
      </c>
      <c r="D321" t="s">
        <v>95</v>
      </c>
      <c r="E321" t="s">
        <v>95</v>
      </c>
      <c r="F321" t="s">
        <v>42</v>
      </c>
      <c r="G321" s="1">
        <v>43158</v>
      </c>
      <c r="I321" t="s">
        <v>43</v>
      </c>
      <c r="K321" t="s">
        <v>44</v>
      </c>
      <c r="Q321" t="s">
        <v>53</v>
      </c>
      <c r="W321" t="s">
        <v>48</v>
      </c>
      <c r="X321">
        <v>0</v>
      </c>
      <c r="Y321">
        <v>0</v>
      </c>
      <c r="Z321">
        <v>0</v>
      </c>
      <c r="AA321">
        <v>1</v>
      </c>
      <c r="AB321">
        <v>0</v>
      </c>
      <c r="AC321">
        <v>0</v>
      </c>
      <c r="AD321">
        <v>0</v>
      </c>
      <c r="AE321" t="s">
        <v>44</v>
      </c>
      <c r="AG321">
        <v>4</v>
      </c>
    </row>
    <row r="322" spans="1:41" ht="15" customHeight="1" x14ac:dyDescent="0.25">
      <c r="A322" t="s">
        <v>41</v>
      </c>
      <c r="B322" t="s">
        <v>93</v>
      </c>
      <c r="C322" t="s">
        <v>105</v>
      </c>
      <c r="D322" t="s">
        <v>95</v>
      </c>
      <c r="E322" t="s">
        <v>95</v>
      </c>
      <c r="F322" t="s">
        <v>42</v>
      </c>
      <c r="G322" s="1">
        <v>43158</v>
      </c>
      <c r="I322" t="s">
        <v>43</v>
      </c>
      <c r="K322" t="s">
        <v>45</v>
      </c>
      <c r="Q322" t="s">
        <v>41</v>
      </c>
      <c r="W322" t="s">
        <v>150</v>
      </c>
      <c r="X322">
        <v>0</v>
      </c>
      <c r="Y322">
        <v>1</v>
      </c>
      <c r="Z322">
        <v>0</v>
      </c>
      <c r="AA322">
        <v>0</v>
      </c>
      <c r="AB322">
        <v>0</v>
      </c>
      <c r="AC322">
        <v>0</v>
      </c>
      <c r="AD322">
        <v>0</v>
      </c>
      <c r="AE322" t="s">
        <v>45</v>
      </c>
      <c r="AG322">
        <v>2</v>
      </c>
    </row>
    <row r="323" spans="1:41" ht="15" customHeight="1" x14ac:dyDescent="0.25">
      <c r="A323" t="s">
        <v>41</v>
      </c>
      <c r="B323" t="s">
        <v>93</v>
      </c>
      <c r="C323" t="s">
        <v>105</v>
      </c>
      <c r="D323" t="s">
        <v>95</v>
      </c>
      <c r="E323" t="s">
        <v>95</v>
      </c>
      <c r="F323" t="s">
        <v>42</v>
      </c>
      <c r="G323" s="1">
        <v>43158</v>
      </c>
      <c r="I323" t="s">
        <v>43</v>
      </c>
      <c r="K323" t="s">
        <v>44</v>
      </c>
      <c r="Q323" t="s">
        <v>53</v>
      </c>
      <c r="W323" t="s">
        <v>97</v>
      </c>
      <c r="X323">
        <v>0</v>
      </c>
      <c r="Y323">
        <v>0</v>
      </c>
      <c r="Z323">
        <v>0</v>
      </c>
      <c r="AA323">
        <v>0</v>
      </c>
      <c r="AB323">
        <v>1</v>
      </c>
      <c r="AC323">
        <v>0</v>
      </c>
      <c r="AD323">
        <v>0</v>
      </c>
      <c r="AE323" t="s">
        <v>44</v>
      </c>
      <c r="AG323">
        <v>9</v>
      </c>
    </row>
    <row r="324" spans="1:41" ht="15" customHeight="1" x14ac:dyDescent="0.25">
      <c r="A324" t="s">
        <v>41</v>
      </c>
      <c r="B324" t="s">
        <v>93</v>
      </c>
      <c r="C324" t="s">
        <v>94</v>
      </c>
      <c r="D324" t="s">
        <v>103</v>
      </c>
      <c r="E324" t="s">
        <v>103</v>
      </c>
      <c r="F324" t="s">
        <v>42</v>
      </c>
      <c r="G324" s="1">
        <v>43157</v>
      </c>
      <c r="I324" t="s">
        <v>102</v>
      </c>
      <c r="K324" t="s">
        <v>44</v>
      </c>
      <c r="Q324" t="s">
        <v>41</v>
      </c>
      <c r="W324" t="s">
        <v>48</v>
      </c>
      <c r="X324">
        <v>0</v>
      </c>
      <c r="Y324">
        <v>0</v>
      </c>
      <c r="Z324">
        <v>0</v>
      </c>
      <c r="AA324">
        <v>1</v>
      </c>
      <c r="AB324">
        <v>0</v>
      </c>
      <c r="AC324">
        <v>0</v>
      </c>
      <c r="AD324">
        <v>0</v>
      </c>
      <c r="AE324" t="s">
        <v>44</v>
      </c>
      <c r="AG324">
        <v>11</v>
      </c>
    </row>
    <row r="325" spans="1:41" ht="15" customHeight="1" x14ac:dyDescent="0.25">
      <c r="A325" t="s">
        <v>41</v>
      </c>
      <c r="B325" t="s">
        <v>93</v>
      </c>
      <c r="C325" t="s">
        <v>94</v>
      </c>
      <c r="D325" t="s">
        <v>103</v>
      </c>
      <c r="E325" t="s">
        <v>103</v>
      </c>
      <c r="F325" t="s">
        <v>42</v>
      </c>
      <c r="G325" s="1">
        <v>43157</v>
      </c>
      <c r="I325" t="s">
        <v>102</v>
      </c>
      <c r="K325" t="s">
        <v>44</v>
      </c>
      <c r="Q325" t="s">
        <v>41</v>
      </c>
      <c r="W325" t="s">
        <v>91</v>
      </c>
      <c r="X325">
        <v>0</v>
      </c>
      <c r="Y325">
        <v>1</v>
      </c>
      <c r="Z325">
        <v>0</v>
      </c>
      <c r="AA325">
        <v>0</v>
      </c>
      <c r="AB325">
        <v>0</v>
      </c>
      <c r="AC325">
        <v>0</v>
      </c>
      <c r="AD325">
        <v>0</v>
      </c>
      <c r="AE325" t="s">
        <v>44</v>
      </c>
      <c r="AG325">
        <v>10</v>
      </c>
    </row>
    <row r="326" spans="1:41" ht="15" customHeight="1" x14ac:dyDescent="0.25">
      <c r="A326" t="s">
        <v>41</v>
      </c>
      <c r="B326" t="s">
        <v>93</v>
      </c>
      <c r="C326" t="s">
        <v>94</v>
      </c>
      <c r="D326" t="s">
        <v>103</v>
      </c>
      <c r="E326" t="s">
        <v>103</v>
      </c>
      <c r="F326" t="s">
        <v>42</v>
      </c>
      <c r="G326" s="1">
        <v>43157</v>
      </c>
      <c r="I326" t="s">
        <v>102</v>
      </c>
      <c r="K326" t="s">
        <v>44</v>
      </c>
      <c r="Q326" t="s">
        <v>41</v>
      </c>
      <c r="W326" t="s">
        <v>48</v>
      </c>
      <c r="X326">
        <v>0</v>
      </c>
      <c r="Y326">
        <v>0</v>
      </c>
      <c r="Z326">
        <v>0</v>
      </c>
      <c r="AA326">
        <v>1</v>
      </c>
      <c r="AB326">
        <v>0</v>
      </c>
      <c r="AC326">
        <v>0</v>
      </c>
      <c r="AD326">
        <v>0</v>
      </c>
      <c r="AE326" t="s">
        <v>44</v>
      </c>
      <c r="AG326">
        <v>8</v>
      </c>
    </row>
    <row r="327" spans="1:41" ht="15" customHeight="1" x14ac:dyDescent="0.25">
      <c r="A327" t="s">
        <v>41</v>
      </c>
      <c r="B327" t="s">
        <v>93</v>
      </c>
      <c r="C327" t="s">
        <v>94</v>
      </c>
      <c r="D327" t="s">
        <v>103</v>
      </c>
      <c r="E327" t="s">
        <v>103</v>
      </c>
      <c r="F327" t="s">
        <v>42</v>
      </c>
      <c r="G327" s="1">
        <v>43158</v>
      </c>
      <c r="I327" t="s">
        <v>43</v>
      </c>
      <c r="K327" t="s">
        <v>44</v>
      </c>
      <c r="Q327" t="s">
        <v>41</v>
      </c>
      <c r="W327" t="s">
        <v>48</v>
      </c>
      <c r="X327">
        <v>0</v>
      </c>
      <c r="Y327">
        <v>0</v>
      </c>
      <c r="Z327">
        <v>0</v>
      </c>
      <c r="AA327">
        <v>1</v>
      </c>
      <c r="AB327">
        <v>0</v>
      </c>
      <c r="AC327">
        <v>0</v>
      </c>
      <c r="AD327">
        <v>0</v>
      </c>
      <c r="AE327" t="s">
        <v>44</v>
      </c>
      <c r="AG327">
        <v>10</v>
      </c>
    </row>
    <row r="328" spans="1:41" ht="15" customHeight="1" x14ac:dyDescent="0.25">
      <c r="A328" t="s">
        <v>41</v>
      </c>
      <c r="B328" t="s">
        <v>93</v>
      </c>
      <c r="C328" t="s">
        <v>94</v>
      </c>
      <c r="D328" t="s">
        <v>103</v>
      </c>
      <c r="E328" t="s">
        <v>103</v>
      </c>
      <c r="F328" t="s">
        <v>42</v>
      </c>
      <c r="G328" s="1">
        <v>43158</v>
      </c>
      <c r="I328" t="s">
        <v>43</v>
      </c>
      <c r="K328" t="s">
        <v>44</v>
      </c>
      <c r="Q328" t="s">
        <v>53</v>
      </c>
      <c r="W328" t="s">
        <v>48</v>
      </c>
      <c r="X328">
        <v>0</v>
      </c>
      <c r="Y328">
        <v>0</v>
      </c>
      <c r="Z328">
        <v>0</v>
      </c>
      <c r="AA328">
        <v>1</v>
      </c>
      <c r="AB328">
        <v>0</v>
      </c>
      <c r="AC328">
        <v>0</v>
      </c>
      <c r="AD328">
        <v>0</v>
      </c>
      <c r="AE328" t="s">
        <v>44</v>
      </c>
      <c r="AG328">
        <v>18</v>
      </c>
    </row>
    <row r="329" spans="1:41" ht="15" customHeight="1" x14ac:dyDescent="0.25">
      <c r="A329" t="s">
        <v>41</v>
      </c>
      <c r="B329" t="s">
        <v>93</v>
      </c>
      <c r="C329" t="s">
        <v>94</v>
      </c>
      <c r="D329" t="s">
        <v>103</v>
      </c>
      <c r="E329" t="s">
        <v>103</v>
      </c>
      <c r="F329" t="s">
        <v>42</v>
      </c>
      <c r="G329" s="1">
        <v>43158</v>
      </c>
      <c r="I329" t="s">
        <v>43</v>
      </c>
      <c r="K329" t="s">
        <v>44</v>
      </c>
      <c r="Q329" t="s">
        <v>41</v>
      </c>
      <c r="W329" t="s">
        <v>48</v>
      </c>
      <c r="X329">
        <v>0</v>
      </c>
      <c r="Y329">
        <v>0</v>
      </c>
      <c r="Z329">
        <v>0</v>
      </c>
      <c r="AA329">
        <v>1</v>
      </c>
      <c r="AB329">
        <v>0</v>
      </c>
      <c r="AC329">
        <v>0</v>
      </c>
      <c r="AD329">
        <v>0</v>
      </c>
      <c r="AE329" t="s">
        <v>44</v>
      </c>
      <c r="AG329">
        <v>19</v>
      </c>
    </row>
    <row r="330" spans="1:41" ht="15" customHeight="1" x14ac:dyDescent="0.25">
      <c r="A330" t="s">
        <v>41</v>
      </c>
      <c r="B330" t="s">
        <v>93</v>
      </c>
      <c r="C330" t="s">
        <v>94</v>
      </c>
      <c r="D330" t="s">
        <v>103</v>
      </c>
      <c r="E330" t="s">
        <v>103</v>
      </c>
      <c r="F330" t="s">
        <v>42</v>
      </c>
      <c r="G330" s="1">
        <v>43159</v>
      </c>
      <c r="I330" t="s">
        <v>43</v>
      </c>
      <c r="K330" t="s">
        <v>44</v>
      </c>
      <c r="Q330" t="s">
        <v>44</v>
      </c>
      <c r="W330" t="s">
        <v>48</v>
      </c>
      <c r="X330">
        <v>0</v>
      </c>
      <c r="Y330">
        <v>0</v>
      </c>
      <c r="Z330">
        <v>0</v>
      </c>
      <c r="AA330">
        <v>1</v>
      </c>
      <c r="AB330">
        <v>0</v>
      </c>
      <c r="AC330">
        <v>0</v>
      </c>
      <c r="AD330">
        <v>0</v>
      </c>
      <c r="AE330" t="s">
        <v>44</v>
      </c>
      <c r="AG330">
        <v>19</v>
      </c>
    </row>
    <row r="331" spans="1:41" ht="15" customHeight="1" x14ac:dyDescent="0.25">
      <c r="A331" t="s">
        <v>41</v>
      </c>
      <c r="B331" t="s">
        <v>93</v>
      </c>
      <c r="C331" t="s">
        <v>94</v>
      </c>
      <c r="D331" t="s">
        <v>103</v>
      </c>
      <c r="E331" t="s">
        <v>103</v>
      </c>
      <c r="F331" t="s">
        <v>42</v>
      </c>
      <c r="G331" s="1">
        <v>43159</v>
      </c>
      <c r="I331" t="s">
        <v>43</v>
      </c>
      <c r="K331" t="s">
        <v>44</v>
      </c>
      <c r="Q331" t="s">
        <v>44</v>
      </c>
      <c r="W331" t="s">
        <v>92</v>
      </c>
      <c r="X331">
        <v>0</v>
      </c>
      <c r="Y331">
        <v>0</v>
      </c>
      <c r="Z331">
        <v>1</v>
      </c>
      <c r="AA331">
        <v>0</v>
      </c>
      <c r="AB331">
        <v>0</v>
      </c>
      <c r="AC331">
        <v>0</v>
      </c>
      <c r="AD331">
        <v>0</v>
      </c>
      <c r="AE331" t="s">
        <v>44</v>
      </c>
      <c r="AG331">
        <v>15</v>
      </c>
    </row>
    <row r="332" spans="1:41" ht="15" customHeight="1" x14ac:dyDescent="0.25">
      <c r="A332" t="s">
        <v>41</v>
      </c>
      <c r="B332" t="s">
        <v>93</v>
      </c>
      <c r="C332" t="s">
        <v>94</v>
      </c>
      <c r="D332" t="s">
        <v>103</v>
      </c>
      <c r="E332" t="s">
        <v>103</v>
      </c>
      <c r="F332" t="s">
        <v>42</v>
      </c>
      <c r="G332" s="1">
        <v>43159</v>
      </c>
      <c r="I332" t="s">
        <v>43</v>
      </c>
      <c r="K332" t="s">
        <v>44</v>
      </c>
      <c r="Q332" t="s">
        <v>44</v>
      </c>
      <c r="W332" t="s">
        <v>91</v>
      </c>
      <c r="X332">
        <v>0</v>
      </c>
      <c r="Y332">
        <v>1</v>
      </c>
      <c r="Z332">
        <v>0</v>
      </c>
      <c r="AA332">
        <v>0</v>
      </c>
      <c r="AB332">
        <v>0</v>
      </c>
      <c r="AC332">
        <v>0</v>
      </c>
      <c r="AD332">
        <v>0</v>
      </c>
      <c r="AE332" t="s">
        <v>44</v>
      </c>
      <c r="AG332">
        <v>11</v>
      </c>
    </row>
    <row r="333" spans="1:41" ht="15" customHeight="1" x14ac:dyDescent="0.25">
      <c r="A333" t="s">
        <v>41</v>
      </c>
      <c r="B333" t="s">
        <v>112</v>
      </c>
      <c r="C333" t="s">
        <v>113</v>
      </c>
      <c r="D333" t="s">
        <v>155</v>
      </c>
      <c r="E333" t="s">
        <v>155</v>
      </c>
      <c r="F333" t="s">
        <v>42</v>
      </c>
      <c r="G333" s="1">
        <v>43146</v>
      </c>
      <c r="I333" t="s">
        <v>99</v>
      </c>
      <c r="K333" t="s">
        <v>44</v>
      </c>
      <c r="O333" t="s">
        <v>47</v>
      </c>
      <c r="Q333" t="s">
        <v>53</v>
      </c>
      <c r="U333" t="s">
        <v>47</v>
      </c>
      <c r="W333" t="s">
        <v>48</v>
      </c>
      <c r="X333">
        <v>0</v>
      </c>
      <c r="Y333">
        <v>0</v>
      </c>
      <c r="Z333">
        <v>0</v>
      </c>
      <c r="AA333">
        <v>1</v>
      </c>
      <c r="AB333">
        <v>0</v>
      </c>
      <c r="AC333">
        <v>0</v>
      </c>
      <c r="AD333">
        <v>0</v>
      </c>
      <c r="AE333" t="s">
        <v>44</v>
      </c>
      <c r="AG333">
        <v>40</v>
      </c>
      <c r="AO333">
        <v>333</v>
      </c>
    </row>
    <row r="334" spans="1:41" ht="15" customHeight="1" x14ac:dyDescent="0.25">
      <c r="A334" t="s">
        <v>41</v>
      </c>
      <c r="B334" t="s">
        <v>112</v>
      </c>
      <c r="C334" t="s">
        <v>113</v>
      </c>
      <c r="D334" t="s">
        <v>155</v>
      </c>
      <c r="E334" t="s">
        <v>155</v>
      </c>
      <c r="F334" t="s">
        <v>42</v>
      </c>
      <c r="G334" s="1">
        <v>43146</v>
      </c>
      <c r="I334" t="s">
        <v>99</v>
      </c>
      <c r="K334" t="s">
        <v>44</v>
      </c>
      <c r="O334" t="s">
        <v>47</v>
      </c>
      <c r="Q334" t="s">
        <v>53</v>
      </c>
      <c r="U334" t="s">
        <v>47</v>
      </c>
      <c r="W334" t="s">
        <v>48</v>
      </c>
      <c r="X334">
        <v>0</v>
      </c>
      <c r="Y334">
        <v>0</v>
      </c>
      <c r="Z334">
        <v>0</v>
      </c>
      <c r="AA334">
        <v>1</v>
      </c>
      <c r="AB334">
        <v>0</v>
      </c>
      <c r="AC334">
        <v>0</v>
      </c>
      <c r="AD334">
        <v>0</v>
      </c>
      <c r="AE334" t="s">
        <v>44</v>
      </c>
      <c r="AG334">
        <v>67</v>
      </c>
      <c r="AO334">
        <v>334</v>
      </c>
    </row>
    <row r="335" spans="1:41" ht="15" customHeight="1" x14ac:dyDescent="0.25">
      <c r="A335" t="s">
        <v>41</v>
      </c>
      <c r="B335" t="s">
        <v>112</v>
      </c>
      <c r="C335" t="s">
        <v>113</v>
      </c>
      <c r="D335" t="s">
        <v>155</v>
      </c>
      <c r="E335" t="s">
        <v>155</v>
      </c>
      <c r="F335" t="s">
        <v>42</v>
      </c>
      <c r="G335" s="1">
        <v>43146</v>
      </c>
      <c r="I335" t="s">
        <v>133</v>
      </c>
      <c r="K335" t="s">
        <v>44</v>
      </c>
      <c r="O335" t="s">
        <v>47</v>
      </c>
      <c r="Q335" t="s">
        <v>53</v>
      </c>
      <c r="U335" t="s">
        <v>47</v>
      </c>
      <c r="W335" t="s">
        <v>48</v>
      </c>
      <c r="X335">
        <v>0</v>
      </c>
      <c r="Y335">
        <v>0</v>
      </c>
      <c r="Z335">
        <v>0</v>
      </c>
      <c r="AA335">
        <v>1</v>
      </c>
      <c r="AB335">
        <v>0</v>
      </c>
      <c r="AC335">
        <v>0</v>
      </c>
      <c r="AD335">
        <v>0</v>
      </c>
      <c r="AE335" t="s">
        <v>44</v>
      </c>
      <c r="AG335">
        <v>75</v>
      </c>
      <c r="AO335">
        <v>335</v>
      </c>
    </row>
    <row r="336" spans="1:41" ht="15" customHeight="1" x14ac:dyDescent="0.25">
      <c r="A336" t="s">
        <v>41</v>
      </c>
      <c r="B336" t="s">
        <v>112</v>
      </c>
      <c r="C336" t="s">
        <v>113</v>
      </c>
      <c r="D336" t="s">
        <v>155</v>
      </c>
      <c r="E336" t="s">
        <v>155</v>
      </c>
      <c r="F336" t="s">
        <v>42</v>
      </c>
      <c r="G336" s="1">
        <v>43146</v>
      </c>
      <c r="I336" t="s">
        <v>99</v>
      </c>
      <c r="K336" t="s">
        <v>44</v>
      </c>
      <c r="O336" t="s">
        <v>47</v>
      </c>
      <c r="Q336" t="s">
        <v>53</v>
      </c>
      <c r="U336" t="s">
        <v>47</v>
      </c>
      <c r="W336" t="s">
        <v>48</v>
      </c>
      <c r="X336">
        <v>0</v>
      </c>
      <c r="Y336">
        <v>0</v>
      </c>
      <c r="Z336">
        <v>0</v>
      </c>
      <c r="AA336">
        <v>1</v>
      </c>
      <c r="AB336">
        <v>0</v>
      </c>
      <c r="AC336">
        <v>0</v>
      </c>
      <c r="AD336">
        <v>0</v>
      </c>
      <c r="AE336" t="s">
        <v>44</v>
      </c>
      <c r="AG336">
        <v>53</v>
      </c>
      <c r="AO336">
        <v>336</v>
      </c>
    </row>
    <row r="337" spans="1:41" ht="15" customHeight="1" x14ac:dyDescent="0.25">
      <c r="A337" t="s">
        <v>41</v>
      </c>
      <c r="B337" t="s">
        <v>112</v>
      </c>
      <c r="C337" t="s">
        <v>113</v>
      </c>
      <c r="D337" t="s">
        <v>155</v>
      </c>
      <c r="E337" t="s">
        <v>155</v>
      </c>
      <c r="F337" t="s">
        <v>42</v>
      </c>
      <c r="G337" s="1">
        <v>43148</v>
      </c>
      <c r="I337" t="s">
        <v>99</v>
      </c>
      <c r="K337" t="s">
        <v>44</v>
      </c>
      <c r="O337" t="s">
        <v>47</v>
      </c>
      <c r="Q337" t="s">
        <v>53</v>
      </c>
      <c r="U337" t="s">
        <v>47</v>
      </c>
      <c r="W337" t="s">
        <v>48</v>
      </c>
      <c r="X337">
        <v>0</v>
      </c>
      <c r="Y337">
        <v>0</v>
      </c>
      <c r="Z337">
        <v>0</v>
      </c>
      <c r="AA337">
        <v>1</v>
      </c>
      <c r="AB337">
        <v>0</v>
      </c>
      <c r="AC337">
        <v>0</v>
      </c>
      <c r="AD337">
        <v>0</v>
      </c>
      <c r="AE337" t="s">
        <v>44</v>
      </c>
      <c r="AG337">
        <v>70</v>
      </c>
      <c r="AO337">
        <v>337</v>
      </c>
    </row>
    <row r="338" spans="1:41" ht="15" customHeight="1" x14ac:dyDescent="0.25">
      <c r="A338" t="s">
        <v>41</v>
      </c>
      <c r="B338" t="s">
        <v>112</v>
      </c>
      <c r="C338" t="s">
        <v>113</v>
      </c>
      <c r="D338" t="s">
        <v>155</v>
      </c>
      <c r="E338" t="s">
        <v>155</v>
      </c>
      <c r="F338" t="s">
        <v>42</v>
      </c>
      <c r="G338" s="1">
        <v>43148</v>
      </c>
      <c r="I338" t="s">
        <v>99</v>
      </c>
      <c r="K338" t="s">
        <v>44</v>
      </c>
      <c r="O338" t="s">
        <v>47</v>
      </c>
      <c r="Q338" t="s">
        <v>53</v>
      </c>
      <c r="U338" t="s">
        <v>47</v>
      </c>
      <c r="W338" t="s">
        <v>48</v>
      </c>
      <c r="X338">
        <v>0</v>
      </c>
      <c r="Y338">
        <v>0</v>
      </c>
      <c r="Z338">
        <v>0</v>
      </c>
      <c r="AA338">
        <v>1</v>
      </c>
      <c r="AB338">
        <v>0</v>
      </c>
      <c r="AC338">
        <v>0</v>
      </c>
      <c r="AD338">
        <v>0</v>
      </c>
      <c r="AE338" t="s">
        <v>44</v>
      </c>
      <c r="AG338">
        <v>43</v>
      </c>
      <c r="AO338">
        <v>338</v>
      </c>
    </row>
    <row r="339" spans="1:41" ht="15" customHeight="1" x14ac:dyDescent="0.25">
      <c r="A339" t="s">
        <v>41</v>
      </c>
      <c r="B339" t="s">
        <v>112</v>
      </c>
      <c r="C339" t="s">
        <v>113</v>
      </c>
      <c r="D339" t="s">
        <v>155</v>
      </c>
      <c r="E339" t="s">
        <v>155</v>
      </c>
      <c r="F339" t="s">
        <v>42</v>
      </c>
      <c r="G339" s="1">
        <v>43148</v>
      </c>
      <c r="I339" t="s">
        <v>99</v>
      </c>
      <c r="K339" t="s">
        <v>44</v>
      </c>
      <c r="O339" t="s">
        <v>47</v>
      </c>
      <c r="Q339" t="s">
        <v>53</v>
      </c>
      <c r="U339" t="s">
        <v>47</v>
      </c>
      <c r="W339" t="s">
        <v>48</v>
      </c>
      <c r="X339">
        <v>0</v>
      </c>
      <c r="Y339">
        <v>0</v>
      </c>
      <c r="Z339">
        <v>0</v>
      </c>
      <c r="AA339">
        <v>1</v>
      </c>
      <c r="AB339">
        <v>0</v>
      </c>
      <c r="AC339">
        <v>0</v>
      </c>
      <c r="AD339">
        <v>0</v>
      </c>
      <c r="AE339" t="s">
        <v>44</v>
      </c>
      <c r="AG339">
        <v>65</v>
      </c>
      <c r="AO339">
        <v>339</v>
      </c>
    </row>
    <row r="340" spans="1:41" ht="15" customHeight="1" x14ac:dyDescent="0.25">
      <c r="A340" t="s">
        <v>41</v>
      </c>
      <c r="B340" t="s">
        <v>112</v>
      </c>
      <c r="C340" t="s">
        <v>113</v>
      </c>
      <c r="D340" t="s">
        <v>155</v>
      </c>
      <c r="E340" t="s">
        <v>155</v>
      </c>
      <c r="F340" t="s">
        <v>42</v>
      </c>
      <c r="G340" s="1">
        <v>43149</v>
      </c>
      <c r="I340" t="s">
        <v>99</v>
      </c>
      <c r="K340" t="s">
        <v>44</v>
      </c>
      <c r="O340" t="s">
        <v>47</v>
      </c>
      <c r="Q340" t="s">
        <v>53</v>
      </c>
      <c r="U340" t="s">
        <v>47</v>
      </c>
      <c r="W340" t="s">
        <v>48</v>
      </c>
      <c r="X340">
        <v>0</v>
      </c>
      <c r="Y340">
        <v>0</v>
      </c>
      <c r="Z340">
        <v>0</v>
      </c>
      <c r="AA340">
        <v>1</v>
      </c>
      <c r="AB340">
        <v>0</v>
      </c>
      <c r="AC340">
        <v>0</v>
      </c>
      <c r="AD340">
        <v>0</v>
      </c>
      <c r="AE340" t="s">
        <v>44</v>
      </c>
      <c r="AG340">
        <v>54</v>
      </c>
      <c r="AO340">
        <v>340</v>
      </c>
    </row>
    <row r="341" spans="1:41" ht="15" customHeight="1" x14ac:dyDescent="0.25">
      <c r="A341" t="s">
        <v>41</v>
      </c>
      <c r="B341" t="s">
        <v>112</v>
      </c>
      <c r="C341" t="s">
        <v>113</v>
      </c>
      <c r="D341" t="s">
        <v>155</v>
      </c>
      <c r="E341" t="s">
        <v>155</v>
      </c>
      <c r="F341" t="s">
        <v>42</v>
      </c>
      <c r="G341" s="1">
        <v>43149</v>
      </c>
      <c r="I341" t="s">
        <v>99</v>
      </c>
      <c r="K341" t="s">
        <v>44</v>
      </c>
      <c r="O341" t="s">
        <v>47</v>
      </c>
      <c r="Q341" t="s">
        <v>53</v>
      </c>
      <c r="U341" t="s">
        <v>47</v>
      </c>
      <c r="W341" t="s">
        <v>48</v>
      </c>
      <c r="X341">
        <v>0</v>
      </c>
      <c r="Y341">
        <v>0</v>
      </c>
      <c r="Z341">
        <v>0</v>
      </c>
      <c r="AA341">
        <v>1</v>
      </c>
      <c r="AB341">
        <v>0</v>
      </c>
      <c r="AC341">
        <v>0</v>
      </c>
      <c r="AD341">
        <v>0</v>
      </c>
      <c r="AE341" t="s">
        <v>44</v>
      </c>
      <c r="AG341">
        <v>47</v>
      </c>
      <c r="AO341">
        <v>341</v>
      </c>
    </row>
    <row r="342" spans="1:41" ht="15" customHeight="1" x14ac:dyDescent="0.25">
      <c r="A342" t="s">
        <v>41</v>
      </c>
      <c r="B342" t="s">
        <v>112</v>
      </c>
      <c r="C342" t="s">
        <v>113</v>
      </c>
      <c r="D342" t="s">
        <v>155</v>
      </c>
      <c r="E342" t="s">
        <v>155</v>
      </c>
      <c r="F342" t="s">
        <v>42</v>
      </c>
      <c r="G342" s="1">
        <v>43149</v>
      </c>
      <c r="I342" t="s">
        <v>99</v>
      </c>
      <c r="K342" t="s">
        <v>44</v>
      </c>
      <c r="O342" t="s">
        <v>47</v>
      </c>
      <c r="Q342" t="s">
        <v>53</v>
      </c>
      <c r="U342" t="s">
        <v>47</v>
      </c>
      <c r="W342" t="s">
        <v>48</v>
      </c>
      <c r="X342">
        <v>0</v>
      </c>
      <c r="Y342">
        <v>0</v>
      </c>
      <c r="Z342">
        <v>0</v>
      </c>
      <c r="AA342">
        <v>1</v>
      </c>
      <c r="AB342">
        <v>0</v>
      </c>
      <c r="AC342">
        <v>0</v>
      </c>
      <c r="AD342">
        <v>0</v>
      </c>
      <c r="AE342" t="s">
        <v>44</v>
      </c>
      <c r="AG342">
        <v>82</v>
      </c>
      <c r="AO342">
        <v>342</v>
      </c>
    </row>
    <row r="343" spans="1:41" ht="15" customHeight="1" x14ac:dyDescent="0.25">
      <c r="A343" t="s">
        <v>41</v>
      </c>
      <c r="B343" t="s">
        <v>112</v>
      </c>
      <c r="C343" t="s">
        <v>113</v>
      </c>
      <c r="D343" t="s">
        <v>155</v>
      </c>
      <c r="E343" t="s">
        <v>155</v>
      </c>
      <c r="F343" t="s">
        <v>42</v>
      </c>
      <c r="G343" s="1">
        <v>43149</v>
      </c>
      <c r="I343" t="s">
        <v>99</v>
      </c>
      <c r="K343" t="s">
        <v>44</v>
      </c>
      <c r="O343" t="s">
        <v>47</v>
      </c>
      <c r="Q343" t="s">
        <v>53</v>
      </c>
      <c r="U343" t="s">
        <v>47</v>
      </c>
      <c r="W343" t="s">
        <v>48</v>
      </c>
      <c r="X343">
        <v>0</v>
      </c>
      <c r="Y343">
        <v>0</v>
      </c>
      <c r="Z343">
        <v>0</v>
      </c>
      <c r="AA343">
        <v>1</v>
      </c>
      <c r="AB343">
        <v>0</v>
      </c>
      <c r="AC343">
        <v>0</v>
      </c>
      <c r="AD343">
        <v>0</v>
      </c>
      <c r="AE343" t="s">
        <v>44</v>
      </c>
      <c r="AG343">
        <v>52</v>
      </c>
      <c r="AO343">
        <v>343</v>
      </c>
    </row>
    <row r="344" spans="1:41" ht="15" customHeight="1" x14ac:dyDescent="0.25">
      <c r="A344" t="s">
        <v>41</v>
      </c>
      <c r="B344" t="s">
        <v>112</v>
      </c>
      <c r="C344" t="s">
        <v>113</v>
      </c>
      <c r="D344" t="s">
        <v>155</v>
      </c>
      <c r="E344" t="s">
        <v>155</v>
      </c>
      <c r="F344" t="s">
        <v>42</v>
      </c>
      <c r="G344" s="1">
        <v>43149</v>
      </c>
      <c r="I344" t="s">
        <v>99</v>
      </c>
      <c r="K344" t="s">
        <v>44</v>
      </c>
      <c r="O344" t="s">
        <v>47</v>
      </c>
      <c r="Q344" t="s">
        <v>53</v>
      </c>
      <c r="U344" t="s">
        <v>47</v>
      </c>
      <c r="W344" t="s">
        <v>48</v>
      </c>
      <c r="X344">
        <v>0</v>
      </c>
      <c r="Y344">
        <v>0</v>
      </c>
      <c r="Z344">
        <v>0</v>
      </c>
      <c r="AA344">
        <v>1</v>
      </c>
      <c r="AB344">
        <v>0</v>
      </c>
      <c r="AC344">
        <v>0</v>
      </c>
      <c r="AD344">
        <v>0</v>
      </c>
      <c r="AE344" t="s">
        <v>44</v>
      </c>
      <c r="AG344">
        <v>76</v>
      </c>
      <c r="AO344">
        <v>344</v>
      </c>
    </row>
    <row r="345" spans="1:41" ht="15" customHeight="1" x14ac:dyDescent="0.25">
      <c r="A345" t="s">
        <v>41</v>
      </c>
      <c r="B345" t="s">
        <v>112</v>
      </c>
      <c r="C345" t="s">
        <v>113</v>
      </c>
      <c r="D345" t="s">
        <v>155</v>
      </c>
      <c r="E345" t="s">
        <v>155</v>
      </c>
      <c r="F345" t="s">
        <v>42</v>
      </c>
      <c r="G345" s="1">
        <v>43149</v>
      </c>
      <c r="I345" t="s">
        <v>99</v>
      </c>
      <c r="K345" t="s">
        <v>44</v>
      </c>
      <c r="O345" t="s">
        <v>47</v>
      </c>
      <c r="Q345" t="s">
        <v>53</v>
      </c>
      <c r="U345" t="s">
        <v>47</v>
      </c>
      <c r="W345" t="s">
        <v>48</v>
      </c>
      <c r="X345">
        <v>0</v>
      </c>
      <c r="Y345">
        <v>0</v>
      </c>
      <c r="Z345">
        <v>0</v>
      </c>
      <c r="AA345">
        <v>1</v>
      </c>
      <c r="AB345">
        <v>0</v>
      </c>
      <c r="AC345">
        <v>0</v>
      </c>
      <c r="AD345">
        <v>0</v>
      </c>
      <c r="AE345" t="s">
        <v>44</v>
      </c>
      <c r="AG345">
        <v>35</v>
      </c>
      <c r="AO345">
        <v>345</v>
      </c>
    </row>
    <row r="346" spans="1:41" ht="15" customHeight="1" x14ac:dyDescent="0.25">
      <c r="A346" t="s">
        <v>41</v>
      </c>
      <c r="B346" t="s">
        <v>112</v>
      </c>
      <c r="C346" t="s">
        <v>113</v>
      </c>
      <c r="D346" t="s">
        <v>155</v>
      </c>
      <c r="E346" t="s">
        <v>155</v>
      </c>
      <c r="F346" t="s">
        <v>42</v>
      </c>
      <c r="G346" s="1">
        <v>43150</v>
      </c>
      <c r="I346" t="s">
        <v>99</v>
      </c>
      <c r="K346" t="s">
        <v>44</v>
      </c>
      <c r="O346" t="s">
        <v>47</v>
      </c>
      <c r="Q346" t="s">
        <v>53</v>
      </c>
      <c r="U346" t="s">
        <v>47</v>
      </c>
      <c r="W346" t="s">
        <v>48</v>
      </c>
      <c r="X346">
        <v>0</v>
      </c>
      <c r="Y346">
        <v>0</v>
      </c>
      <c r="Z346">
        <v>0</v>
      </c>
      <c r="AA346">
        <v>1</v>
      </c>
      <c r="AB346">
        <v>0</v>
      </c>
      <c r="AC346">
        <v>0</v>
      </c>
      <c r="AD346">
        <v>0</v>
      </c>
      <c r="AE346" t="s">
        <v>44</v>
      </c>
      <c r="AG346">
        <v>68</v>
      </c>
      <c r="AO346">
        <v>346</v>
      </c>
    </row>
    <row r="347" spans="1:41" ht="15" customHeight="1" x14ac:dyDescent="0.25">
      <c r="A347" t="s">
        <v>41</v>
      </c>
      <c r="B347" t="s">
        <v>112</v>
      </c>
      <c r="C347" t="s">
        <v>113</v>
      </c>
      <c r="D347" t="s">
        <v>155</v>
      </c>
      <c r="E347" t="s">
        <v>155</v>
      </c>
      <c r="F347" t="s">
        <v>42</v>
      </c>
      <c r="G347" s="1">
        <v>43150</v>
      </c>
      <c r="I347" t="s">
        <v>99</v>
      </c>
      <c r="K347" t="s">
        <v>44</v>
      </c>
      <c r="O347" t="s">
        <v>47</v>
      </c>
      <c r="Q347" t="s">
        <v>53</v>
      </c>
      <c r="U347" t="s">
        <v>47</v>
      </c>
      <c r="W347" t="s">
        <v>48</v>
      </c>
      <c r="X347">
        <v>0</v>
      </c>
      <c r="Y347">
        <v>0</v>
      </c>
      <c r="Z347">
        <v>0</v>
      </c>
      <c r="AA347">
        <v>1</v>
      </c>
      <c r="AB347">
        <v>0</v>
      </c>
      <c r="AC347">
        <v>0</v>
      </c>
      <c r="AD347">
        <v>0</v>
      </c>
      <c r="AE347" t="s">
        <v>44</v>
      </c>
      <c r="AG347">
        <v>42</v>
      </c>
      <c r="AO347">
        <v>347</v>
      </c>
    </row>
    <row r="348" spans="1:41" ht="15" customHeight="1" x14ac:dyDescent="0.25">
      <c r="A348" t="s">
        <v>41</v>
      </c>
      <c r="B348" t="s">
        <v>112</v>
      </c>
      <c r="C348" t="s">
        <v>113</v>
      </c>
      <c r="D348" t="s">
        <v>155</v>
      </c>
      <c r="E348" t="s">
        <v>155</v>
      </c>
      <c r="F348" t="s">
        <v>42</v>
      </c>
      <c r="G348" s="1">
        <v>43150</v>
      </c>
      <c r="I348" t="s">
        <v>99</v>
      </c>
      <c r="K348" t="s">
        <v>44</v>
      </c>
      <c r="O348" t="s">
        <v>47</v>
      </c>
      <c r="Q348" t="s">
        <v>53</v>
      </c>
      <c r="U348" t="s">
        <v>47</v>
      </c>
      <c r="W348" t="s">
        <v>48</v>
      </c>
      <c r="X348">
        <v>0</v>
      </c>
      <c r="Y348">
        <v>0</v>
      </c>
      <c r="Z348">
        <v>0</v>
      </c>
      <c r="AA348">
        <v>1</v>
      </c>
      <c r="AB348">
        <v>0</v>
      </c>
      <c r="AC348">
        <v>0</v>
      </c>
      <c r="AD348">
        <v>0</v>
      </c>
      <c r="AE348" t="s">
        <v>44</v>
      </c>
      <c r="AG348">
        <v>53</v>
      </c>
      <c r="AO348">
        <v>348</v>
      </c>
    </row>
    <row r="349" spans="1:41" ht="15" customHeight="1" x14ac:dyDescent="0.25">
      <c r="A349" t="s">
        <v>41</v>
      </c>
      <c r="B349" t="s">
        <v>112</v>
      </c>
      <c r="C349" t="s">
        <v>113</v>
      </c>
      <c r="D349" t="s">
        <v>154</v>
      </c>
      <c r="E349" t="s">
        <v>154</v>
      </c>
      <c r="F349" t="s">
        <v>42</v>
      </c>
      <c r="G349" s="1">
        <v>43151</v>
      </c>
      <c r="I349" t="s">
        <v>99</v>
      </c>
      <c r="K349" t="s">
        <v>44</v>
      </c>
      <c r="O349" t="s">
        <v>47</v>
      </c>
      <c r="Q349" t="s">
        <v>53</v>
      </c>
      <c r="U349" t="s">
        <v>47</v>
      </c>
      <c r="W349" t="s">
        <v>48</v>
      </c>
      <c r="X349">
        <v>0</v>
      </c>
      <c r="Y349">
        <v>0</v>
      </c>
      <c r="Z349">
        <v>0</v>
      </c>
      <c r="AA349">
        <v>1</v>
      </c>
      <c r="AB349">
        <v>0</v>
      </c>
      <c r="AC349">
        <v>0</v>
      </c>
      <c r="AD349">
        <v>0</v>
      </c>
      <c r="AE349" t="s">
        <v>44</v>
      </c>
      <c r="AG349">
        <v>250</v>
      </c>
      <c r="AO349">
        <v>325</v>
      </c>
    </row>
    <row r="350" spans="1:41" ht="15" customHeight="1" x14ac:dyDescent="0.25">
      <c r="A350" t="s">
        <v>41</v>
      </c>
      <c r="B350" t="s">
        <v>112</v>
      </c>
      <c r="C350" t="s">
        <v>113</v>
      </c>
      <c r="D350" t="s">
        <v>154</v>
      </c>
      <c r="E350" t="s">
        <v>154</v>
      </c>
      <c r="F350" t="s">
        <v>42</v>
      </c>
      <c r="G350" s="1">
        <v>43152</v>
      </c>
      <c r="I350" t="s">
        <v>99</v>
      </c>
      <c r="K350" t="s">
        <v>44</v>
      </c>
      <c r="O350" t="s">
        <v>47</v>
      </c>
      <c r="Q350" t="s">
        <v>53</v>
      </c>
      <c r="U350" t="s">
        <v>47</v>
      </c>
      <c r="W350" t="s">
        <v>48</v>
      </c>
      <c r="X350">
        <v>0</v>
      </c>
      <c r="Y350">
        <v>0</v>
      </c>
      <c r="Z350">
        <v>0</v>
      </c>
      <c r="AA350">
        <v>1</v>
      </c>
      <c r="AB350">
        <v>0</v>
      </c>
      <c r="AC350">
        <v>0</v>
      </c>
      <c r="AD350">
        <v>0</v>
      </c>
      <c r="AE350" t="s">
        <v>44</v>
      </c>
      <c r="AG350">
        <v>195</v>
      </c>
      <c r="AO350">
        <v>326</v>
      </c>
    </row>
    <row r="351" spans="1:41" ht="15" customHeight="1" x14ac:dyDescent="0.25">
      <c r="A351" t="s">
        <v>41</v>
      </c>
      <c r="B351" t="s">
        <v>112</v>
      </c>
      <c r="C351" t="s">
        <v>113</v>
      </c>
      <c r="D351" t="s">
        <v>154</v>
      </c>
      <c r="E351" t="s">
        <v>154</v>
      </c>
      <c r="F351" t="s">
        <v>42</v>
      </c>
      <c r="G351" s="1">
        <v>43153</v>
      </c>
      <c r="I351" t="s">
        <v>99</v>
      </c>
      <c r="K351" t="s">
        <v>44</v>
      </c>
      <c r="O351" t="s">
        <v>47</v>
      </c>
      <c r="Q351" t="s">
        <v>53</v>
      </c>
      <c r="U351" t="s">
        <v>47</v>
      </c>
      <c r="W351" t="s">
        <v>48</v>
      </c>
      <c r="X351">
        <v>0</v>
      </c>
      <c r="Y351">
        <v>0</v>
      </c>
      <c r="Z351">
        <v>0</v>
      </c>
      <c r="AA351">
        <v>1</v>
      </c>
      <c r="AB351">
        <v>0</v>
      </c>
      <c r="AC351">
        <v>0</v>
      </c>
      <c r="AD351">
        <v>0</v>
      </c>
      <c r="AE351" t="s">
        <v>44</v>
      </c>
      <c r="AG351">
        <v>342</v>
      </c>
      <c r="AO351">
        <v>327</v>
      </c>
    </row>
    <row r="352" spans="1:41" ht="15" customHeight="1" x14ac:dyDescent="0.25">
      <c r="A352" t="s">
        <v>41</v>
      </c>
      <c r="B352" t="s">
        <v>112</v>
      </c>
      <c r="C352" t="s">
        <v>113</v>
      </c>
      <c r="D352" t="s">
        <v>154</v>
      </c>
      <c r="E352" t="s">
        <v>154</v>
      </c>
      <c r="F352" t="s">
        <v>42</v>
      </c>
      <c r="G352" s="1">
        <v>43153</v>
      </c>
      <c r="I352" t="s">
        <v>99</v>
      </c>
      <c r="K352" t="s">
        <v>44</v>
      </c>
      <c r="O352" t="s">
        <v>47</v>
      </c>
      <c r="Q352" t="s">
        <v>53</v>
      </c>
      <c r="U352" t="s">
        <v>47</v>
      </c>
      <c r="W352" t="s">
        <v>48</v>
      </c>
      <c r="X352">
        <v>0</v>
      </c>
      <c r="Y352">
        <v>0</v>
      </c>
      <c r="Z352">
        <v>0</v>
      </c>
      <c r="AA352">
        <v>1</v>
      </c>
      <c r="AB352">
        <v>0</v>
      </c>
      <c r="AC352">
        <v>0</v>
      </c>
      <c r="AD352">
        <v>0</v>
      </c>
      <c r="AE352" t="s">
        <v>44</v>
      </c>
      <c r="AG352">
        <v>301</v>
      </c>
      <c r="AO352">
        <v>328</v>
      </c>
    </row>
    <row r="353" spans="1:41" ht="15" customHeight="1" x14ac:dyDescent="0.25">
      <c r="A353" t="s">
        <v>41</v>
      </c>
      <c r="B353" t="s">
        <v>112</v>
      </c>
      <c r="C353" t="s">
        <v>113</v>
      </c>
      <c r="D353" t="s">
        <v>154</v>
      </c>
      <c r="E353" t="s">
        <v>154</v>
      </c>
      <c r="F353" t="s">
        <v>42</v>
      </c>
      <c r="G353" s="1">
        <v>43157</v>
      </c>
      <c r="I353" t="s">
        <v>99</v>
      </c>
      <c r="K353" t="s">
        <v>44</v>
      </c>
      <c r="O353" t="s">
        <v>47</v>
      </c>
      <c r="Q353" t="s">
        <v>53</v>
      </c>
      <c r="U353" t="s">
        <v>47</v>
      </c>
      <c r="W353" t="s">
        <v>48</v>
      </c>
      <c r="X353">
        <v>0</v>
      </c>
      <c r="Y353">
        <v>0</v>
      </c>
      <c r="Z353">
        <v>0</v>
      </c>
      <c r="AA353">
        <v>1</v>
      </c>
      <c r="AB353">
        <v>0</v>
      </c>
      <c r="AC353">
        <v>0</v>
      </c>
      <c r="AD353">
        <v>0</v>
      </c>
      <c r="AE353" t="s">
        <v>44</v>
      </c>
      <c r="AG353">
        <v>325</v>
      </c>
      <c r="AO353">
        <v>331</v>
      </c>
    </row>
    <row r="354" spans="1:41" ht="15" customHeight="1" x14ac:dyDescent="0.25">
      <c r="A354" t="s">
        <v>41</v>
      </c>
      <c r="B354" t="s">
        <v>112</v>
      </c>
      <c r="C354" t="s">
        <v>113</v>
      </c>
      <c r="D354" t="s">
        <v>114</v>
      </c>
      <c r="E354" t="s">
        <v>114</v>
      </c>
      <c r="F354" t="s">
        <v>115</v>
      </c>
      <c r="G354" s="1">
        <v>43132</v>
      </c>
      <c r="I354" t="s">
        <v>43</v>
      </c>
      <c r="K354" t="s">
        <v>44</v>
      </c>
      <c r="O354" t="s">
        <v>47</v>
      </c>
      <c r="Q354" t="s">
        <v>53</v>
      </c>
      <c r="U354" t="s">
        <v>47</v>
      </c>
      <c r="W354" t="s">
        <v>48</v>
      </c>
      <c r="X354">
        <v>0</v>
      </c>
      <c r="Y354">
        <v>0</v>
      </c>
      <c r="Z354">
        <v>0</v>
      </c>
      <c r="AA354">
        <v>1</v>
      </c>
      <c r="AB354">
        <v>0</v>
      </c>
      <c r="AC354">
        <v>0</v>
      </c>
      <c r="AD354">
        <v>0</v>
      </c>
      <c r="AE354" t="s">
        <v>44</v>
      </c>
      <c r="AG354">
        <v>72</v>
      </c>
      <c r="AO354">
        <v>306</v>
      </c>
    </row>
    <row r="355" spans="1:41" ht="15" customHeight="1" x14ac:dyDescent="0.25">
      <c r="A355" t="s">
        <v>41</v>
      </c>
      <c r="B355" t="s">
        <v>112</v>
      </c>
      <c r="C355" t="s">
        <v>113</v>
      </c>
      <c r="D355" t="s">
        <v>116</v>
      </c>
      <c r="E355" t="s">
        <v>116</v>
      </c>
      <c r="F355" t="s">
        <v>42</v>
      </c>
      <c r="G355" s="1">
        <v>43132</v>
      </c>
      <c r="I355" t="s">
        <v>43</v>
      </c>
      <c r="K355" t="s">
        <v>44</v>
      </c>
      <c r="O355" t="s">
        <v>47</v>
      </c>
      <c r="Q355" t="s">
        <v>53</v>
      </c>
      <c r="U355" t="s">
        <v>47</v>
      </c>
      <c r="W355" t="s">
        <v>48</v>
      </c>
      <c r="X355">
        <v>0</v>
      </c>
      <c r="Y355">
        <v>0</v>
      </c>
      <c r="Z355">
        <v>0</v>
      </c>
      <c r="AA355">
        <v>1</v>
      </c>
      <c r="AB355">
        <v>0</v>
      </c>
      <c r="AC355">
        <v>0</v>
      </c>
      <c r="AD355">
        <v>0</v>
      </c>
      <c r="AE355" t="s">
        <v>44</v>
      </c>
      <c r="AG355">
        <v>80</v>
      </c>
      <c r="AO355">
        <v>307</v>
      </c>
    </row>
    <row r="356" spans="1:41" ht="15" customHeight="1" x14ac:dyDescent="0.25">
      <c r="A356" t="s">
        <v>41</v>
      </c>
      <c r="B356" t="s">
        <v>112</v>
      </c>
      <c r="C356" t="s">
        <v>113</v>
      </c>
      <c r="D356" t="s">
        <v>114</v>
      </c>
      <c r="E356" t="s">
        <v>114</v>
      </c>
      <c r="F356" t="s">
        <v>115</v>
      </c>
      <c r="G356" s="1">
        <v>43135</v>
      </c>
      <c r="I356" t="s">
        <v>43</v>
      </c>
      <c r="K356" t="s">
        <v>44</v>
      </c>
      <c r="O356" t="s">
        <v>47</v>
      </c>
      <c r="Q356" t="s">
        <v>53</v>
      </c>
      <c r="U356" t="s">
        <v>47</v>
      </c>
      <c r="W356" t="s">
        <v>48</v>
      </c>
      <c r="X356">
        <v>0</v>
      </c>
      <c r="Y356">
        <v>0</v>
      </c>
      <c r="Z356">
        <v>0</v>
      </c>
      <c r="AA356">
        <v>1</v>
      </c>
      <c r="AB356">
        <v>0</v>
      </c>
      <c r="AC356">
        <v>0</v>
      </c>
      <c r="AD356">
        <v>0</v>
      </c>
      <c r="AE356" t="s">
        <v>44</v>
      </c>
      <c r="AG356">
        <v>102</v>
      </c>
      <c r="AO356">
        <v>308</v>
      </c>
    </row>
    <row r="357" spans="1:41" ht="15" customHeight="1" x14ac:dyDescent="0.25">
      <c r="A357" t="s">
        <v>41</v>
      </c>
      <c r="B357" t="s">
        <v>112</v>
      </c>
      <c r="C357" t="s">
        <v>113</v>
      </c>
      <c r="D357" t="s">
        <v>116</v>
      </c>
      <c r="E357" t="s">
        <v>116</v>
      </c>
      <c r="F357" t="s">
        <v>115</v>
      </c>
      <c r="G357" s="1">
        <v>43135</v>
      </c>
      <c r="I357" t="s">
        <v>43</v>
      </c>
      <c r="K357" t="s">
        <v>44</v>
      </c>
      <c r="O357" t="s">
        <v>47</v>
      </c>
      <c r="Q357" t="s">
        <v>53</v>
      </c>
      <c r="U357" t="s">
        <v>47</v>
      </c>
      <c r="W357" t="s">
        <v>48</v>
      </c>
      <c r="X357">
        <v>0</v>
      </c>
      <c r="Y357">
        <v>0</v>
      </c>
      <c r="Z357">
        <v>0</v>
      </c>
      <c r="AA357">
        <v>1</v>
      </c>
      <c r="AB357">
        <v>0</v>
      </c>
      <c r="AC357">
        <v>0</v>
      </c>
      <c r="AD357">
        <v>0</v>
      </c>
      <c r="AE357" t="s">
        <v>44</v>
      </c>
      <c r="AG357">
        <v>99</v>
      </c>
      <c r="AO357">
        <v>309</v>
      </c>
    </row>
    <row r="358" spans="1:41" ht="15" customHeight="1" x14ac:dyDescent="0.25">
      <c r="A358" t="s">
        <v>41</v>
      </c>
      <c r="B358" t="s">
        <v>112</v>
      </c>
      <c r="C358" t="s">
        <v>113</v>
      </c>
      <c r="D358" t="s">
        <v>116</v>
      </c>
      <c r="E358" t="s">
        <v>116</v>
      </c>
      <c r="F358" t="s">
        <v>115</v>
      </c>
      <c r="G358" s="1">
        <v>43137</v>
      </c>
      <c r="I358" t="s">
        <v>43</v>
      </c>
      <c r="K358" t="s">
        <v>44</v>
      </c>
      <c r="M358" t="s">
        <v>131</v>
      </c>
      <c r="O358" t="s">
        <v>47</v>
      </c>
      <c r="Q358" t="s">
        <v>53</v>
      </c>
      <c r="U358" t="s">
        <v>47</v>
      </c>
      <c r="W358" t="s">
        <v>48</v>
      </c>
      <c r="X358">
        <v>0</v>
      </c>
      <c r="Y358">
        <v>0</v>
      </c>
      <c r="Z358">
        <v>0</v>
      </c>
      <c r="AA358">
        <v>1</v>
      </c>
      <c r="AB358">
        <v>0</v>
      </c>
      <c r="AC358">
        <v>0</v>
      </c>
      <c r="AD358">
        <v>0</v>
      </c>
      <c r="AE358" t="s">
        <v>44</v>
      </c>
      <c r="AG358">
        <v>81</v>
      </c>
      <c r="AO358">
        <v>349</v>
      </c>
    </row>
    <row r="359" spans="1:41" ht="15" customHeight="1" x14ac:dyDescent="0.25">
      <c r="A359" t="s">
        <v>41</v>
      </c>
      <c r="B359" t="s">
        <v>112</v>
      </c>
      <c r="C359" t="s">
        <v>113</v>
      </c>
      <c r="D359" t="s">
        <v>114</v>
      </c>
      <c r="E359" t="s">
        <v>114</v>
      </c>
      <c r="F359" t="s">
        <v>115</v>
      </c>
      <c r="G359" s="1">
        <v>43138</v>
      </c>
      <c r="I359" t="s">
        <v>99</v>
      </c>
      <c r="K359" t="s">
        <v>44</v>
      </c>
      <c r="O359" t="s">
        <v>47</v>
      </c>
      <c r="Q359" t="s">
        <v>53</v>
      </c>
      <c r="U359" t="s">
        <v>47</v>
      </c>
      <c r="W359" t="s">
        <v>48</v>
      </c>
      <c r="X359">
        <v>0</v>
      </c>
      <c r="Y359">
        <v>0</v>
      </c>
      <c r="Z359">
        <v>0</v>
      </c>
      <c r="AA359">
        <v>1</v>
      </c>
      <c r="AB359">
        <v>0</v>
      </c>
      <c r="AC359">
        <v>0</v>
      </c>
      <c r="AD359">
        <v>0</v>
      </c>
      <c r="AE359" t="s">
        <v>44</v>
      </c>
      <c r="AG359">
        <v>120</v>
      </c>
      <c r="AO359">
        <v>350</v>
      </c>
    </row>
    <row r="360" spans="1:41" ht="15" customHeight="1" x14ac:dyDescent="0.25">
      <c r="A360" t="s">
        <v>41</v>
      </c>
      <c r="B360" t="s">
        <v>112</v>
      </c>
      <c r="C360" t="s">
        <v>113</v>
      </c>
      <c r="D360" t="s">
        <v>116</v>
      </c>
      <c r="E360" t="s">
        <v>116</v>
      </c>
      <c r="F360" t="s">
        <v>115</v>
      </c>
      <c r="G360" s="1">
        <v>43138</v>
      </c>
      <c r="I360" t="s">
        <v>43</v>
      </c>
      <c r="K360" t="s">
        <v>44</v>
      </c>
      <c r="O360" t="s">
        <v>47</v>
      </c>
      <c r="Q360" t="s">
        <v>53</v>
      </c>
      <c r="U360" t="s">
        <v>47</v>
      </c>
      <c r="W360" t="s">
        <v>48</v>
      </c>
      <c r="X360">
        <v>0</v>
      </c>
      <c r="Y360">
        <v>0</v>
      </c>
      <c r="Z360">
        <v>0</v>
      </c>
      <c r="AA360">
        <v>1</v>
      </c>
      <c r="AB360">
        <v>0</v>
      </c>
      <c r="AC360">
        <v>0</v>
      </c>
      <c r="AD360">
        <v>0</v>
      </c>
      <c r="AE360" t="s">
        <v>44</v>
      </c>
      <c r="AG360">
        <v>71</v>
      </c>
      <c r="AO360">
        <v>351</v>
      </c>
    </row>
    <row r="361" spans="1:41" ht="15" customHeight="1" x14ac:dyDescent="0.25">
      <c r="A361" t="s">
        <v>41</v>
      </c>
      <c r="B361" t="s">
        <v>112</v>
      </c>
      <c r="C361" t="s">
        <v>113</v>
      </c>
      <c r="D361" t="s">
        <v>114</v>
      </c>
      <c r="E361" t="s">
        <v>114</v>
      </c>
      <c r="F361" t="s">
        <v>115</v>
      </c>
      <c r="G361" s="1">
        <v>43139</v>
      </c>
      <c r="I361" t="s">
        <v>43</v>
      </c>
      <c r="K361" t="s">
        <v>44</v>
      </c>
      <c r="O361" t="s">
        <v>47</v>
      </c>
      <c r="Q361" t="s">
        <v>53</v>
      </c>
      <c r="U361" t="s">
        <v>47</v>
      </c>
      <c r="W361" t="s">
        <v>48</v>
      </c>
      <c r="X361">
        <v>0</v>
      </c>
      <c r="Y361">
        <v>0</v>
      </c>
      <c r="Z361">
        <v>0</v>
      </c>
      <c r="AA361">
        <v>1</v>
      </c>
      <c r="AB361">
        <v>0</v>
      </c>
      <c r="AC361">
        <v>0</v>
      </c>
      <c r="AD361">
        <v>0</v>
      </c>
      <c r="AE361" t="s">
        <v>44</v>
      </c>
      <c r="AG361">
        <v>58</v>
      </c>
      <c r="AO361">
        <v>352</v>
      </c>
    </row>
    <row r="362" spans="1:41" ht="15" customHeight="1" x14ac:dyDescent="0.25">
      <c r="A362" t="s">
        <v>41</v>
      </c>
      <c r="B362" t="s">
        <v>112</v>
      </c>
      <c r="C362" t="s">
        <v>113</v>
      </c>
      <c r="D362" t="s">
        <v>116</v>
      </c>
      <c r="E362" t="s">
        <v>116</v>
      </c>
      <c r="F362" t="s">
        <v>115</v>
      </c>
      <c r="G362" s="1">
        <v>43139</v>
      </c>
      <c r="I362" t="s">
        <v>43</v>
      </c>
      <c r="K362" t="s">
        <v>44</v>
      </c>
      <c r="O362" t="s">
        <v>47</v>
      </c>
      <c r="Q362" t="s">
        <v>53</v>
      </c>
      <c r="U362" t="s">
        <v>47</v>
      </c>
      <c r="W362" t="s">
        <v>48</v>
      </c>
      <c r="X362">
        <v>0</v>
      </c>
      <c r="Y362">
        <v>0</v>
      </c>
      <c r="Z362">
        <v>0</v>
      </c>
      <c r="AA362">
        <v>1</v>
      </c>
      <c r="AB362">
        <v>0</v>
      </c>
      <c r="AC362">
        <v>0</v>
      </c>
      <c r="AD362">
        <v>0</v>
      </c>
      <c r="AE362" t="s">
        <v>44</v>
      </c>
      <c r="AG362">
        <v>42</v>
      </c>
      <c r="AO362">
        <v>353</v>
      </c>
    </row>
    <row r="363" spans="1:41" ht="15" customHeight="1" x14ac:dyDescent="0.25">
      <c r="A363" t="s">
        <v>41</v>
      </c>
      <c r="B363" t="s">
        <v>112</v>
      </c>
      <c r="C363" t="s">
        <v>113</v>
      </c>
      <c r="D363" t="s">
        <v>114</v>
      </c>
      <c r="E363" t="s">
        <v>114</v>
      </c>
      <c r="F363" t="s">
        <v>115</v>
      </c>
      <c r="G363" s="1">
        <v>43143</v>
      </c>
      <c r="I363" t="s">
        <v>133</v>
      </c>
      <c r="K363" t="s">
        <v>44</v>
      </c>
      <c r="M363" t="s">
        <v>143</v>
      </c>
      <c r="O363" t="s">
        <v>47</v>
      </c>
      <c r="Q363" t="s">
        <v>53</v>
      </c>
      <c r="U363" t="s">
        <v>47</v>
      </c>
      <c r="W363" t="s">
        <v>48</v>
      </c>
      <c r="X363">
        <v>0</v>
      </c>
      <c r="Y363">
        <v>0</v>
      </c>
      <c r="Z363">
        <v>0</v>
      </c>
      <c r="AA363">
        <v>1</v>
      </c>
      <c r="AB363">
        <v>0</v>
      </c>
      <c r="AC363">
        <v>0</v>
      </c>
      <c r="AD363">
        <v>0</v>
      </c>
      <c r="AE363" t="s">
        <v>44</v>
      </c>
      <c r="AG363">
        <v>241</v>
      </c>
      <c r="AO363">
        <v>354</v>
      </c>
    </row>
    <row r="364" spans="1:41" ht="15" customHeight="1" x14ac:dyDescent="0.25">
      <c r="A364" t="s">
        <v>41</v>
      </c>
      <c r="B364" t="s">
        <v>112</v>
      </c>
      <c r="C364" t="s">
        <v>113</v>
      </c>
      <c r="D364" t="s">
        <v>116</v>
      </c>
      <c r="E364" t="s">
        <v>116</v>
      </c>
      <c r="F364" t="s">
        <v>115</v>
      </c>
      <c r="G364" s="1">
        <v>43143</v>
      </c>
      <c r="I364" t="s">
        <v>43</v>
      </c>
      <c r="K364" t="s">
        <v>44</v>
      </c>
      <c r="M364" t="s">
        <v>131</v>
      </c>
      <c r="O364" t="s">
        <v>47</v>
      </c>
      <c r="Q364" t="s">
        <v>53</v>
      </c>
      <c r="U364" t="s">
        <v>47</v>
      </c>
      <c r="W364" t="s">
        <v>48</v>
      </c>
      <c r="X364">
        <v>0</v>
      </c>
      <c r="Y364">
        <v>0</v>
      </c>
      <c r="Z364">
        <v>0</v>
      </c>
      <c r="AA364">
        <v>1</v>
      </c>
      <c r="AB364">
        <v>0</v>
      </c>
      <c r="AC364">
        <v>0</v>
      </c>
      <c r="AD364">
        <v>0</v>
      </c>
      <c r="AE364" t="s">
        <v>44</v>
      </c>
      <c r="AG364">
        <v>146</v>
      </c>
      <c r="AO364">
        <v>355</v>
      </c>
    </row>
    <row r="365" spans="1:41" ht="15" customHeight="1" x14ac:dyDescent="0.25">
      <c r="A365" t="s">
        <v>41</v>
      </c>
      <c r="B365" t="s">
        <v>112</v>
      </c>
      <c r="C365" t="s">
        <v>113</v>
      </c>
      <c r="D365" t="s">
        <v>114</v>
      </c>
      <c r="E365" t="s">
        <v>114</v>
      </c>
      <c r="F365" t="s">
        <v>115</v>
      </c>
      <c r="G365" s="1">
        <v>43144</v>
      </c>
      <c r="I365" t="s">
        <v>43</v>
      </c>
      <c r="K365" t="s">
        <v>44</v>
      </c>
      <c r="M365" t="s">
        <v>131</v>
      </c>
      <c r="O365" t="s">
        <v>47</v>
      </c>
      <c r="Q365" t="s">
        <v>53</v>
      </c>
      <c r="U365" t="s">
        <v>47</v>
      </c>
      <c r="W365" t="s">
        <v>48</v>
      </c>
      <c r="X365">
        <v>0</v>
      </c>
      <c r="Y365">
        <v>0</v>
      </c>
      <c r="Z365">
        <v>0</v>
      </c>
      <c r="AA365">
        <v>1</v>
      </c>
      <c r="AB365">
        <v>0</v>
      </c>
      <c r="AC365">
        <v>0</v>
      </c>
      <c r="AD365">
        <v>0</v>
      </c>
      <c r="AE365" t="s">
        <v>44</v>
      </c>
      <c r="AG365">
        <v>96</v>
      </c>
      <c r="AO365">
        <v>356</v>
      </c>
    </row>
    <row r="366" spans="1:41" ht="15" customHeight="1" x14ac:dyDescent="0.25">
      <c r="A366" t="s">
        <v>41</v>
      </c>
      <c r="B366" t="s">
        <v>112</v>
      </c>
      <c r="C366" t="s">
        <v>113</v>
      </c>
      <c r="D366" t="s">
        <v>116</v>
      </c>
      <c r="E366" t="s">
        <v>116</v>
      </c>
      <c r="F366" t="s">
        <v>115</v>
      </c>
      <c r="G366" s="1">
        <v>43144</v>
      </c>
      <c r="I366" t="s">
        <v>43</v>
      </c>
      <c r="K366" t="s">
        <v>44</v>
      </c>
      <c r="M366" t="s">
        <v>143</v>
      </c>
      <c r="O366" t="s">
        <v>47</v>
      </c>
      <c r="Q366" t="s">
        <v>53</v>
      </c>
      <c r="U366" t="s">
        <v>47</v>
      </c>
      <c r="W366" t="s">
        <v>48</v>
      </c>
      <c r="X366">
        <v>0</v>
      </c>
      <c r="Y366">
        <v>0</v>
      </c>
      <c r="Z366">
        <v>0</v>
      </c>
      <c r="AA366">
        <v>1</v>
      </c>
      <c r="AB366">
        <v>0</v>
      </c>
      <c r="AC366">
        <v>0</v>
      </c>
      <c r="AD366">
        <v>0</v>
      </c>
      <c r="AE366" t="s">
        <v>44</v>
      </c>
      <c r="AG366">
        <v>120</v>
      </c>
      <c r="AO366">
        <v>357</v>
      </c>
    </row>
    <row r="367" spans="1:41" ht="15" customHeight="1" x14ac:dyDescent="0.25">
      <c r="A367" t="s">
        <v>41</v>
      </c>
      <c r="B367" t="s">
        <v>112</v>
      </c>
      <c r="C367" t="s">
        <v>113</v>
      </c>
      <c r="D367" t="s">
        <v>114</v>
      </c>
      <c r="E367" t="s">
        <v>114</v>
      </c>
      <c r="F367" t="s">
        <v>115</v>
      </c>
      <c r="G367" s="1">
        <v>43145</v>
      </c>
      <c r="I367" t="s">
        <v>43</v>
      </c>
      <c r="K367" t="s">
        <v>44</v>
      </c>
      <c r="M367" t="s">
        <v>143</v>
      </c>
      <c r="O367" t="s">
        <v>47</v>
      </c>
      <c r="Q367" t="s">
        <v>53</v>
      </c>
      <c r="U367" t="s">
        <v>47</v>
      </c>
      <c r="W367" t="s">
        <v>48</v>
      </c>
      <c r="X367">
        <v>0</v>
      </c>
      <c r="Y367">
        <v>0</v>
      </c>
      <c r="Z367">
        <v>0</v>
      </c>
      <c r="AA367">
        <v>1</v>
      </c>
      <c r="AB367">
        <v>0</v>
      </c>
      <c r="AC367">
        <v>0</v>
      </c>
      <c r="AD367">
        <v>0</v>
      </c>
      <c r="AE367" t="s">
        <v>44</v>
      </c>
      <c r="AG367">
        <v>104</v>
      </c>
      <c r="AO367">
        <v>358</v>
      </c>
    </row>
    <row r="368" spans="1:41" ht="15" customHeight="1" x14ac:dyDescent="0.25">
      <c r="A368" t="s">
        <v>41</v>
      </c>
      <c r="B368" t="s">
        <v>112</v>
      </c>
      <c r="C368" t="s">
        <v>113</v>
      </c>
      <c r="D368" t="s">
        <v>116</v>
      </c>
      <c r="E368" t="s">
        <v>116</v>
      </c>
      <c r="F368" t="s">
        <v>115</v>
      </c>
      <c r="G368" s="1">
        <v>43145</v>
      </c>
      <c r="I368" t="s">
        <v>133</v>
      </c>
      <c r="K368" t="s">
        <v>44</v>
      </c>
      <c r="M368" t="s">
        <v>131</v>
      </c>
      <c r="O368" t="s">
        <v>47</v>
      </c>
      <c r="Q368" t="s">
        <v>53</v>
      </c>
      <c r="U368" t="s">
        <v>47</v>
      </c>
      <c r="W368" t="s">
        <v>48</v>
      </c>
      <c r="X368">
        <v>0</v>
      </c>
      <c r="Y368">
        <v>0</v>
      </c>
      <c r="Z368">
        <v>0</v>
      </c>
      <c r="AA368">
        <v>1</v>
      </c>
      <c r="AB368">
        <v>0</v>
      </c>
      <c r="AC368">
        <v>0</v>
      </c>
      <c r="AD368">
        <v>0</v>
      </c>
      <c r="AE368" t="s">
        <v>44</v>
      </c>
      <c r="AG368">
        <v>217</v>
      </c>
      <c r="AO368">
        <v>359</v>
      </c>
    </row>
    <row r="369" spans="1:41" ht="15" customHeight="1" x14ac:dyDescent="0.25">
      <c r="A369" t="s">
        <v>41</v>
      </c>
      <c r="B369" t="s">
        <v>112</v>
      </c>
      <c r="C369" t="s">
        <v>113</v>
      </c>
      <c r="D369" t="s">
        <v>114</v>
      </c>
      <c r="E369" t="s">
        <v>114</v>
      </c>
      <c r="F369" t="s">
        <v>115</v>
      </c>
      <c r="G369" s="1">
        <v>43146</v>
      </c>
      <c r="I369" t="s">
        <v>133</v>
      </c>
      <c r="K369" t="s">
        <v>44</v>
      </c>
      <c r="M369" t="s">
        <v>130</v>
      </c>
      <c r="O369" t="s">
        <v>47</v>
      </c>
      <c r="Q369" t="s">
        <v>53</v>
      </c>
      <c r="U369" t="s">
        <v>47</v>
      </c>
      <c r="W369" t="s">
        <v>48</v>
      </c>
      <c r="X369">
        <v>0</v>
      </c>
      <c r="Y369">
        <v>0</v>
      </c>
      <c r="Z369">
        <v>0</v>
      </c>
      <c r="AA369">
        <v>1</v>
      </c>
      <c r="AB369">
        <v>0</v>
      </c>
      <c r="AC369">
        <v>0</v>
      </c>
      <c r="AD369">
        <v>0</v>
      </c>
      <c r="AE369" t="s">
        <v>44</v>
      </c>
      <c r="AG369">
        <v>48</v>
      </c>
      <c r="AO369">
        <v>360</v>
      </c>
    </row>
    <row r="370" spans="1:41" ht="15" customHeight="1" x14ac:dyDescent="0.25">
      <c r="A370" t="s">
        <v>41</v>
      </c>
      <c r="B370" t="s">
        <v>112</v>
      </c>
      <c r="C370" t="s">
        <v>113</v>
      </c>
      <c r="D370" t="s">
        <v>116</v>
      </c>
      <c r="E370" t="s">
        <v>116</v>
      </c>
      <c r="F370" t="s">
        <v>115</v>
      </c>
      <c r="G370" s="1">
        <v>43146</v>
      </c>
      <c r="I370" t="s">
        <v>43</v>
      </c>
      <c r="K370" t="s">
        <v>44</v>
      </c>
      <c r="M370" t="s">
        <v>131</v>
      </c>
      <c r="O370" t="s">
        <v>47</v>
      </c>
      <c r="Q370" t="s">
        <v>53</v>
      </c>
      <c r="U370" t="s">
        <v>47</v>
      </c>
      <c r="W370" t="s">
        <v>48</v>
      </c>
      <c r="X370">
        <v>0</v>
      </c>
      <c r="Y370">
        <v>0</v>
      </c>
      <c r="Z370">
        <v>0</v>
      </c>
      <c r="AA370">
        <v>1</v>
      </c>
      <c r="AB370">
        <v>0</v>
      </c>
      <c r="AC370">
        <v>0</v>
      </c>
      <c r="AD370">
        <v>0</v>
      </c>
      <c r="AE370" t="s">
        <v>44</v>
      </c>
      <c r="AG370">
        <v>148</v>
      </c>
      <c r="AO370">
        <v>361</v>
      </c>
    </row>
    <row r="371" spans="1:41" ht="15" customHeight="1" x14ac:dyDescent="0.25">
      <c r="A371" t="s">
        <v>41</v>
      </c>
      <c r="B371" t="s">
        <v>112</v>
      </c>
      <c r="C371" t="s">
        <v>113</v>
      </c>
      <c r="D371" t="s">
        <v>114</v>
      </c>
      <c r="E371" t="s">
        <v>114</v>
      </c>
      <c r="F371" t="s">
        <v>115</v>
      </c>
      <c r="G371" s="1">
        <v>43149</v>
      </c>
      <c r="I371" t="s">
        <v>99</v>
      </c>
      <c r="K371" t="s">
        <v>44</v>
      </c>
      <c r="O371" t="s">
        <v>47</v>
      </c>
      <c r="Q371" t="s">
        <v>53</v>
      </c>
      <c r="U371" t="s">
        <v>47</v>
      </c>
      <c r="W371" t="s">
        <v>48</v>
      </c>
      <c r="X371">
        <v>0</v>
      </c>
      <c r="Y371">
        <v>0</v>
      </c>
      <c r="Z371">
        <v>0</v>
      </c>
      <c r="AA371">
        <v>1</v>
      </c>
      <c r="AB371">
        <v>0</v>
      </c>
      <c r="AC371">
        <v>0</v>
      </c>
      <c r="AD371">
        <v>0</v>
      </c>
      <c r="AE371" t="s">
        <v>44</v>
      </c>
      <c r="AG371">
        <v>96</v>
      </c>
      <c r="AO371">
        <v>362</v>
      </c>
    </row>
    <row r="372" spans="1:41" ht="15" customHeight="1" x14ac:dyDescent="0.25">
      <c r="A372" t="s">
        <v>41</v>
      </c>
      <c r="B372" t="s">
        <v>112</v>
      </c>
      <c r="C372" t="s">
        <v>113</v>
      </c>
      <c r="D372" t="s">
        <v>116</v>
      </c>
      <c r="E372" t="s">
        <v>116</v>
      </c>
      <c r="F372" t="s">
        <v>115</v>
      </c>
      <c r="G372" s="1">
        <v>43149</v>
      </c>
      <c r="I372" t="s">
        <v>43</v>
      </c>
      <c r="K372" t="s">
        <v>44</v>
      </c>
      <c r="M372" t="s">
        <v>131</v>
      </c>
      <c r="O372" t="s">
        <v>47</v>
      </c>
      <c r="Q372" t="s">
        <v>53</v>
      </c>
      <c r="U372" t="s">
        <v>47</v>
      </c>
      <c r="W372" t="s">
        <v>48</v>
      </c>
      <c r="X372">
        <v>0</v>
      </c>
      <c r="Y372">
        <v>0</v>
      </c>
      <c r="Z372">
        <v>0</v>
      </c>
      <c r="AA372">
        <v>1</v>
      </c>
      <c r="AB372">
        <v>0</v>
      </c>
      <c r="AC372">
        <v>0</v>
      </c>
      <c r="AD372">
        <v>0</v>
      </c>
      <c r="AE372" t="s">
        <v>44</v>
      </c>
      <c r="AG372">
        <v>117</v>
      </c>
      <c r="AO372">
        <v>363</v>
      </c>
    </row>
    <row r="373" spans="1:41" ht="15" customHeight="1" x14ac:dyDescent="0.25">
      <c r="A373" t="s">
        <v>41</v>
      </c>
      <c r="B373" t="s">
        <v>112</v>
      </c>
      <c r="C373" t="s">
        <v>113</v>
      </c>
      <c r="D373" t="s">
        <v>114</v>
      </c>
      <c r="E373" t="s">
        <v>114</v>
      </c>
      <c r="F373" t="s">
        <v>115</v>
      </c>
      <c r="G373" s="1">
        <v>43152</v>
      </c>
      <c r="I373" t="s">
        <v>99</v>
      </c>
      <c r="K373" t="s">
        <v>44</v>
      </c>
      <c r="M373" t="s">
        <v>143</v>
      </c>
      <c r="O373" t="s">
        <v>47</v>
      </c>
      <c r="Q373" t="s">
        <v>53</v>
      </c>
      <c r="U373" t="s">
        <v>47</v>
      </c>
      <c r="W373" t="s">
        <v>48</v>
      </c>
      <c r="X373">
        <v>0</v>
      </c>
      <c r="Y373">
        <v>0</v>
      </c>
      <c r="Z373">
        <v>0</v>
      </c>
      <c r="AA373">
        <v>1</v>
      </c>
      <c r="AB373">
        <v>0</v>
      </c>
      <c r="AC373">
        <v>0</v>
      </c>
      <c r="AD373">
        <v>0</v>
      </c>
      <c r="AE373" t="s">
        <v>44</v>
      </c>
      <c r="AG373">
        <v>128</v>
      </c>
      <c r="AO373">
        <v>364</v>
      </c>
    </row>
    <row r="374" spans="1:41" ht="15" customHeight="1" x14ac:dyDescent="0.25">
      <c r="A374" t="s">
        <v>41</v>
      </c>
      <c r="B374" t="s">
        <v>112</v>
      </c>
      <c r="C374" t="s">
        <v>113</v>
      </c>
      <c r="D374" t="s">
        <v>116</v>
      </c>
      <c r="E374" t="s">
        <v>116</v>
      </c>
      <c r="F374" t="s">
        <v>115</v>
      </c>
      <c r="G374" s="1">
        <v>43152</v>
      </c>
      <c r="I374" t="s">
        <v>43</v>
      </c>
      <c r="K374" t="s">
        <v>44</v>
      </c>
      <c r="M374" t="s">
        <v>131</v>
      </c>
      <c r="O374" t="s">
        <v>47</v>
      </c>
      <c r="Q374" t="s">
        <v>53</v>
      </c>
      <c r="U374" t="s">
        <v>47</v>
      </c>
      <c r="W374" t="s">
        <v>48</v>
      </c>
      <c r="X374">
        <v>0</v>
      </c>
      <c r="Y374">
        <v>0</v>
      </c>
      <c r="Z374">
        <v>0</v>
      </c>
      <c r="AA374">
        <v>1</v>
      </c>
      <c r="AB374">
        <v>0</v>
      </c>
      <c r="AC374">
        <v>0</v>
      </c>
      <c r="AD374">
        <v>0</v>
      </c>
      <c r="AE374" t="s">
        <v>44</v>
      </c>
      <c r="AG374">
        <v>251</v>
      </c>
      <c r="AO374">
        <v>365</v>
      </c>
    </row>
    <row r="375" spans="1:41" ht="15" customHeight="1" x14ac:dyDescent="0.25">
      <c r="A375" t="s">
        <v>41</v>
      </c>
      <c r="B375" t="s">
        <v>112</v>
      </c>
      <c r="C375" t="s">
        <v>113</v>
      </c>
      <c r="D375" t="s">
        <v>114</v>
      </c>
      <c r="E375" t="s">
        <v>114</v>
      </c>
      <c r="F375" t="s">
        <v>115</v>
      </c>
      <c r="G375" s="1">
        <v>43153</v>
      </c>
      <c r="I375" t="s">
        <v>133</v>
      </c>
      <c r="K375" t="s">
        <v>44</v>
      </c>
      <c r="M375" t="s">
        <v>143</v>
      </c>
      <c r="O375" t="s">
        <v>47</v>
      </c>
      <c r="Q375" t="s">
        <v>53</v>
      </c>
      <c r="U375" t="s">
        <v>47</v>
      </c>
      <c r="W375" t="s">
        <v>48</v>
      </c>
      <c r="X375">
        <v>0</v>
      </c>
      <c r="Y375">
        <v>0</v>
      </c>
      <c r="Z375">
        <v>0</v>
      </c>
      <c r="AA375">
        <v>1</v>
      </c>
      <c r="AB375">
        <v>0</v>
      </c>
      <c r="AC375">
        <v>0</v>
      </c>
      <c r="AD375">
        <v>0</v>
      </c>
      <c r="AE375" t="s">
        <v>44</v>
      </c>
      <c r="AG375">
        <v>78</v>
      </c>
      <c r="AO375">
        <v>366</v>
      </c>
    </row>
    <row r="376" spans="1:41" ht="15" customHeight="1" x14ac:dyDescent="0.25">
      <c r="A376" t="s">
        <v>41</v>
      </c>
      <c r="B376" t="s">
        <v>112</v>
      </c>
      <c r="C376" t="s">
        <v>113</v>
      </c>
      <c r="D376" t="s">
        <v>116</v>
      </c>
      <c r="E376" t="s">
        <v>116</v>
      </c>
      <c r="F376" t="s">
        <v>115</v>
      </c>
      <c r="G376" s="1">
        <v>43153</v>
      </c>
      <c r="I376" t="s">
        <v>43</v>
      </c>
      <c r="K376" t="s">
        <v>44</v>
      </c>
      <c r="O376" t="s">
        <v>47</v>
      </c>
      <c r="Q376" t="s">
        <v>53</v>
      </c>
      <c r="U376" t="s">
        <v>47</v>
      </c>
      <c r="W376" t="s">
        <v>48</v>
      </c>
      <c r="X376">
        <v>0</v>
      </c>
      <c r="Y376">
        <v>0</v>
      </c>
      <c r="Z376">
        <v>0</v>
      </c>
      <c r="AA376">
        <v>1</v>
      </c>
      <c r="AB376">
        <v>0</v>
      </c>
      <c r="AC376">
        <v>0</v>
      </c>
      <c r="AD376">
        <v>0</v>
      </c>
      <c r="AE376" t="s">
        <v>44</v>
      </c>
      <c r="AG376">
        <v>240</v>
      </c>
      <c r="AO376">
        <v>367</v>
      </c>
    </row>
    <row r="377" spans="1:41" ht="15" customHeight="1" x14ac:dyDescent="0.25">
      <c r="A377" t="s">
        <v>41</v>
      </c>
      <c r="B377" t="s">
        <v>112</v>
      </c>
      <c r="C377" t="s">
        <v>113</v>
      </c>
      <c r="D377" t="s">
        <v>114</v>
      </c>
      <c r="E377" t="s">
        <v>114</v>
      </c>
      <c r="F377" t="s">
        <v>115</v>
      </c>
      <c r="G377" s="1">
        <v>43158</v>
      </c>
      <c r="I377" t="s">
        <v>133</v>
      </c>
      <c r="K377" t="s">
        <v>44</v>
      </c>
      <c r="M377" t="s">
        <v>143</v>
      </c>
      <c r="O377" t="s">
        <v>47</v>
      </c>
      <c r="Q377" t="s">
        <v>53</v>
      </c>
      <c r="U377" t="s">
        <v>47</v>
      </c>
      <c r="W377" t="s">
        <v>48</v>
      </c>
      <c r="X377">
        <v>0</v>
      </c>
      <c r="Y377">
        <v>0</v>
      </c>
      <c r="Z377">
        <v>0</v>
      </c>
      <c r="AA377">
        <v>1</v>
      </c>
      <c r="AB377">
        <v>0</v>
      </c>
      <c r="AC377">
        <v>0</v>
      </c>
      <c r="AD377">
        <v>0</v>
      </c>
      <c r="AE377" t="s">
        <v>44</v>
      </c>
      <c r="AG377">
        <v>222</v>
      </c>
      <c r="AO377">
        <v>368</v>
      </c>
    </row>
    <row r="378" spans="1:41" ht="15" customHeight="1" x14ac:dyDescent="0.25">
      <c r="A378" t="s">
        <v>41</v>
      </c>
      <c r="B378" t="s">
        <v>112</v>
      </c>
      <c r="C378" t="s">
        <v>113</v>
      </c>
      <c r="D378" t="s">
        <v>114</v>
      </c>
      <c r="E378" t="s">
        <v>114</v>
      </c>
      <c r="F378" t="s">
        <v>115</v>
      </c>
      <c r="G378" s="1">
        <v>43158</v>
      </c>
      <c r="I378" t="s">
        <v>43</v>
      </c>
      <c r="K378" t="s">
        <v>44</v>
      </c>
      <c r="M378" t="s">
        <v>131</v>
      </c>
      <c r="O378" t="s">
        <v>47</v>
      </c>
      <c r="Q378" t="s">
        <v>53</v>
      </c>
      <c r="U378" t="s">
        <v>47</v>
      </c>
      <c r="W378" t="s">
        <v>48</v>
      </c>
      <c r="X378">
        <v>0</v>
      </c>
      <c r="Y378">
        <v>0</v>
      </c>
      <c r="Z378">
        <v>0</v>
      </c>
      <c r="AA378">
        <v>1</v>
      </c>
      <c r="AB378">
        <v>0</v>
      </c>
      <c r="AC378">
        <v>0</v>
      </c>
      <c r="AD378">
        <v>0</v>
      </c>
      <c r="AE378" t="s">
        <v>44</v>
      </c>
      <c r="AG378">
        <v>98</v>
      </c>
      <c r="AO378">
        <v>369</v>
      </c>
    </row>
    <row r="379" spans="1:41" ht="15" customHeight="1" x14ac:dyDescent="0.25">
      <c r="A379" t="s">
        <v>41</v>
      </c>
      <c r="B379" t="s">
        <v>112</v>
      </c>
      <c r="C379" t="s">
        <v>113</v>
      </c>
      <c r="D379" t="s">
        <v>116</v>
      </c>
      <c r="E379" t="s">
        <v>116</v>
      </c>
      <c r="F379" t="s">
        <v>115</v>
      </c>
      <c r="G379" s="1">
        <v>43158</v>
      </c>
      <c r="I379" t="s">
        <v>43</v>
      </c>
      <c r="K379" t="s">
        <v>44</v>
      </c>
      <c r="M379" t="s">
        <v>131</v>
      </c>
      <c r="O379" t="s">
        <v>47</v>
      </c>
      <c r="Q379" t="s">
        <v>53</v>
      </c>
      <c r="U379" t="s">
        <v>47</v>
      </c>
      <c r="W379" t="s">
        <v>48</v>
      </c>
      <c r="X379">
        <v>0</v>
      </c>
      <c r="Y379">
        <v>0</v>
      </c>
      <c r="Z379">
        <v>0</v>
      </c>
      <c r="AA379">
        <v>1</v>
      </c>
      <c r="AB379">
        <v>0</v>
      </c>
      <c r="AC379">
        <v>0</v>
      </c>
      <c r="AD379">
        <v>0</v>
      </c>
      <c r="AE379" t="s">
        <v>44</v>
      </c>
      <c r="AG379">
        <v>210</v>
      </c>
      <c r="AO379">
        <v>370</v>
      </c>
    </row>
    <row r="380" spans="1:41" ht="15" customHeight="1" x14ac:dyDescent="0.25">
      <c r="A380" t="s">
        <v>41</v>
      </c>
      <c r="B380" t="s">
        <v>112</v>
      </c>
      <c r="C380" t="s">
        <v>113</v>
      </c>
      <c r="D380" t="s">
        <v>116</v>
      </c>
      <c r="E380" t="s">
        <v>116</v>
      </c>
      <c r="F380" t="s">
        <v>115</v>
      </c>
      <c r="G380" s="1">
        <v>43158</v>
      </c>
      <c r="I380" t="s">
        <v>43</v>
      </c>
      <c r="K380" t="s">
        <v>44</v>
      </c>
      <c r="M380" t="s">
        <v>131</v>
      </c>
      <c r="O380" t="s">
        <v>47</v>
      </c>
      <c r="Q380" t="s">
        <v>53</v>
      </c>
      <c r="U380" t="s">
        <v>47</v>
      </c>
      <c r="W380" t="s">
        <v>48</v>
      </c>
      <c r="X380">
        <v>0</v>
      </c>
      <c r="Y380">
        <v>0</v>
      </c>
      <c r="Z380">
        <v>0</v>
      </c>
      <c r="AA380">
        <v>1</v>
      </c>
      <c r="AB380">
        <v>0</v>
      </c>
      <c r="AC380">
        <v>0</v>
      </c>
      <c r="AD380">
        <v>0</v>
      </c>
      <c r="AE380" t="s">
        <v>44</v>
      </c>
      <c r="AG380">
        <v>180</v>
      </c>
      <c r="AO380">
        <v>371</v>
      </c>
    </row>
    <row r="381" spans="1:41" ht="15" customHeight="1" x14ac:dyDescent="0.25">
      <c r="A381" t="s">
        <v>41</v>
      </c>
      <c r="B381" t="s">
        <v>112</v>
      </c>
      <c r="C381" t="s">
        <v>113</v>
      </c>
      <c r="D381" t="s">
        <v>114</v>
      </c>
      <c r="E381" t="s">
        <v>114</v>
      </c>
      <c r="F381" t="s">
        <v>115</v>
      </c>
      <c r="G381" s="1">
        <v>43159</v>
      </c>
      <c r="I381" t="s">
        <v>43</v>
      </c>
      <c r="K381" t="s">
        <v>44</v>
      </c>
      <c r="M381" t="s">
        <v>131</v>
      </c>
      <c r="O381" t="s">
        <v>47</v>
      </c>
      <c r="Q381" t="s">
        <v>53</v>
      </c>
      <c r="U381" t="s">
        <v>47</v>
      </c>
      <c r="W381" t="s">
        <v>48</v>
      </c>
      <c r="X381">
        <v>0</v>
      </c>
      <c r="Y381">
        <v>0</v>
      </c>
      <c r="Z381">
        <v>0</v>
      </c>
      <c r="AA381">
        <v>1</v>
      </c>
      <c r="AB381">
        <v>0</v>
      </c>
      <c r="AC381">
        <v>0</v>
      </c>
      <c r="AD381">
        <v>0</v>
      </c>
      <c r="AE381" t="s">
        <v>44</v>
      </c>
      <c r="AG381">
        <v>186</v>
      </c>
      <c r="AO381">
        <v>372</v>
      </c>
    </row>
    <row r="382" spans="1:41" ht="15" customHeight="1" x14ac:dyDescent="0.25">
      <c r="A382" t="s">
        <v>41</v>
      </c>
      <c r="B382" t="s">
        <v>112</v>
      </c>
      <c r="C382" t="s">
        <v>113</v>
      </c>
      <c r="D382" t="s">
        <v>116</v>
      </c>
      <c r="E382" t="s">
        <v>116</v>
      </c>
      <c r="F382" t="s">
        <v>115</v>
      </c>
      <c r="G382" s="1">
        <v>43159</v>
      </c>
      <c r="I382" t="s">
        <v>133</v>
      </c>
      <c r="K382" t="s">
        <v>44</v>
      </c>
      <c r="M382" t="s">
        <v>131</v>
      </c>
      <c r="O382" t="s">
        <v>47</v>
      </c>
      <c r="Q382" t="s">
        <v>53</v>
      </c>
      <c r="U382" t="s">
        <v>47</v>
      </c>
      <c r="W382" t="s">
        <v>48</v>
      </c>
      <c r="X382">
        <v>0</v>
      </c>
      <c r="Y382">
        <v>0</v>
      </c>
      <c r="Z382">
        <v>0</v>
      </c>
      <c r="AA382">
        <v>1</v>
      </c>
      <c r="AB382">
        <v>0</v>
      </c>
      <c r="AC382">
        <v>0</v>
      </c>
      <c r="AD382">
        <v>0</v>
      </c>
      <c r="AE382" t="s">
        <v>44</v>
      </c>
      <c r="AG382">
        <v>161</v>
      </c>
      <c r="AO382">
        <v>373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4"/>
  <sheetViews>
    <sheetView topLeftCell="B55" workbookViewId="0">
      <selection activeCell="L6" sqref="L6"/>
    </sheetView>
  </sheetViews>
  <sheetFormatPr defaultColWidth="11.42578125" defaultRowHeight="15" x14ac:dyDescent="0.25"/>
  <cols>
    <col min="1" max="1" width="16" customWidth="1"/>
    <col min="2" max="2" width="21.85546875" customWidth="1"/>
    <col min="3" max="3" width="17.42578125" customWidth="1"/>
    <col min="4" max="4" width="16.7109375" customWidth="1"/>
    <col min="5" max="5" width="15.42578125" customWidth="1"/>
    <col min="6" max="6" width="20.42578125" bestFit="1" customWidth="1"/>
    <col min="7" max="7" width="11" customWidth="1"/>
    <col min="12" max="12" width="18.5703125" bestFit="1" customWidth="1"/>
  </cols>
  <sheetData>
    <row r="1" spans="1:20" s="6" customFormat="1" ht="18.75" x14ac:dyDescent="0.3">
      <c r="A1" s="6" t="s">
        <v>72</v>
      </c>
      <c r="C1" s="6" t="s">
        <v>75</v>
      </c>
    </row>
    <row r="2" spans="1:20" x14ac:dyDescent="0.25">
      <c r="A2" s="2" t="s">
        <v>4</v>
      </c>
      <c r="B2" t="s">
        <v>58</v>
      </c>
      <c r="E2" t="s">
        <v>62</v>
      </c>
      <c r="F2">
        <f>GETPIVOTDATA("_16_DISAG_BY_SEX_and_AGE/total_number_persons",$A$4)</f>
        <v>16674</v>
      </c>
    </row>
    <row r="4" spans="1:20" ht="15.75" thickBot="1" x14ac:dyDescent="0.3">
      <c r="A4" s="2" t="s">
        <v>59</v>
      </c>
      <c r="B4" t="s">
        <v>61</v>
      </c>
      <c r="K4" s="22"/>
      <c r="L4" s="22"/>
      <c r="M4" s="22"/>
      <c r="N4" s="22"/>
      <c r="O4" s="22"/>
      <c r="P4" s="22"/>
      <c r="Q4" s="22"/>
      <c r="R4" s="22"/>
      <c r="S4" s="22"/>
      <c r="T4" s="22"/>
    </row>
    <row r="5" spans="1:20" x14ac:dyDescent="0.25">
      <c r="A5" s="3" t="s">
        <v>43</v>
      </c>
      <c r="B5" s="4">
        <v>8928</v>
      </c>
      <c r="E5" t="s">
        <v>63</v>
      </c>
      <c r="F5" s="9" t="s">
        <v>64</v>
      </c>
      <c r="G5" s="10" t="s">
        <v>65</v>
      </c>
      <c r="H5" s="10" t="s">
        <v>66</v>
      </c>
      <c r="I5" s="10" t="s">
        <v>67</v>
      </c>
      <c r="J5" s="19" t="s">
        <v>68</v>
      </c>
      <c r="K5" s="22"/>
      <c r="L5" s="22"/>
      <c r="M5" s="22"/>
      <c r="N5" s="22"/>
      <c r="O5" s="22"/>
      <c r="P5" s="22"/>
      <c r="Q5" s="22"/>
      <c r="R5" s="22"/>
      <c r="S5" s="22"/>
      <c r="T5" s="22"/>
    </row>
    <row r="6" spans="1:20" ht="15.75" customHeight="1" thickBot="1" x14ac:dyDescent="0.3">
      <c r="A6" s="3" t="s">
        <v>99</v>
      </c>
      <c r="B6" s="4">
        <v>4189</v>
      </c>
      <c r="F6" s="11">
        <f>GETPIVOTDATA("_16_DISAG_BY_SEX_and_AGE/total_number_persons",$A$4,"_10_MEAN_OF_TRANSPORT","a_Foot")/GETPIVOTDATA("_16_DISAG_BY_SEX_and_AGE/total_number_persons",$A$4)</f>
        <v>0.53544440446203667</v>
      </c>
      <c r="G6" s="12">
        <f>GETPIVOTDATA("_16_DISAG_BY_SEX_and_AGE/total_number_persons",$A$4,"_10_MEAN_OF_TRANSPORT","c_Taxi_or_Car")/GETPIVOTDATA("_16_DISAG_BY_SEX_and_AGE/total_number_persons",$A$4)</f>
        <v>0.2512294590380233</v>
      </c>
      <c r="H6" s="12">
        <f>GETPIVOTDATA("_16_DISAG_BY_SEX_and_AGE/total_number_persons",$A$4,"_10_MEAN_OF_TRANSPORT","d_Bus")/GETPIVOTDATA("_16_DISAG_BY_SEX_and_AGE/total_number_persons",$A$4)</f>
        <v>0.1950941585702291</v>
      </c>
      <c r="I6" s="12">
        <f>GETPIVOTDATA("_16_DISAG_BY_SEX_and_AGE/total_number_persons",$A$4,"_10_MEAN_OF_TRANSPORT","e_Truck")/GETPIVOTDATA("_16_DISAG_BY_SEX_and_AGE/total_number_persons",$A$4)</f>
        <v>1.6192875134940627E-3</v>
      </c>
      <c r="J6" s="20">
        <v>0.02</v>
      </c>
      <c r="K6" s="22"/>
      <c r="L6" s="23"/>
      <c r="M6" s="22"/>
      <c r="N6" s="22"/>
      <c r="O6" s="22"/>
      <c r="P6" s="22"/>
      <c r="Q6" s="22"/>
      <c r="R6" s="22"/>
      <c r="S6" s="22"/>
      <c r="T6" s="22"/>
    </row>
    <row r="7" spans="1:20" ht="15" customHeight="1" x14ac:dyDescent="0.25">
      <c r="A7" s="3" t="s">
        <v>133</v>
      </c>
      <c r="B7" s="4">
        <v>3253</v>
      </c>
      <c r="C7" s="18"/>
      <c r="D7" s="18"/>
      <c r="E7" s="18"/>
      <c r="F7" s="24"/>
      <c r="G7" s="18"/>
      <c r="H7" s="18"/>
      <c r="I7" s="18"/>
      <c r="J7" s="18"/>
      <c r="K7" s="21"/>
      <c r="L7" s="25"/>
      <c r="M7" s="21"/>
      <c r="N7" s="21"/>
      <c r="O7" s="21"/>
      <c r="P7" s="22"/>
      <c r="Q7" s="22"/>
      <c r="R7" s="22"/>
      <c r="S7" s="22"/>
      <c r="T7" s="22"/>
    </row>
    <row r="8" spans="1:20" ht="15" customHeight="1" x14ac:dyDescent="0.25">
      <c r="A8" s="3" t="s">
        <v>153</v>
      </c>
      <c r="B8" s="4">
        <v>27</v>
      </c>
      <c r="C8" s="18"/>
      <c r="D8" s="26">
        <f>F6</f>
        <v>0.53544440446203667</v>
      </c>
      <c r="E8" s="18"/>
      <c r="F8" s="26">
        <f>I6</f>
        <v>1.6192875134940627E-3</v>
      </c>
      <c r="G8" s="18"/>
      <c r="H8" s="26">
        <f>H6</f>
        <v>0.1950941585702291</v>
      </c>
      <c r="I8" s="27"/>
      <c r="J8" s="18"/>
      <c r="K8" s="28">
        <f>J6</f>
        <v>0.02</v>
      </c>
      <c r="L8" s="29"/>
      <c r="M8" s="21"/>
      <c r="N8" s="28">
        <f>G6</f>
        <v>0.2512294590380233</v>
      </c>
      <c r="O8" s="29"/>
      <c r="P8" s="22"/>
      <c r="Q8" s="22"/>
      <c r="R8" s="22"/>
      <c r="S8" s="22"/>
      <c r="T8" s="22"/>
    </row>
    <row r="9" spans="1:20" ht="15" customHeight="1" x14ac:dyDescent="0.25">
      <c r="A9" s="3" t="s">
        <v>124</v>
      </c>
      <c r="B9" s="4">
        <v>277</v>
      </c>
      <c r="C9" s="18"/>
      <c r="D9" s="27"/>
      <c r="E9" s="18"/>
      <c r="F9" s="27"/>
      <c r="G9" s="18"/>
      <c r="H9" s="27"/>
      <c r="I9" s="27"/>
      <c r="J9" s="18"/>
      <c r="K9" s="29"/>
      <c r="L9" s="29"/>
      <c r="M9" s="21"/>
      <c r="N9" s="29"/>
      <c r="O9" s="29"/>
      <c r="P9" s="22"/>
      <c r="Q9" s="22"/>
      <c r="R9" s="22"/>
      <c r="S9" s="22"/>
      <c r="T9" s="22"/>
    </row>
    <row r="10" spans="1:20" x14ac:dyDescent="0.25">
      <c r="A10" s="3" t="s">
        <v>60</v>
      </c>
      <c r="B10" s="4">
        <v>16674</v>
      </c>
      <c r="C10" s="18"/>
      <c r="D10" s="27"/>
      <c r="E10" s="18"/>
      <c r="F10" s="27"/>
      <c r="G10" s="18"/>
      <c r="H10" s="27"/>
      <c r="I10" s="27"/>
      <c r="J10" s="18"/>
      <c r="K10" s="29"/>
      <c r="L10" s="29"/>
      <c r="M10" s="21"/>
      <c r="N10" s="29"/>
      <c r="O10" s="29"/>
      <c r="P10" s="22"/>
      <c r="Q10" s="22"/>
      <c r="R10" s="22"/>
      <c r="S10" s="22"/>
      <c r="T10" s="22"/>
    </row>
    <row r="11" spans="1:20" x14ac:dyDescent="0.25">
      <c r="C11" s="18"/>
      <c r="D11" s="27"/>
      <c r="E11" s="18"/>
      <c r="F11" s="27"/>
      <c r="G11" s="18"/>
      <c r="H11" s="27"/>
      <c r="I11" s="27"/>
      <c r="J11" s="18"/>
      <c r="K11" s="29"/>
      <c r="L11" s="29"/>
      <c r="M11" s="18"/>
      <c r="N11" s="29"/>
      <c r="O11" s="29"/>
    </row>
    <row r="13" spans="1:20" s="6" customFormat="1" ht="18.75" x14ac:dyDescent="0.3">
      <c r="A13" s="5" t="s">
        <v>70</v>
      </c>
    </row>
    <row r="14" spans="1:20" x14ac:dyDescent="0.25">
      <c r="A14" s="2" t="s">
        <v>4</v>
      </c>
      <c r="B14" t="s">
        <v>58</v>
      </c>
    </row>
    <row r="16" spans="1:20" x14ac:dyDescent="0.25">
      <c r="A16" s="2" t="s">
        <v>59</v>
      </c>
      <c r="B16" t="s">
        <v>61</v>
      </c>
      <c r="E16" t="s">
        <v>69</v>
      </c>
      <c r="F16" t="s">
        <v>41</v>
      </c>
      <c r="G16" t="s">
        <v>44</v>
      </c>
      <c r="H16" t="s">
        <v>45</v>
      </c>
    </row>
    <row r="17" spans="1:12" x14ac:dyDescent="0.25">
      <c r="A17" s="3" t="s">
        <v>41</v>
      </c>
      <c r="B17" s="4">
        <v>250</v>
      </c>
      <c r="F17">
        <f>GETPIVOTDATA("_16_DISAG_BY_SEX_and_AGE/total_number_persons",$A$16,"_11_DEPARTED_FROM/_11_1_COUNTRY","DJI")</f>
        <v>250</v>
      </c>
      <c r="G17">
        <f>GETPIVOTDATA("_16_DISAG_BY_SEX_and_AGE/total_number_persons",$A$16,"_11_DEPARTED_FROM/_11_1_COUNTRY","ETH")</f>
        <v>16189</v>
      </c>
      <c r="H17">
        <f>GETPIVOTDATA("_16_DISAG_BY_SEX_and_AGE/total_number_persons",$A$16,"_11_DEPARTED_FROM/_11_1_COUNTRY","SOM")</f>
        <v>235</v>
      </c>
    </row>
    <row r="18" spans="1:12" x14ac:dyDescent="0.25">
      <c r="A18" s="3" t="s">
        <v>44</v>
      </c>
      <c r="B18" s="4">
        <v>16189</v>
      </c>
    </row>
    <row r="19" spans="1:12" x14ac:dyDescent="0.25">
      <c r="A19" s="3" t="s">
        <v>45</v>
      </c>
      <c r="B19" s="4">
        <v>235</v>
      </c>
    </row>
    <row r="20" spans="1:12" x14ac:dyDescent="0.25">
      <c r="A20" s="3" t="s">
        <v>60</v>
      </c>
      <c r="B20" s="4">
        <v>16674</v>
      </c>
    </row>
    <row r="27" spans="1:12" s="7" customFormat="1" ht="21" x14ac:dyDescent="0.35">
      <c r="A27" s="7" t="s">
        <v>71</v>
      </c>
    </row>
    <row r="28" spans="1:12" x14ac:dyDescent="0.25">
      <c r="A28" s="2" t="s">
        <v>4</v>
      </c>
      <c r="B28" t="s">
        <v>58</v>
      </c>
    </row>
    <row r="30" spans="1:12" x14ac:dyDescent="0.25">
      <c r="A30" s="2" t="s">
        <v>59</v>
      </c>
      <c r="B30" t="s">
        <v>61</v>
      </c>
    </row>
    <row r="31" spans="1:12" x14ac:dyDescent="0.25">
      <c r="A31" s="3" t="s">
        <v>56</v>
      </c>
      <c r="B31" s="4">
        <v>4</v>
      </c>
      <c r="D31" t="s">
        <v>41</v>
      </c>
      <c r="E31" t="s">
        <v>44</v>
      </c>
      <c r="F31" t="s">
        <v>53</v>
      </c>
      <c r="G31" t="s">
        <v>45</v>
      </c>
      <c r="H31" t="s">
        <v>46</v>
      </c>
      <c r="I31" t="s">
        <v>54</v>
      </c>
      <c r="J31" t="s">
        <v>55</v>
      </c>
      <c r="K31" t="s">
        <v>162</v>
      </c>
      <c r="L31" t="s">
        <v>163</v>
      </c>
    </row>
    <row r="32" spans="1:12" x14ac:dyDescent="0.25">
      <c r="A32" s="3" t="s">
        <v>41</v>
      </c>
      <c r="B32" s="4">
        <v>1975</v>
      </c>
      <c r="D32">
        <f>GETPIVOTDATA("_16_DISAG_BY_SEX_and_AGE/total_number_persons",$A$30,"_12_DESTINATION/_12_1_COUNTRY","DJI")</f>
        <v>1975</v>
      </c>
      <c r="E32">
        <f>GETPIVOTDATA("_16_DISAG_BY_SEX_and_AGE/total_number_persons",$A$30,"_12_DESTINATION/_12_1_COUNTRY","ETH")</f>
        <v>507</v>
      </c>
      <c r="F32">
        <f>GETPIVOTDATA("_16_DISAG_BY_SEX_and_AGE/total_number_persons",$A$30,"_12_DESTINATION/_12_1_COUNTRY","SAU")</f>
        <v>13531</v>
      </c>
      <c r="G32">
        <f>GETPIVOTDATA("_16_DISAG_BY_SEX_and_AGE/total_number_persons",$A$30,"_12_DESTINATION/_12_1_COUNTRY","SOM")</f>
        <v>141</v>
      </c>
      <c r="H32">
        <f>GETPIVOTDATA("_16_DISAG_BY_SEX_and_AGE/total_number_persons",$A$30,"_12_DESTINATION/_12_1_COUNTRY","YEM")</f>
        <v>432</v>
      </c>
      <c r="I32">
        <f>GETPIVOTDATA("_16_DISAG_BY_SEX_and_AGE/total_number_persons",$A$30,"_12_DESTINATION/_12_1_COUNTRY","EGY")</f>
        <v>12</v>
      </c>
      <c r="J32">
        <f>GETPIVOTDATA("_16_DISAG_BY_SEX_and_AGE/total_number_persons",$A$30,"_12_DESTINATION/_12_1_COUNTRY","LBY")</f>
        <v>43</v>
      </c>
      <c r="K32">
        <f>GETPIVOTDATA("_16_DISAG_BY_SEX_and_AGE/total_number_persons",$A$30,"_12_DESTINATION/_12_1_COUNTRY","ITA")+GETPIVOTDATA("_16_DISAG_BY_SEX_and_AGE/total_number_persons",$A$30,"_12_DESTINATION/_12_1_COUNTRY","DEU")</f>
        <v>10</v>
      </c>
      <c r="L32">
        <f>GETPIVOTDATA("_16_DISAG_BY_SEX_and_AGE/total_number_persons",$A$30,"_12_DESTINATION/_12_1_COUNTRY","ooo")</f>
        <v>23</v>
      </c>
    </row>
    <row r="33" spans="1:2" x14ac:dyDescent="0.25">
      <c r="A33" s="3" t="s">
        <v>54</v>
      </c>
      <c r="B33" s="4">
        <v>12</v>
      </c>
    </row>
    <row r="34" spans="1:2" x14ac:dyDescent="0.25">
      <c r="A34" s="3" t="s">
        <v>44</v>
      </c>
      <c r="B34" s="4">
        <v>507</v>
      </c>
    </row>
    <row r="35" spans="1:2" x14ac:dyDescent="0.25">
      <c r="A35" s="3" t="s">
        <v>57</v>
      </c>
      <c r="B35" s="4">
        <v>6</v>
      </c>
    </row>
    <row r="36" spans="1:2" x14ac:dyDescent="0.25">
      <c r="A36" s="3" t="s">
        <v>55</v>
      </c>
      <c r="B36" s="4">
        <v>43</v>
      </c>
    </row>
    <row r="37" spans="1:2" x14ac:dyDescent="0.25">
      <c r="A37" s="3" t="s">
        <v>47</v>
      </c>
      <c r="B37" s="4">
        <v>23</v>
      </c>
    </row>
    <row r="38" spans="1:2" x14ac:dyDescent="0.25">
      <c r="A38" s="3" t="s">
        <v>53</v>
      </c>
      <c r="B38" s="4">
        <v>13531</v>
      </c>
    </row>
    <row r="39" spans="1:2" x14ac:dyDescent="0.25">
      <c r="A39" s="3" t="s">
        <v>45</v>
      </c>
      <c r="B39" s="4">
        <v>141</v>
      </c>
    </row>
    <row r="40" spans="1:2" x14ac:dyDescent="0.25">
      <c r="A40" s="3" t="s">
        <v>46</v>
      </c>
      <c r="B40" s="4">
        <v>432</v>
      </c>
    </row>
    <row r="41" spans="1:2" x14ac:dyDescent="0.25">
      <c r="A41" s="3" t="s">
        <v>60</v>
      </c>
      <c r="B41" s="4">
        <v>16674</v>
      </c>
    </row>
    <row r="46" spans="1:2" s="6" customFormat="1" ht="21" x14ac:dyDescent="0.35">
      <c r="A46" s="7" t="s">
        <v>73</v>
      </c>
      <c r="B46" s="6" t="s">
        <v>74</v>
      </c>
    </row>
    <row r="47" spans="1:2" x14ac:dyDescent="0.25">
      <c r="A47" s="2" t="s">
        <v>4</v>
      </c>
      <c r="B47" t="s">
        <v>58</v>
      </c>
    </row>
    <row r="49" spans="1:10" x14ac:dyDescent="0.25">
      <c r="A49" s="2" t="s">
        <v>59</v>
      </c>
      <c r="B49" t="s">
        <v>61</v>
      </c>
    </row>
    <row r="50" spans="1:10" x14ac:dyDescent="0.25">
      <c r="A50" s="3" t="s">
        <v>145</v>
      </c>
      <c r="B50" s="4">
        <v>280</v>
      </c>
    </row>
    <row r="51" spans="1:10" x14ac:dyDescent="0.25">
      <c r="A51" s="3" t="s">
        <v>91</v>
      </c>
      <c r="B51" s="4">
        <v>854</v>
      </c>
      <c r="D51" t="s">
        <v>76</v>
      </c>
      <c r="E51" t="s">
        <v>77</v>
      </c>
      <c r="F51" t="s">
        <v>81</v>
      </c>
      <c r="G51" t="s">
        <v>78</v>
      </c>
      <c r="H51" t="s">
        <v>79</v>
      </c>
      <c r="I51" t="s">
        <v>164</v>
      </c>
      <c r="J51" t="s">
        <v>80</v>
      </c>
    </row>
    <row r="52" spans="1:10" x14ac:dyDescent="0.25">
      <c r="A52" s="3" t="s">
        <v>150</v>
      </c>
      <c r="B52" s="4">
        <v>113</v>
      </c>
      <c r="D52">
        <f>GETPIVOTDATA("_16_DISAG_BY_SEX_and_AGE/total_number_persons",$A$49,"_13_TYPE_OF_FLOW_max_3_choice","a_Seasonal_")</f>
        <v>280</v>
      </c>
      <c r="E52">
        <f>GETPIVOTDATA("_16_DISAG_BY_SEX_and_AGE/total_number_persons",$A$49,"_13_TYPE_OF_FLOW_max_3_choice","b_Forced_movement_due_to_N_D")</f>
        <v>854</v>
      </c>
      <c r="F52">
        <f>GETPIVOTDATA("_16_DISAG_BY_SEX_and_AGE/total_number_persons",$A$49,"_13_TYPE_OF_FLOW_max_3_choice","c_Forced_movement_due_to_Conf")</f>
        <v>1124</v>
      </c>
      <c r="G52">
        <f>GETPIVOTDATA("_16_DISAG_BY_SEX_and_AGE/total_number_persons",$A$49,"_13_TYPE_OF_FLOW_max_3_choice","d_Economic_migration_6_months")</f>
        <v>13919</v>
      </c>
      <c r="H52">
        <f>GETPIVOTDATA("_16_DISAG_BY_SEX_and_AGE/total_number_persons",$A$49,"_13_TYPE_OF_FLOW_max_3_choice","e_Short_term_local_movement-6_months")</f>
        <v>213</v>
      </c>
      <c r="I52">
        <f>GETPIVOTDATA("_16_DISAG_BY_SEX_and_AGE/total_number_persons",$A$49,"_13_TYPE_OF_FLOW_max_3_choice","f_Tourism")</f>
        <v>88</v>
      </c>
      <c r="J52">
        <f>GETPIVOTDATA("_16_DISAG_BY_SEX_and_AGE/total_number_persons",$A$49,"_13_TYPE_OF_FLOW_max_3_choice","b_Forced_movement_due_to_N_D d_Economic_migration_6_months")</f>
        <v>45</v>
      </c>
    </row>
    <row r="53" spans="1:10" x14ac:dyDescent="0.25">
      <c r="A53" s="3" t="s">
        <v>104</v>
      </c>
      <c r="B53" s="4">
        <v>45</v>
      </c>
    </row>
    <row r="54" spans="1:10" x14ac:dyDescent="0.25">
      <c r="A54" s="3" t="s">
        <v>135</v>
      </c>
      <c r="B54" s="4">
        <v>38</v>
      </c>
    </row>
    <row r="55" spans="1:10" x14ac:dyDescent="0.25">
      <c r="A55" s="3" t="s">
        <v>92</v>
      </c>
      <c r="B55" s="4">
        <v>1124</v>
      </c>
    </row>
    <row r="56" spans="1:10" x14ac:dyDescent="0.25">
      <c r="A56" s="3" t="s">
        <v>48</v>
      </c>
      <c r="B56" s="4">
        <v>13919</v>
      </c>
    </row>
    <row r="57" spans="1:10" x14ac:dyDescent="0.25">
      <c r="A57" s="3" t="s">
        <v>98</v>
      </c>
      <c r="B57" s="4">
        <v>213</v>
      </c>
    </row>
    <row r="58" spans="1:10" x14ac:dyDescent="0.25">
      <c r="A58" s="3" t="s">
        <v>100</v>
      </c>
      <c r="B58" s="4">
        <v>88</v>
      </c>
    </row>
    <row r="59" spans="1:10" x14ac:dyDescent="0.25">
      <c r="A59" s="3" t="s">
        <v>60</v>
      </c>
      <c r="B59" s="4">
        <v>16674</v>
      </c>
    </row>
    <row r="68" spans="1:9" s="8" customFormat="1" ht="23.25" x14ac:dyDescent="0.35">
      <c r="A68" s="8" t="s">
        <v>82</v>
      </c>
    </row>
    <row r="69" spans="1:9" x14ac:dyDescent="0.25">
      <c r="A69" s="2" t="s">
        <v>4</v>
      </c>
      <c r="B69" t="s">
        <v>58</v>
      </c>
    </row>
    <row r="71" spans="1:9" x14ac:dyDescent="0.25">
      <c r="A71" s="2" t="s">
        <v>59</v>
      </c>
      <c r="B71" t="s">
        <v>61</v>
      </c>
    </row>
    <row r="72" spans="1:9" x14ac:dyDescent="0.25">
      <c r="A72" s="3" t="s">
        <v>41</v>
      </c>
      <c r="B72" s="4">
        <v>518</v>
      </c>
      <c r="D72" t="s">
        <v>41</v>
      </c>
      <c r="E72" t="s">
        <v>49</v>
      </c>
      <c r="F72" t="s">
        <v>44</v>
      </c>
      <c r="G72" t="s">
        <v>53</v>
      </c>
      <c r="H72" t="s">
        <v>45</v>
      </c>
      <c r="I72" t="s">
        <v>163</v>
      </c>
    </row>
    <row r="73" spans="1:9" x14ac:dyDescent="0.25">
      <c r="A73" s="3" t="s">
        <v>49</v>
      </c>
      <c r="B73" s="4">
        <v>282</v>
      </c>
      <c r="D73">
        <f>GETPIVOTDATA("_16_DISAG_BY_SEX_and_AGE/total_number_persons",$A$71,"_14_1_NATIONALITY/_14_a_NATIONALITY","DJI")</f>
        <v>518</v>
      </c>
      <c r="E73">
        <f>GETPIVOTDATA("_16_DISAG_BY_SEX_and_AGE/total_number_persons",$A$71,"_14_1_NATIONALITY/_14_a_NATIONALITY","ERI")</f>
        <v>282</v>
      </c>
      <c r="F73">
        <f>GETPIVOTDATA("_16_DISAG_BY_SEX_and_AGE/total_number_persons",$A$71,"_14_1_NATIONALITY/_14_a_NATIONALITY","ETH")</f>
        <v>15564</v>
      </c>
      <c r="G73">
        <f>GETPIVOTDATA("_16_DISAG_BY_SEX_and_AGE/total_number_persons",$A$71,"_14_1_NATIONALITY/_14_a_NATIONALITY","SAU")</f>
        <v>34</v>
      </c>
      <c r="H73">
        <f>GETPIVOTDATA("_16_DISAG_BY_SEX_and_AGE/total_number_persons",$A$71,"_14_1_NATIONALITY/_14_a_NATIONALITY","SOM")</f>
        <v>180</v>
      </c>
      <c r="I73">
        <f>GETPIVOTDATA("_16_DISAG_BY_SEX_and_AGE/total_number_persons",$A$71,"_14_1_NATIONALITY/_14_a_NATIONALITY","FRA")+GETPIVOTDATA("_16_DISAG_BY_SEX_and_AGE/total_number_persons",$A$71,"_14_1_NATIONALITY/_14_a_NATIONALITY","ooo")</f>
        <v>96</v>
      </c>
    </row>
    <row r="74" spans="1:9" x14ac:dyDescent="0.25">
      <c r="A74" s="3" t="s">
        <v>44</v>
      </c>
      <c r="B74" s="4">
        <v>15564</v>
      </c>
    </row>
    <row r="75" spans="1:9" x14ac:dyDescent="0.25">
      <c r="A75" s="3" t="s">
        <v>101</v>
      </c>
      <c r="B75" s="4">
        <v>74</v>
      </c>
    </row>
    <row r="76" spans="1:9" x14ac:dyDescent="0.25">
      <c r="A76" s="3" t="s">
        <v>47</v>
      </c>
      <c r="B76" s="4">
        <v>22</v>
      </c>
    </row>
    <row r="77" spans="1:9" x14ac:dyDescent="0.25">
      <c r="A77" s="3" t="s">
        <v>53</v>
      </c>
      <c r="B77" s="4">
        <v>34</v>
      </c>
    </row>
    <row r="78" spans="1:9" x14ac:dyDescent="0.25">
      <c r="A78" s="3" t="s">
        <v>45</v>
      </c>
      <c r="B78" s="4">
        <v>180</v>
      </c>
    </row>
    <row r="79" spans="1:9" x14ac:dyDescent="0.25">
      <c r="A79" s="3" t="s">
        <v>60</v>
      </c>
      <c r="B79" s="4">
        <v>16674</v>
      </c>
    </row>
    <row r="87" spans="1:5" s="8" customFormat="1" ht="23.25" x14ac:dyDescent="0.35">
      <c r="A87" s="8" t="s">
        <v>83</v>
      </c>
      <c r="B87" s="7" t="s">
        <v>84</v>
      </c>
    </row>
    <row r="88" spans="1:5" x14ac:dyDescent="0.25">
      <c r="A88" s="2" t="s">
        <v>4</v>
      </c>
      <c r="B88" t="s">
        <v>58</v>
      </c>
    </row>
    <row r="90" spans="1:5" x14ac:dyDescent="0.25">
      <c r="A90" t="s">
        <v>61</v>
      </c>
      <c r="B90" t="s">
        <v>85</v>
      </c>
      <c r="C90" t="s">
        <v>86</v>
      </c>
      <c r="D90" t="s">
        <v>87</v>
      </c>
      <c r="E90" t="s">
        <v>88</v>
      </c>
    </row>
    <row r="91" spans="1:5" x14ac:dyDescent="0.25">
      <c r="A91" s="4">
        <v>16674</v>
      </c>
      <c r="B91" s="4">
        <v>613</v>
      </c>
      <c r="C91" s="4">
        <v>2036</v>
      </c>
      <c r="D91" s="4">
        <v>1411</v>
      </c>
      <c r="E91" s="4">
        <v>11632</v>
      </c>
    </row>
    <row r="94" spans="1:5" x14ac:dyDescent="0.25">
      <c r="A94" s="14" t="s">
        <v>166</v>
      </c>
      <c r="B94" s="14" t="s">
        <v>165</v>
      </c>
      <c r="C94" s="14" t="s">
        <v>89</v>
      </c>
      <c r="D94" s="16"/>
      <c r="E94" s="16"/>
    </row>
    <row r="95" spans="1:5" x14ac:dyDescent="0.25">
      <c r="A95" s="14" t="s">
        <v>167</v>
      </c>
      <c r="B95" s="15">
        <f>0-(GETPIVOTDATA("Sum of _16_DISAG_BY_SEX_and_AGE/_16_1_FEMALE/_16_1a_Children_below_18_",$A$90)/GETPIVOTDATA("Sum of _16_DISAG_BY_SEX_and_AGE/total_number_persons",$A$90))</f>
        <v>-3.6763823917476311E-2</v>
      </c>
      <c r="C95" s="15">
        <f>GETPIVOTDATA("Sum of _16_DISAG_BY_SEX_and_AGE/_16_2_MALE/_16_2a_Children_below_18_",$A$90)/GETPIVOTDATA("Sum of _16_DISAG_BY_SEX_and_AGE/total_number_persons",$A$90)</f>
        <v>8.4622765982967488E-2</v>
      </c>
    </row>
    <row r="96" spans="1:5" x14ac:dyDescent="0.25">
      <c r="A96" s="14" t="s">
        <v>168</v>
      </c>
      <c r="B96" s="15">
        <f>0-(GETPIVOTDATA("Sum of _16_DISAG_BY_SEX_and_AGE/_16_1_FEMALE/_16_1b_Adults_18_and_above_",$A$90)/GETPIVOTDATA("Sum of _16_DISAG_BY_SEX_and_AGE/total_number_persons",$A$90))</f>
        <v>-0.12210627323977449</v>
      </c>
      <c r="C96" s="15">
        <f>GETPIVOTDATA("Sum of _16_DISAG_BY_SEX_and_AGE/_16_2_MALE/_16_2b_Adults_18_and_above_",$A$90)/GETPIVOTDATA("Sum of _16_DISAG_BY_SEX_and_AGE/total_number_persons",$A$90)</f>
        <v>0.69761305025788656</v>
      </c>
    </row>
    <row r="97" spans="1:5" x14ac:dyDescent="0.25">
      <c r="B97" s="13"/>
    </row>
    <row r="98" spans="1:5" x14ac:dyDescent="0.25">
      <c r="B98" s="13"/>
    </row>
    <row r="100" spans="1:5" s="8" customFormat="1" ht="23.25" x14ac:dyDescent="0.35">
      <c r="A100" s="8" t="s">
        <v>161</v>
      </c>
      <c r="B100" s="7"/>
    </row>
    <row r="101" spans="1:5" x14ac:dyDescent="0.25">
      <c r="A101" s="2" t="s">
        <v>4</v>
      </c>
      <c r="B101" t="s">
        <v>58</v>
      </c>
    </row>
    <row r="103" spans="1:5" x14ac:dyDescent="0.25">
      <c r="A103" t="s">
        <v>156</v>
      </c>
      <c r="B103" t="s">
        <v>157</v>
      </c>
      <c r="C103" t="s">
        <v>158</v>
      </c>
      <c r="D103" t="s">
        <v>159</v>
      </c>
      <c r="E103" t="s">
        <v>160</v>
      </c>
    </row>
    <row r="104" spans="1:5" x14ac:dyDescent="0.25">
      <c r="A104" s="4">
        <v>1</v>
      </c>
      <c r="B104" s="4">
        <v>25</v>
      </c>
      <c r="C104" s="4">
        <v>1190</v>
      </c>
      <c r="D104" s="4">
        <v>9</v>
      </c>
      <c r="E104" s="4">
        <v>69</v>
      </c>
    </row>
  </sheetData>
  <mergeCells count="5">
    <mergeCell ref="D8:D11"/>
    <mergeCell ref="F8:F11"/>
    <mergeCell ref="H8:I11"/>
    <mergeCell ref="K8:L11"/>
    <mergeCell ref="N8:O11"/>
  </mergeCells>
  <pageMargins left="0.7" right="0.7" top="0.75" bottom="0.75" header="0.3" footer="0.3"/>
  <pageSetup orientation="portrait" horizontalDpi="1200" verticalDpi="1200" r:id="rId8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sqref="A1:E4"/>
    </sheetView>
  </sheetViews>
  <sheetFormatPr defaultColWidth="11.42578125" defaultRowHeight="15" x14ac:dyDescent="0.25"/>
  <cols>
    <col min="1" max="12" width="8.85546875" customWidth="1"/>
  </cols>
  <sheetData>
    <row r="1" spans="1:5" x14ac:dyDescent="0.25">
      <c r="A1" s="2" t="s">
        <v>4</v>
      </c>
      <c r="B1" t="s">
        <v>58</v>
      </c>
    </row>
    <row r="3" spans="1:5" x14ac:dyDescent="0.25">
      <c r="A3" t="s">
        <v>156</v>
      </c>
      <c r="B3" t="s">
        <v>157</v>
      </c>
      <c r="C3" t="s">
        <v>158</v>
      </c>
      <c r="D3" t="s">
        <v>159</v>
      </c>
      <c r="E3" t="s">
        <v>160</v>
      </c>
    </row>
    <row r="4" spans="1:5" x14ac:dyDescent="0.25">
      <c r="A4" s="4">
        <v>1</v>
      </c>
      <c r="B4" s="4">
        <v>25</v>
      </c>
      <c r="C4" s="4">
        <v>1190</v>
      </c>
      <c r="D4" s="4">
        <v>9</v>
      </c>
      <c r="E4" s="4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Annexe_C_FMR_Djibouti_v2</vt:lpstr>
      <vt:lpstr>TdB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ZONG-NABA Issa</cp:lastModifiedBy>
  <dcterms:created xsi:type="dcterms:W3CDTF">2018-02-27T03:47:19Z</dcterms:created>
  <dcterms:modified xsi:type="dcterms:W3CDTF">2018-11-22T09:09:01Z</dcterms:modified>
  <cp:category/>
</cp:coreProperties>
</file>