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내 드라이브\KETI\[1] 연구 과제\[3] 2024\[1] 신규1세부\[6] 비용\렌탈\"/>
    </mc:Choice>
  </mc:AlternateContent>
  <xr:revisionPtr revIDLastSave="0" documentId="13_ncr:1_{249DB948-81BB-4FA3-95F9-89F08D04B04B}" xr6:coauthVersionLast="47" xr6:coauthVersionMax="47" xr10:uidLastSave="{00000000-0000-0000-0000-000000000000}"/>
  <bookViews>
    <workbookView xWindow="14700" yWindow="3680" windowWidth="20750" windowHeight="11060" xr2:uid="{D069AC22-5D84-4E81-827A-F0EEA206E3D0}"/>
  </bookViews>
  <sheets>
    <sheet name="2024 DB 수집 일정" sheetId="1" r:id="rId1"/>
    <sheet name="2024년 달력" sheetId="2" r:id="rId2"/>
    <sheet name="2025년 달력" sheetId="3" r:id="rId3"/>
  </sheets>
  <externalReferences>
    <externalReference r:id="rId4"/>
  </externalReferences>
  <definedNames>
    <definedName name="Apl_Val" localSheetId="1">DATE('2024년 달력'!CalYear,4,1)</definedName>
    <definedName name="Apl_Val" localSheetId="2">DATE('2025년 달력'!CalYear,4,1)</definedName>
    <definedName name="Apl_Val">DATE(CalYear,4,1)</definedName>
    <definedName name="Aug_Val" localSheetId="1">DATE('2024년 달력'!CalYear,8,1)</definedName>
    <definedName name="Aug_Val" localSheetId="2">DATE('2025년 달력'!CalYear,8,1)</definedName>
    <definedName name="Aug_Val">DATE(CalYear,8,1)</definedName>
    <definedName name="CalYear" localSheetId="1">'2024년 달력'!$C$1</definedName>
    <definedName name="CalYear" localSheetId="2">'2025년 달력'!$C$1</definedName>
    <definedName name="CalYear">'[1]2022년_A4'!$C$1</definedName>
    <definedName name="ColumnTitleRegion1..H9.1" localSheetId="1">'2024년 달력'!$C$3</definedName>
    <definedName name="ColumnTitleRegion1..H9.1" localSheetId="2">'2025년 달력'!$C$3</definedName>
    <definedName name="ColumnTitleRegion10..P41.1" localSheetId="1">'2024년 달력'!$L$35</definedName>
    <definedName name="ColumnTitleRegion10..P41.1" localSheetId="2">'2025년 달력'!$L$35</definedName>
    <definedName name="ColumnTitleRegion11..H49.1" localSheetId="1">'2024년 달력'!$C$43</definedName>
    <definedName name="ColumnTitleRegion11..H49.1" localSheetId="2">'2025년 달력'!$C$43</definedName>
    <definedName name="ColumnTitleRegion12..P49.1" localSheetId="1">'2024년 달력'!$L$43</definedName>
    <definedName name="ColumnTitleRegion12..P49.1" localSheetId="2">'2025년 달력'!$L$43</definedName>
    <definedName name="ColumnTitleRegion2..P9.1" localSheetId="1">'2024년 달력'!$L$3</definedName>
    <definedName name="ColumnTitleRegion2..P9.1" localSheetId="2">'2025년 달력'!$L$3</definedName>
    <definedName name="ColumnTitleRegion3..H17.1" localSheetId="1">'2024년 달력'!$C$11</definedName>
    <definedName name="ColumnTitleRegion3..H17.1" localSheetId="2">'2025년 달력'!$C$11</definedName>
    <definedName name="ColumnTitleRegion4..P17.1" localSheetId="1">'2024년 달력'!$L$11</definedName>
    <definedName name="ColumnTitleRegion4..P17.1" localSheetId="2">'2025년 달력'!$L$11</definedName>
    <definedName name="ColumnTitleRegion5..H25.1" localSheetId="1">'2024년 달력'!$C$19</definedName>
    <definedName name="ColumnTitleRegion5..H25.1" localSheetId="2">'2025년 달력'!$C$19</definedName>
    <definedName name="ColumnTitleRegion6..P25.1" localSheetId="1">'2024년 달력'!$L$19</definedName>
    <definedName name="ColumnTitleRegion6..P25.1" localSheetId="2">'2025년 달력'!$L$19</definedName>
    <definedName name="ColumnTitleRegion7..H33.1" localSheetId="1">'2024년 달력'!$C$27</definedName>
    <definedName name="ColumnTitleRegion7..H33.1" localSheetId="2">'2025년 달력'!$C$27</definedName>
    <definedName name="ColumnTitleRegion8..P33.1" localSheetId="1">'2024년 달력'!$L$27</definedName>
    <definedName name="ColumnTitleRegion8..P33.1" localSheetId="2">'2025년 달력'!$L$27</definedName>
    <definedName name="ColumnTitleRegion9..H41.1" localSheetId="1">'2024년 달력'!$C$35</definedName>
    <definedName name="ColumnTitleRegion9..H41.1" localSheetId="2">'2025년 달력'!$C$35</definedName>
    <definedName name="Dec_Val" localSheetId="1">DATE('2024년 달력'!CalYear,12,1)</definedName>
    <definedName name="Dec_Val" localSheetId="2">DATE('2025년 달력'!CalYear,12,1)</definedName>
    <definedName name="Dec_Val">DATE(CalYear,12,1)</definedName>
    <definedName name="Feb_Val" localSheetId="1">DATE('2024년 달력'!CalYear,2,1)</definedName>
    <definedName name="Feb_Val" localSheetId="2">DATE('2025년 달력'!CalYear,2,1)</definedName>
    <definedName name="Feb_Val">DATE(CalYear,2,1)</definedName>
    <definedName name="Jan_Val" localSheetId="1">DATE('2024년 달력'!CalYear,1,1)</definedName>
    <definedName name="Jan_Val" localSheetId="2">DATE('2025년 달력'!CalYear,1,1)</definedName>
    <definedName name="Jan_Val">DATE(CalYear,1,1)</definedName>
    <definedName name="July_Val" localSheetId="1">DATE('2024년 달력'!CalYear,7,1)</definedName>
    <definedName name="July_Val" localSheetId="2">DATE('2025년 달력'!CalYear,7,1)</definedName>
    <definedName name="July_Val">DATE(CalYear,7,1)</definedName>
    <definedName name="June_Val" localSheetId="1">DATE('2024년 달력'!CalYear,6,1)</definedName>
    <definedName name="June_Val" localSheetId="2">DATE('2025년 달력'!CalYear,6,1)</definedName>
    <definedName name="June_Val">DATE(CalYear,6,1)</definedName>
    <definedName name="Mar_Val" localSheetId="1">DATE('2024년 달력'!CalYear,3,1)</definedName>
    <definedName name="Mar_Val" localSheetId="2">DATE('2025년 달력'!CalYear,3,1)</definedName>
    <definedName name="Mar_Val">DATE(CalYear,3,1)</definedName>
    <definedName name="May_Val" localSheetId="1">DATE('2024년 달력'!CalYear,5,1)</definedName>
    <definedName name="May_Val" localSheetId="2">DATE('2025년 달력'!CalYear,5,1)</definedName>
    <definedName name="May_Val">DATE(CalYear,5,1)</definedName>
    <definedName name="Nov_Val" localSheetId="1">DATE('2024년 달력'!CalYear,11,1)</definedName>
    <definedName name="Nov_Val" localSheetId="2">DATE('2025년 달력'!CalYear,11,1)</definedName>
    <definedName name="Nov_Val">DATE(CalYear,11,1)</definedName>
    <definedName name="Oct_Val" localSheetId="1">DATE('2024년 달력'!CalYear,10,1)</definedName>
    <definedName name="Oct_Val" localSheetId="2">DATE('2025년 달력'!CalYear,10,1)</definedName>
    <definedName name="Oct_Val">DATE(CalYear,10,1)</definedName>
    <definedName name="_xlnm.Print_Area" localSheetId="1">'2024년 달력'!$A$1:$T$50</definedName>
    <definedName name="_xlnm.Print_Area" localSheetId="2">'2025년 달력'!$A$1:$T$50</definedName>
    <definedName name="Sep_Val" localSheetId="1">DATE('2024년 달력'!CalYear,9,1)</definedName>
    <definedName name="Sep_Val" localSheetId="2">DATE('2025년 달력'!CalYear,9,1)</definedName>
    <definedName name="Sep_Val">DATE(CalYear,9,1)</definedName>
    <definedName name="요일">{0,1,2,3,4,5,6} + {0;1;2;3;4;5}*7</definedName>
    <definedName name="주시작">"일요일"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0" i="1" l="1"/>
  <c r="G20" i="1"/>
  <c r="I20" i="1" s="1"/>
  <c r="J20" i="1" s="1"/>
  <c r="N49" i="3"/>
  <c r="L49" i="3"/>
  <c r="L49" i="3" a="1"/>
  <c r="R49" i="3" s="1"/>
  <c r="G49" i="3"/>
  <c r="F49" i="3"/>
  <c r="C49" i="3" a="1"/>
  <c r="R48" i="3"/>
  <c r="Q48" i="3"/>
  <c r="P48" i="3"/>
  <c r="O48" i="3"/>
  <c r="L48" i="3" a="1"/>
  <c r="N48" i="3" s="1"/>
  <c r="C48" i="3" a="1"/>
  <c r="E48" i="3" s="1"/>
  <c r="L47" i="3" a="1"/>
  <c r="N47" i="3" s="1"/>
  <c r="E47" i="3"/>
  <c r="C47" i="3"/>
  <c r="C47" i="3" a="1"/>
  <c r="I47" i="3" s="1"/>
  <c r="L46" i="3" a="1"/>
  <c r="I46" i="3"/>
  <c r="H46" i="3"/>
  <c r="G46" i="3"/>
  <c r="F46" i="3"/>
  <c r="C46" i="3" a="1"/>
  <c r="E46" i="3" s="1"/>
  <c r="L45" i="3" a="1"/>
  <c r="L45" i="3" s="1"/>
  <c r="C45" i="3" a="1"/>
  <c r="I45" i="3" s="1"/>
  <c r="O44" i="3"/>
  <c r="N44" i="3"/>
  <c r="L44" i="3"/>
  <c r="L44" i="3" a="1"/>
  <c r="R44" i="3" s="1"/>
  <c r="I44" i="3"/>
  <c r="H44" i="3"/>
  <c r="G44" i="3"/>
  <c r="F44" i="3"/>
  <c r="C44" i="3" a="1"/>
  <c r="R43" i="3"/>
  <c r="Q43" i="3"/>
  <c r="P43" i="3"/>
  <c r="O43" i="3"/>
  <c r="N43" i="3"/>
  <c r="M43" i="3"/>
  <c r="L43" i="3"/>
  <c r="I43" i="3"/>
  <c r="H43" i="3"/>
  <c r="G43" i="3"/>
  <c r="F43" i="3"/>
  <c r="E43" i="3"/>
  <c r="D43" i="3"/>
  <c r="C43" i="3"/>
  <c r="R41" i="3"/>
  <c r="Q41" i="3"/>
  <c r="P41" i="3"/>
  <c r="M41" i="3"/>
  <c r="L41" i="3" a="1"/>
  <c r="I41" i="3"/>
  <c r="H41" i="3"/>
  <c r="D41" i="3"/>
  <c r="C41" i="3"/>
  <c r="C41" i="3" a="1"/>
  <c r="G41" i="3" s="1"/>
  <c r="R40" i="3"/>
  <c r="Q40" i="3"/>
  <c r="P40" i="3"/>
  <c r="O40" i="3"/>
  <c r="N40" i="3"/>
  <c r="M40" i="3"/>
  <c r="L40" i="3"/>
  <c r="L40" i="3" a="1"/>
  <c r="I40" i="3"/>
  <c r="H40" i="3"/>
  <c r="G40" i="3"/>
  <c r="F40" i="3"/>
  <c r="E40" i="3"/>
  <c r="D40" i="3"/>
  <c r="C40" i="3" a="1"/>
  <c r="C40" i="3" s="1"/>
  <c r="L39" i="3" a="1"/>
  <c r="P39" i="3" s="1"/>
  <c r="C39" i="3" a="1"/>
  <c r="R38" i="3"/>
  <c r="Q38" i="3"/>
  <c r="M38" i="3"/>
  <c r="L38" i="3"/>
  <c r="L38" i="3" a="1"/>
  <c r="P38" i="3" s="1"/>
  <c r="I38" i="3"/>
  <c r="H38" i="3"/>
  <c r="G38" i="3"/>
  <c r="F38" i="3"/>
  <c r="E38" i="3"/>
  <c r="D38" i="3"/>
  <c r="C38" i="3"/>
  <c r="C38" i="3" a="1"/>
  <c r="R37" i="3"/>
  <c r="Q37" i="3"/>
  <c r="P37" i="3"/>
  <c r="O37" i="3"/>
  <c r="N37" i="3"/>
  <c r="M37" i="3"/>
  <c r="L37" i="3" a="1"/>
  <c r="L37" i="3" s="1"/>
  <c r="C37" i="3"/>
  <c r="C37" i="3" a="1"/>
  <c r="R36" i="3"/>
  <c r="Q36" i="3"/>
  <c r="P36" i="3"/>
  <c r="M36" i="3"/>
  <c r="L36" i="3" a="1"/>
  <c r="I36" i="3"/>
  <c r="H36" i="3"/>
  <c r="C36" i="3"/>
  <c r="C36" i="3" a="1"/>
  <c r="G36" i="3" s="1"/>
  <c r="R35" i="3"/>
  <c r="Q35" i="3"/>
  <c r="P35" i="3"/>
  <c r="O35" i="3"/>
  <c r="N35" i="3"/>
  <c r="M35" i="3"/>
  <c r="L35" i="3"/>
  <c r="I35" i="3"/>
  <c r="H35" i="3"/>
  <c r="G35" i="3"/>
  <c r="F35" i="3"/>
  <c r="E35" i="3"/>
  <c r="D35" i="3"/>
  <c r="C35" i="3"/>
  <c r="O33" i="3"/>
  <c r="N33" i="3"/>
  <c r="M33" i="3"/>
  <c r="L33" i="3"/>
  <c r="L33" i="3" a="1"/>
  <c r="R33" i="3" s="1"/>
  <c r="C33" i="3" a="1"/>
  <c r="R32" i="3"/>
  <c r="Q32" i="3"/>
  <c r="P32" i="3"/>
  <c r="O32" i="3"/>
  <c r="L32" i="3" a="1"/>
  <c r="N32" i="3" s="1"/>
  <c r="I32" i="3"/>
  <c r="G32" i="3"/>
  <c r="E32" i="3"/>
  <c r="D32" i="3"/>
  <c r="C32" i="3" a="1"/>
  <c r="M31" i="3"/>
  <c r="L31" i="3"/>
  <c r="L31" i="3" a="1"/>
  <c r="F31" i="3"/>
  <c r="E31" i="3"/>
  <c r="D31" i="3"/>
  <c r="C31" i="3"/>
  <c r="C31" i="3" a="1"/>
  <c r="I31" i="3" s="1"/>
  <c r="L30" i="3" a="1"/>
  <c r="Q30" i="3" s="1"/>
  <c r="I30" i="3"/>
  <c r="H30" i="3"/>
  <c r="G30" i="3"/>
  <c r="F30" i="3"/>
  <c r="C30" i="3" a="1"/>
  <c r="E30" i="3" s="1"/>
  <c r="N29" i="3"/>
  <c r="L29" i="3" a="1"/>
  <c r="C29" i="3" a="1"/>
  <c r="O28" i="3"/>
  <c r="N28" i="3"/>
  <c r="L28" i="3"/>
  <c r="L28" i="3" a="1"/>
  <c r="R28" i="3" s="1"/>
  <c r="C28" i="3" a="1"/>
  <c r="R27" i="3"/>
  <c r="Q27" i="3"/>
  <c r="P27" i="3"/>
  <c r="O27" i="3"/>
  <c r="N27" i="3"/>
  <c r="M27" i="3"/>
  <c r="L27" i="3"/>
  <c r="I27" i="3"/>
  <c r="H27" i="3"/>
  <c r="G27" i="3"/>
  <c r="F27" i="3"/>
  <c r="E27" i="3"/>
  <c r="D27" i="3"/>
  <c r="C27" i="3"/>
  <c r="L25" i="3" a="1"/>
  <c r="P25" i="3" s="1"/>
  <c r="I25" i="3"/>
  <c r="H25" i="3"/>
  <c r="C25" i="3"/>
  <c r="C25" i="3" a="1"/>
  <c r="G25" i="3" s="1"/>
  <c r="R24" i="3"/>
  <c r="Q24" i="3"/>
  <c r="P24" i="3"/>
  <c r="O24" i="3"/>
  <c r="N24" i="3"/>
  <c r="M24" i="3"/>
  <c r="L24" i="3"/>
  <c r="L24" i="3" a="1"/>
  <c r="I24" i="3"/>
  <c r="H24" i="3"/>
  <c r="G24" i="3"/>
  <c r="F24" i="3"/>
  <c r="E24" i="3"/>
  <c r="D24" i="3"/>
  <c r="C24" i="3" a="1"/>
  <c r="C24" i="3" s="1"/>
  <c r="P23" i="3"/>
  <c r="N23" i="3"/>
  <c r="L23" i="3" a="1"/>
  <c r="C23" i="3" a="1"/>
  <c r="R22" i="3"/>
  <c r="Q22" i="3"/>
  <c r="L22" i="3"/>
  <c r="L22" i="3" a="1"/>
  <c r="P22" i="3" s="1"/>
  <c r="I22" i="3"/>
  <c r="H22" i="3"/>
  <c r="G22" i="3"/>
  <c r="F22" i="3"/>
  <c r="E22" i="3"/>
  <c r="D22" i="3"/>
  <c r="C22" i="3"/>
  <c r="C22" i="3" a="1"/>
  <c r="R21" i="3"/>
  <c r="Q21" i="3"/>
  <c r="P21" i="3"/>
  <c r="O21" i="3"/>
  <c r="N21" i="3"/>
  <c r="M21" i="3"/>
  <c r="L21" i="3" a="1"/>
  <c r="L21" i="3" s="1"/>
  <c r="G21" i="3"/>
  <c r="E21" i="3"/>
  <c r="C21" i="3"/>
  <c r="C21" i="3" a="1"/>
  <c r="R20" i="3"/>
  <c r="Q20" i="3"/>
  <c r="M20" i="3"/>
  <c r="L20" i="3" a="1"/>
  <c r="I20" i="3"/>
  <c r="H20" i="3"/>
  <c r="C20" i="3"/>
  <c r="C20" i="3" a="1"/>
  <c r="G20" i="3" s="1"/>
  <c r="R19" i="3"/>
  <c r="Q19" i="3"/>
  <c r="P19" i="3"/>
  <c r="O19" i="3"/>
  <c r="N19" i="3"/>
  <c r="M19" i="3"/>
  <c r="L19" i="3"/>
  <c r="I19" i="3"/>
  <c r="H19" i="3"/>
  <c r="G19" i="3"/>
  <c r="F19" i="3"/>
  <c r="E19" i="3"/>
  <c r="D19" i="3"/>
  <c r="C19" i="3"/>
  <c r="O17" i="3"/>
  <c r="N17" i="3"/>
  <c r="M17" i="3"/>
  <c r="L17" i="3"/>
  <c r="L17" i="3" a="1"/>
  <c r="R17" i="3" s="1"/>
  <c r="C17" i="3" a="1"/>
  <c r="R16" i="3"/>
  <c r="Q16" i="3"/>
  <c r="P16" i="3"/>
  <c r="O16" i="3"/>
  <c r="L16" i="3" a="1"/>
  <c r="N16" i="3" s="1"/>
  <c r="I16" i="3"/>
  <c r="G16" i="3"/>
  <c r="D16" i="3"/>
  <c r="C16" i="3" a="1"/>
  <c r="N15" i="3"/>
  <c r="L15" i="3" a="1"/>
  <c r="F15" i="3"/>
  <c r="E15" i="3"/>
  <c r="D15" i="3"/>
  <c r="C15" i="3"/>
  <c r="C15" i="3" a="1"/>
  <c r="I15" i="3" s="1"/>
  <c r="R14" i="3"/>
  <c r="Q14" i="3"/>
  <c r="P14" i="3"/>
  <c r="O14" i="3"/>
  <c r="N14" i="3"/>
  <c r="L14" i="3" a="1"/>
  <c r="I14" i="3"/>
  <c r="H14" i="3"/>
  <c r="G14" i="3"/>
  <c r="F14" i="3"/>
  <c r="C14" i="3" a="1"/>
  <c r="E14" i="3" s="1"/>
  <c r="L13" i="3" a="1"/>
  <c r="R13" i="3" s="1"/>
  <c r="E13" i="3"/>
  <c r="D13" i="3"/>
  <c r="C13" i="3"/>
  <c r="C13" i="3" a="1"/>
  <c r="O12" i="3"/>
  <c r="N12" i="3"/>
  <c r="M12" i="3"/>
  <c r="L12" i="3"/>
  <c r="L12" i="3" a="1"/>
  <c r="R12" i="3" s="1"/>
  <c r="G12" i="3"/>
  <c r="F12" i="3"/>
  <c r="C12" i="3" a="1"/>
  <c r="R11" i="3"/>
  <c r="Q11" i="3"/>
  <c r="P11" i="3"/>
  <c r="O11" i="3"/>
  <c r="N11" i="3"/>
  <c r="M11" i="3"/>
  <c r="L11" i="3"/>
  <c r="I11" i="3"/>
  <c r="H11" i="3"/>
  <c r="G11" i="3"/>
  <c r="F11" i="3"/>
  <c r="E11" i="3"/>
  <c r="D11" i="3"/>
  <c r="C11" i="3"/>
  <c r="P9" i="3"/>
  <c r="M9" i="3"/>
  <c r="L9" i="3" a="1"/>
  <c r="I9" i="3"/>
  <c r="H9" i="3"/>
  <c r="C9" i="3"/>
  <c r="C9" i="3" a="1"/>
  <c r="G9" i="3" s="1"/>
  <c r="R8" i="3"/>
  <c r="Q8" i="3"/>
  <c r="P8" i="3"/>
  <c r="O8" i="3"/>
  <c r="N8" i="3"/>
  <c r="M8" i="3"/>
  <c r="L8" i="3"/>
  <c r="L8" i="3" a="1"/>
  <c r="I8" i="3"/>
  <c r="H8" i="3"/>
  <c r="G8" i="3"/>
  <c r="F8" i="3"/>
  <c r="E8" i="3"/>
  <c r="D8" i="3"/>
  <c r="C8" i="3" a="1"/>
  <c r="C8" i="3" s="1"/>
  <c r="L7" i="3" a="1"/>
  <c r="P7" i="3" s="1"/>
  <c r="C7" i="3" a="1"/>
  <c r="G7" i="3" s="1"/>
  <c r="R6" i="3"/>
  <c r="Q6" i="3"/>
  <c r="L6" i="3"/>
  <c r="L6" i="3" a="1"/>
  <c r="P6" i="3" s="1"/>
  <c r="I6" i="3"/>
  <c r="H6" i="3"/>
  <c r="G6" i="3"/>
  <c r="F6" i="3"/>
  <c r="E6" i="3"/>
  <c r="D6" i="3"/>
  <c r="C6" i="3"/>
  <c r="C6" i="3" a="1"/>
  <c r="R5" i="3"/>
  <c r="Q5" i="3"/>
  <c r="P5" i="3"/>
  <c r="O5" i="3"/>
  <c r="N5" i="3"/>
  <c r="M5" i="3"/>
  <c r="L5" i="3" a="1"/>
  <c r="L5" i="3" s="1"/>
  <c r="G5" i="3"/>
  <c r="F5" i="3"/>
  <c r="E5" i="3"/>
  <c r="C5" i="3" a="1"/>
  <c r="Q4" i="3"/>
  <c r="M4" i="3"/>
  <c r="L4" i="3"/>
  <c r="L4" i="3" a="1"/>
  <c r="C4" i="3" a="1"/>
  <c r="I4" i="3" s="1"/>
  <c r="R3" i="3"/>
  <c r="Q3" i="3"/>
  <c r="P3" i="3"/>
  <c r="O3" i="3"/>
  <c r="N3" i="3"/>
  <c r="M3" i="3"/>
  <c r="L3" i="3"/>
  <c r="I3" i="3"/>
  <c r="H3" i="3"/>
  <c r="G3" i="3"/>
  <c r="F3" i="3"/>
  <c r="E3" i="3"/>
  <c r="D3" i="3"/>
  <c r="C3" i="3"/>
  <c r="O49" i="2"/>
  <c r="N49" i="2"/>
  <c r="M49" i="2"/>
  <c r="L49" i="2"/>
  <c r="L49" i="2" a="1"/>
  <c r="R49" i="2" s="1"/>
  <c r="C49" i="2" a="1"/>
  <c r="E49" i="2" s="1"/>
  <c r="R48" i="2"/>
  <c r="Q48" i="2"/>
  <c r="P48" i="2"/>
  <c r="O48" i="2"/>
  <c r="L48" i="2" a="1"/>
  <c r="N48" i="2" s="1"/>
  <c r="E48" i="2"/>
  <c r="D48" i="2"/>
  <c r="C48" i="2" a="1"/>
  <c r="F48" i="2" s="1"/>
  <c r="L47" i="2" a="1"/>
  <c r="F47" i="2"/>
  <c r="E47" i="2"/>
  <c r="D47" i="2"/>
  <c r="C47" i="2"/>
  <c r="C47" i="2" a="1"/>
  <c r="I47" i="2" s="1"/>
  <c r="L46" i="2" a="1"/>
  <c r="P46" i="2" s="1"/>
  <c r="I46" i="2"/>
  <c r="H46" i="2"/>
  <c r="G46" i="2"/>
  <c r="F46" i="2"/>
  <c r="C46" i="2" a="1"/>
  <c r="E46" i="2" s="1"/>
  <c r="L45" i="2" a="1"/>
  <c r="I45" i="2"/>
  <c r="F45" i="2"/>
  <c r="C45" i="2" a="1"/>
  <c r="O44" i="2"/>
  <c r="N44" i="2"/>
  <c r="M44" i="2"/>
  <c r="L44" i="2"/>
  <c r="L44" i="2" a="1"/>
  <c r="R44" i="2" s="1"/>
  <c r="C44" i="2" a="1"/>
  <c r="R43" i="2"/>
  <c r="Q43" i="2"/>
  <c r="P43" i="2"/>
  <c r="O43" i="2"/>
  <c r="N43" i="2"/>
  <c r="M43" i="2"/>
  <c r="L43" i="2"/>
  <c r="I43" i="2"/>
  <c r="H43" i="2"/>
  <c r="G43" i="2"/>
  <c r="F43" i="2"/>
  <c r="E43" i="2"/>
  <c r="D43" i="2"/>
  <c r="C43" i="2"/>
  <c r="L41" i="2" a="1"/>
  <c r="C41" i="2" a="1"/>
  <c r="R40" i="2"/>
  <c r="Q40" i="2"/>
  <c r="P40" i="2"/>
  <c r="O40" i="2"/>
  <c r="N40" i="2"/>
  <c r="M40" i="2"/>
  <c r="L40" i="2"/>
  <c r="L40" i="2" a="1"/>
  <c r="I40" i="2"/>
  <c r="H40" i="2"/>
  <c r="G40" i="2"/>
  <c r="F40" i="2"/>
  <c r="E40" i="2"/>
  <c r="D40" i="2"/>
  <c r="C40" i="2" a="1"/>
  <c r="C40" i="2" s="1"/>
  <c r="L39" i="2" a="1"/>
  <c r="O39" i="2" s="1"/>
  <c r="I39" i="2"/>
  <c r="G39" i="2"/>
  <c r="C39" i="2"/>
  <c r="C39" i="2" a="1"/>
  <c r="R38" i="2"/>
  <c r="Q38" i="2"/>
  <c r="L38" i="2" a="1"/>
  <c r="I38" i="2"/>
  <c r="H38" i="2"/>
  <c r="G38" i="2"/>
  <c r="F38" i="2"/>
  <c r="E38" i="2"/>
  <c r="D38" i="2"/>
  <c r="C38" i="2"/>
  <c r="C38" i="2" a="1"/>
  <c r="R37" i="2"/>
  <c r="Q37" i="2"/>
  <c r="P37" i="2"/>
  <c r="O37" i="2"/>
  <c r="N37" i="2"/>
  <c r="M37" i="2"/>
  <c r="L37" i="2" a="1"/>
  <c r="L37" i="2" s="1"/>
  <c r="F37" i="2"/>
  <c r="E37" i="2"/>
  <c r="C37" i="2" a="1"/>
  <c r="L36" i="2" a="1"/>
  <c r="C36" i="2" a="1"/>
  <c r="R35" i="2"/>
  <c r="Q35" i="2"/>
  <c r="P35" i="2"/>
  <c r="O35" i="2"/>
  <c r="N35" i="2"/>
  <c r="M35" i="2"/>
  <c r="L35" i="2"/>
  <c r="I35" i="2"/>
  <c r="H35" i="2"/>
  <c r="G35" i="2"/>
  <c r="F35" i="2"/>
  <c r="E35" i="2"/>
  <c r="D35" i="2"/>
  <c r="C35" i="2"/>
  <c r="O33" i="2"/>
  <c r="N33" i="2"/>
  <c r="M33" i="2"/>
  <c r="L33" i="2"/>
  <c r="L33" i="2" a="1"/>
  <c r="R33" i="2" s="1"/>
  <c r="I33" i="2"/>
  <c r="H33" i="2"/>
  <c r="C33" i="2" a="1"/>
  <c r="R32" i="2"/>
  <c r="Q32" i="2"/>
  <c r="P32" i="2"/>
  <c r="O32" i="2"/>
  <c r="L32" i="2" a="1"/>
  <c r="N32" i="2" s="1"/>
  <c r="D32" i="2"/>
  <c r="C32" i="2"/>
  <c r="C32" i="2" a="1"/>
  <c r="R31" i="2"/>
  <c r="O31" i="2"/>
  <c r="N31" i="2"/>
  <c r="M31" i="2"/>
  <c r="L31" i="2" a="1"/>
  <c r="E31" i="2"/>
  <c r="D31" i="2"/>
  <c r="C31" i="2"/>
  <c r="C31" i="2" a="1"/>
  <c r="I31" i="2" s="1"/>
  <c r="L30" i="2" a="1"/>
  <c r="Q30" i="2" s="1"/>
  <c r="I30" i="2"/>
  <c r="H30" i="2"/>
  <c r="G30" i="2"/>
  <c r="F30" i="2"/>
  <c r="C30" i="2" a="1"/>
  <c r="E30" i="2" s="1"/>
  <c r="R29" i="2"/>
  <c r="Q29" i="2"/>
  <c r="P29" i="2"/>
  <c r="L29" i="2" a="1"/>
  <c r="O29" i="2" s="1"/>
  <c r="E29" i="2"/>
  <c r="C29" i="2" a="1"/>
  <c r="N28" i="2"/>
  <c r="M28" i="2"/>
  <c r="L28" i="2"/>
  <c r="L28" i="2" a="1"/>
  <c r="R28" i="2" s="1"/>
  <c r="C28" i="2" a="1"/>
  <c r="I28" i="2" s="1"/>
  <c r="R27" i="2"/>
  <c r="Q27" i="2"/>
  <c r="P27" i="2"/>
  <c r="O27" i="2"/>
  <c r="N27" i="2"/>
  <c r="M27" i="2"/>
  <c r="L27" i="2"/>
  <c r="I27" i="2"/>
  <c r="H27" i="2"/>
  <c r="G27" i="2"/>
  <c r="F27" i="2"/>
  <c r="E27" i="2"/>
  <c r="D27" i="2"/>
  <c r="C27" i="2"/>
  <c r="R25" i="2"/>
  <c r="Q25" i="2"/>
  <c r="P25" i="2"/>
  <c r="N25" i="2"/>
  <c r="M25" i="2"/>
  <c r="L25" i="2"/>
  <c r="L25" i="2" a="1"/>
  <c r="O25" i="2" s="1"/>
  <c r="I25" i="2"/>
  <c r="C25" i="2"/>
  <c r="C25" i="2" a="1"/>
  <c r="R24" i="2"/>
  <c r="Q24" i="2"/>
  <c r="P24" i="2"/>
  <c r="O24" i="2"/>
  <c r="N24" i="2"/>
  <c r="M24" i="2"/>
  <c r="L24" i="2"/>
  <c r="L24" i="2" a="1"/>
  <c r="I24" i="2"/>
  <c r="H24" i="2"/>
  <c r="G24" i="2"/>
  <c r="F24" i="2"/>
  <c r="E24" i="2"/>
  <c r="D24" i="2"/>
  <c r="C24" i="2" a="1"/>
  <c r="C24" i="2" s="1"/>
  <c r="L23" i="2"/>
  <c r="L23" i="2" a="1"/>
  <c r="C23" i="2" a="1"/>
  <c r="F23" i="2" s="1"/>
  <c r="L22" i="2" a="1"/>
  <c r="I22" i="2"/>
  <c r="H22" i="2"/>
  <c r="G22" i="2"/>
  <c r="F22" i="2"/>
  <c r="E22" i="2"/>
  <c r="D22" i="2"/>
  <c r="C22" i="2"/>
  <c r="C22" i="2" a="1"/>
  <c r="R21" i="2"/>
  <c r="Q21" i="2"/>
  <c r="P21" i="2"/>
  <c r="O21" i="2"/>
  <c r="N21" i="2"/>
  <c r="M21" i="2"/>
  <c r="L21" i="2" a="1"/>
  <c r="L21" i="2" s="1"/>
  <c r="C21" i="2" a="1"/>
  <c r="E21" i="2" s="1"/>
  <c r="R20" i="2"/>
  <c r="Q20" i="2"/>
  <c r="P20" i="2"/>
  <c r="N20" i="2"/>
  <c r="L20" i="2"/>
  <c r="L20" i="2" a="1"/>
  <c r="O20" i="2" s="1"/>
  <c r="C20" i="2" a="1"/>
  <c r="I20" i="2" s="1"/>
  <c r="R19" i="2"/>
  <c r="Q19" i="2"/>
  <c r="P19" i="2"/>
  <c r="O19" i="2"/>
  <c r="N19" i="2"/>
  <c r="M19" i="2"/>
  <c r="L19" i="2"/>
  <c r="I19" i="2"/>
  <c r="H19" i="2"/>
  <c r="G19" i="2"/>
  <c r="F19" i="2"/>
  <c r="E19" i="2"/>
  <c r="D19" i="2"/>
  <c r="C19" i="2"/>
  <c r="N17" i="2"/>
  <c r="M17" i="2"/>
  <c r="L17" i="2"/>
  <c r="L17" i="2" a="1"/>
  <c r="R17" i="2" s="1"/>
  <c r="C17" i="2" a="1"/>
  <c r="D17" i="2" s="1"/>
  <c r="R16" i="2"/>
  <c r="Q16" i="2"/>
  <c r="P16" i="2"/>
  <c r="O16" i="2"/>
  <c r="L16" i="2" a="1"/>
  <c r="N16" i="2" s="1"/>
  <c r="I16" i="2"/>
  <c r="H16" i="2"/>
  <c r="G16" i="2"/>
  <c r="C16" i="2" a="1"/>
  <c r="F16" i="2" s="1"/>
  <c r="L15" i="2" a="1"/>
  <c r="Q15" i="2" s="1"/>
  <c r="C15" i="2" a="1"/>
  <c r="R14" i="2"/>
  <c r="Q14" i="2"/>
  <c r="P14" i="2"/>
  <c r="O14" i="2"/>
  <c r="L14" i="2"/>
  <c r="L14" i="2" a="1"/>
  <c r="M14" i="2" s="1"/>
  <c r="I14" i="2"/>
  <c r="H14" i="2"/>
  <c r="G14" i="2"/>
  <c r="F14" i="2"/>
  <c r="C14" i="2" a="1"/>
  <c r="E14" i="2" s="1"/>
  <c r="M13" i="2"/>
  <c r="L13" i="2"/>
  <c r="L13" i="2" a="1"/>
  <c r="I13" i="2"/>
  <c r="G13" i="2"/>
  <c r="F13" i="2"/>
  <c r="E13" i="2"/>
  <c r="C13" i="2" a="1"/>
  <c r="H13" i="2" s="1"/>
  <c r="L12" i="2" a="1"/>
  <c r="M12" i="2" s="1"/>
  <c r="C12" i="2" a="1"/>
  <c r="R11" i="2"/>
  <c r="Q11" i="2"/>
  <c r="P11" i="2"/>
  <c r="O11" i="2"/>
  <c r="N11" i="2"/>
  <c r="M11" i="2"/>
  <c r="L11" i="2"/>
  <c r="I11" i="2"/>
  <c r="H11" i="2"/>
  <c r="G11" i="2"/>
  <c r="F11" i="2"/>
  <c r="E11" i="2"/>
  <c r="D11" i="2"/>
  <c r="C11" i="2"/>
  <c r="L9" i="2" a="1"/>
  <c r="L9" i="2" s="1"/>
  <c r="C9" i="2" a="1"/>
  <c r="R8" i="2"/>
  <c r="Q8" i="2"/>
  <c r="P8" i="2"/>
  <c r="O8" i="2"/>
  <c r="N8" i="2"/>
  <c r="M8" i="2"/>
  <c r="L8" i="2"/>
  <c r="L8" i="2" a="1"/>
  <c r="I8" i="2"/>
  <c r="H8" i="2"/>
  <c r="G8" i="2"/>
  <c r="F8" i="2"/>
  <c r="E8" i="2"/>
  <c r="D8" i="2"/>
  <c r="C8" i="2" a="1"/>
  <c r="C8" i="2" s="1"/>
  <c r="L7" i="2" a="1"/>
  <c r="P7" i="2" s="1"/>
  <c r="C7" i="2" a="1"/>
  <c r="F7" i="2" s="1"/>
  <c r="L6" i="2" a="1"/>
  <c r="I6" i="2"/>
  <c r="H6" i="2"/>
  <c r="G6" i="2"/>
  <c r="F6" i="2"/>
  <c r="E6" i="2"/>
  <c r="D6" i="2"/>
  <c r="C6" i="2"/>
  <c r="C6" i="2" a="1"/>
  <c r="R5" i="2"/>
  <c r="Q5" i="2"/>
  <c r="P5" i="2"/>
  <c r="O5" i="2"/>
  <c r="N5" i="2"/>
  <c r="M5" i="2"/>
  <c r="L5" i="2" a="1"/>
  <c r="L5" i="2" s="1"/>
  <c r="C5" i="2" a="1"/>
  <c r="G5" i="2" s="1"/>
  <c r="L4" i="2" a="1"/>
  <c r="Q4" i="2" s="1"/>
  <c r="I4" i="2"/>
  <c r="C4" i="2" a="1"/>
  <c r="C4" i="2" s="1"/>
  <c r="R3" i="2"/>
  <c r="Q3" i="2"/>
  <c r="P3" i="2"/>
  <c r="O3" i="2"/>
  <c r="N3" i="2"/>
  <c r="M3" i="2"/>
  <c r="L3" i="2"/>
  <c r="I3" i="2"/>
  <c r="H3" i="2"/>
  <c r="G3" i="2"/>
  <c r="F3" i="2"/>
  <c r="E3" i="2"/>
  <c r="D3" i="2"/>
  <c r="C3" i="2"/>
  <c r="G41" i="2" l="1"/>
  <c r="F41" i="2"/>
  <c r="E41" i="2"/>
  <c r="D41" i="2"/>
  <c r="H41" i="2"/>
  <c r="P22" i="2"/>
  <c r="M22" i="2"/>
  <c r="O22" i="2"/>
  <c r="N22" i="2"/>
  <c r="R22" i="2"/>
  <c r="I41" i="2"/>
  <c r="O41" i="2"/>
  <c r="N41" i="2"/>
  <c r="Q41" i="2"/>
  <c r="M41" i="2"/>
  <c r="L41" i="2"/>
  <c r="P41" i="2"/>
  <c r="R41" i="2"/>
  <c r="G9" i="2"/>
  <c r="F9" i="2"/>
  <c r="D9" i="2"/>
  <c r="E9" i="2"/>
  <c r="I15" i="2"/>
  <c r="H15" i="2"/>
  <c r="F15" i="2"/>
  <c r="G15" i="2"/>
  <c r="E15" i="2"/>
  <c r="C21" i="2"/>
  <c r="N7" i="2"/>
  <c r="H9" i="2"/>
  <c r="C15" i="2"/>
  <c r="O45" i="2"/>
  <c r="R45" i="2"/>
  <c r="Q45" i="2"/>
  <c r="N30" i="3"/>
  <c r="G36" i="2"/>
  <c r="F36" i="2"/>
  <c r="E36" i="2"/>
  <c r="D36" i="2"/>
  <c r="L45" i="2"/>
  <c r="O30" i="3"/>
  <c r="F28" i="2"/>
  <c r="C36" i="2"/>
  <c r="M45" i="2"/>
  <c r="P30" i="3"/>
  <c r="G28" i="2"/>
  <c r="H36" i="2"/>
  <c r="N45" i="2"/>
  <c r="O13" i="2"/>
  <c r="N13" i="2"/>
  <c r="R13" i="2"/>
  <c r="Q13" i="2"/>
  <c r="P13" i="2"/>
  <c r="H28" i="2"/>
  <c r="I36" i="2"/>
  <c r="P45" i="2"/>
  <c r="H13" i="3"/>
  <c r="G13" i="3"/>
  <c r="I13" i="3"/>
  <c r="F13" i="3"/>
  <c r="I21" i="3"/>
  <c r="H21" i="3"/>
  <c r="F21" i="3"/>
  <c r="D21" i="3"/>
  <c r="N4" i="2"/>
  <c r="L7" i="2"/>
  <c r="F49" i="2"/>
  <c r="F23" i="3"/>
  <c r="E23" i="3"/>
  <c r="H23" i="3"/>
  <c r="G23" i="3"/>
  <c r="C23" i="3"/>
  <c r="I23" i="3"/>
  <c r="D23" i="3"/>
  <c r="R39" i="2"/>
  <c r="Q39" i="2"/>
  <c r="M39" i="2"/>
  <c r="Q7" i="2"/>
  <c r="R7" i="2"/>
  <c r="P39" i="2"/>
  <c r="O36" i="2"/>
  <c r="N36" i="2"/>
  <c r="Q36" i="2"/>
  <c r="M36" i="2"/>
  <c r="P36" i="2"/>
  <c r="R36" i="2"/>
  <c r="P4" i="2"/>
  <c r="L22" i="2"/>
  <c r="D28" i="2"/>
  <c r="C28" i="2"/>
  <c r="L36" i="2"/>
  <c r="H48" i="3"/>
  <c r="F48" i="3"/>
  <c r="D12" i="2"/>
  <c r="F12" i="2"/>
  <c r="E12" i="2"/>
  <c r="C12" i="2"/>
  <c r="I12" i="2"/>
  <c r="H12" i="2"/>
  <c r="G12" i="2"/>
  <c r="D15" i="2"/>
  <c r="I48" i="3"/>
  <c r="E28" i="2"/>
  <c r="H29" i="3"/>
  <c r="G29" i="3"/>
  <c r="I29" i="3"/>
  <c r="F29" i="3"/>
  <c r="D29" i="3"/>
  <c r="E29" i="3"/>
  <c r="M46" i="3"/>
  <c r="L46" i="3"/>
  <c r="O46" i="3"/>
  <c r="Q46" i="3"/>
  <c r="N46" i="3"/>
  <c r="P46" i="3"/>
  <c r="R46" i="3"/>
  <c r="O4" i="2"/>
  <c r="R4" i="2"/>
  <c r="L4" i="2"/>
  <c r="L39" i="2"/>
  <c r="C41" i="2"/>
  <c r="M4" i="2"/>
  <c r="N39" i="2"/>
  <c r="F7" i="3"/>
  <c r="E7" i="3"/>
  <c r="I7" i="3"/>
  <c r="H7" i="3"/>
  <c r="Q47" i="2"/>
  <c r="P47" i="2"/>
  <c r="O47" i="2"/>
  <c r="M47" i="2"/>
  <c r="L47" i="2"/>
  <c r="N47" i="2"/>
  <c r="R47" i="2"/>
  <c r="C7" i="3"/>
  <c r="C48" i="3"/>
  <c r="H21" i="2"/>
  <c r="I21" i="2"/>
  <c r="D21" i="2"/>
  <c r="F21" i="2"/>
  <c r="G21" i="2"/>
  <c r="Q22" i="2"/>
  <c r="D7" i="3"/>
  <c r="D48" i="3"/>
  <c r="M7" i="2"/>
  <c r="C9" i="2"/>
  <c r="M30" i="3"/>
  <c r="L30" i="3"/>
  <c r="R30" i="3"/>
  <c r="G48" i="3"/>
  <c r="O7" i="2"/>
  <c r="I9" i="2"/>
  <c r="O9" i="2"/>
  <c r="N9" i="2"/>
  <c r="M9" i="2"/>
  <c r="R9" i="2"/>
  <c r="Q9" i="2"/>
  <c r="P9" i="2"/>
  <c r="D49" i="2"/>
  <c r="C49" i="2"/>
  <c r="H49" i="2"/>
  <c r="G49" i="2"/>
  <c r="I49" i="2"/>
  <c r="F32" i="2"/>
  <c r="H32" i="2"/>
  <c r="E32" i="2"/>
  <c r="G32" i="2"/>
  <c r="I32" i="2"/>
  <c r="D44" i="2"/>
  <c r="C44" i="2"/>
  <c r="H44" i="2"/>
  <c r="E44" i="2"/>
  <c r="G44" i="2"/>
  <c r="F44" i="2"/>
  <c r="I44" i="2"/>
  <c r="C29" i="3"/>
  <c r="I37" i="3"/>
  <c r="H37" i="3"/>
  <c r="F37" i="3"/>
  <c r="D37" i="3"/>
  <c r="E37" i="3"/>
  <c r="G37" i="3"/>
  <c r="D17" i="3"/>
  <c r="C17" i="3"/>
  <c r="F39" i="3"/>
  <c r="E39" i="3"/>
  <c r="P6" i="2"/>
  <c r="O6" i="2"/>
  <c r="M6" i="2"/>
  <c r="N6" i="2"/>
  <c r="C17" i="2"/>
  <c r="N30" i="2"/>
  <c r="D33" i="3"/>
  <c r="C33" i="3"/>
  <c r="C39" i="3"/>
  <c r="C45" i="3"/>
  <c r="D5" i="2"/>
  <c r="L6" i="2"/>
  <c r="M15" i="2"/>
  <c r="E17" i="2"/>
  <c r="D23" i="2"/>
  <c r="H29" i="2"/>
  <c r="G29" i="2"/>
  <c r="O30" i="2"/>
  <c r="H4" i="3"/>
  <c r="N7" i="3"/>
  <c r="M13" i="3"/>
  <c r="Q15" i="3"/>
  <c r="P15" i="3"/>
  <c r="G17" i="3"/>
  <c r="Q29" i="3"/>
  <c r="O29" i="3"/>
  <c r="E33" i="3"/>
  <c r="D39" i="3"/>
  <c r="D45" i="3"/>
  <c r="E5" i="2"/>
  <c r="Q6" i="2"/>
  <c r="N15" i="2"/>
  <c r="F17" i="2"/>
  <c r="E23" i="2"/>
  <c r="C29" i="2"/>
  <c r="P30" i="2"/>
  <c r="I37" i="2"/>
  <c r="H37" i="2"/>
  <c r="D37" i="2"/>
  <c r="P38" i="2"/>
  <c r="O38" i="2"/>
  <c r="N38" i="2"/>
  <c r="M38" i="2"/>
  <c r="O9" i="3"/>
  <c r="N9" i="3"/>
  <c r="D12" i="3"/>
  <c r="C12" i="3"/>
  <c r="N13" i="3"/>
  <c r="L15" i="3"/>
  <c r="H17" i="3"/>
  <c r="R23" i="3"/>
  <c r="Q23" i="3"/>
  <c r="O23" i="3"/>
  <c r="M23" i="3"/>
  <c r="L29" i="3"/>
  <c r="F33" i="3"/>
  <c r="G39" i="3"/>
  <c r="E45" i="3"/>
  <c r="D49" i="3"/>
  <c r="C49" i="3"/>
  <c r="F5" i="2"/>
  <c r="R6" i="2"/>
  <c r="O15" i="2"/>
  <c r="G17" i="2"/>
  <c r="G23" i="2"/>
  <c r="D29" i="2"/>
  <c r="C37" i="2"/>
  <c r="L38" i="2"/>
  <c r="C48" i="2"/>
  <c r="O4" i="3"/>
  <c r="N4" i="3"/>
  <c r="L9" i="3"/>
  <c r="E12" i="3"/>
  <c r="P13" i="3"/>
  <c r="M15" i="3"/>
  <c r="I17" i="3"/>
  <c r="L23" i="3"/>
  <c r="M29" i="3"/>
  <c r="Q31" i="3"/>
  <c r="P31" i="3"/>
  <c r="G33" i="3"/>
  <c r="H39" i="3"/>
  <c r="F45" i="3"/>
  <c r="E49" i="3"/>
  <c r="G4" i="3"/>
  <c r="F4" i="3"/>
  <c r="E4" i="3"/>
  <c r="D4" i="3"/>
  <c r="H17" i="2"/>
  <c r="D28" i="3"/>
  <c r="C28" i="3"/>
  <c r="D7" i="2"/>
  <c r="H20" i="2"/>
  <c r="Q23" i="2"/>
  <c r="R23" i="2"/>
  <c r="M23" i="2"/>
  <c r="G25" i="2"/>
  <c r="D25" i="2"/>
  <c r="F25" i="2"/>
  <c r="E25" i="2"/>
  <c r="I29" i="2"/>
  <c r="G37" i="2"/>
  <c r="F39" i="2"/>
  <c r="E39" i="2"/>
  <c r="N46" i="2"/>
  <c r="G48" i="2"/>
  <c r="P4" i="3"/>
  <c r="Q9" i="3"/>
  <c r="H12" i="3"/>
  <c r="R15" i="3"/>
  <c r="L25" i="3"/>
  <c r="E28" i="3"/>
  <c r="R29" i="3"/>
  <c r="N31" i="3"/>
  <c r="L39" i="3"/>
  <c r="L47" i="3"/>
  <c r="H49" i="3"/>
  <c r="R7" i="3"/>
  <c r="Q7" i="3"/>
  <c r="O7" i="3"/>
  <c r="M7" i="3"/>
  <c r="E17" i="3"/>
  <c r="R12" i="2"/>
  <c r="Q12" i="2"/>
  <c r="O12" i="2"/>
  <c r="P12" i="2"/>
  <c r="H23" i="2"/>
  <c r="Q45" i="3"/>
  <c r="O45" i="3"/>
  <c r="D33" i="2"/>
  <c r="C33" i="2"/>
  <c r="H45" i="2"/>
  <c r="G45" i="2"/>
  <c r="O46" i="2"/>
  <c r="H48" i="2"/>
  <c r="R9" i="3"/>
  <c r="I12" i="3"/>
  <c r="H16" i="3"/>
  <c r="F16" i="3"/>
  <c r="O20" i="3"/>
  <c r="N20" i="3"/>
  <c r="M25" i="3"/>
  <c r="F28" i="3"/>
  <c r="O31" i="3"/>
  <c r="N39" i="3"/>
  <c r="M45" i="3"/>
  <c r="M47" i="3"/>
  <c r="I49" i="3"/>
  <c r="H45" i="3"/>
  <c r="G45" i="3"/>
  <c r="L12" i="2"/>
  <c r="R15" i="2"/>
  <c r="I17" i="2"/>
  <c r="C20" i="2"/>
  <c r="I23" i="2"/>
  <c r="F29" i="2"/>
  <c r="G7" i="2"/>
  <c r="D16" i="2"/>
  <c r="N23" i="2"/>
  <c r="H25" i="2"/>
  <c r="L29" i="2"/>
  <c r="E33" i="2"/>
  <c r="D39" i="2"/>
  <c r="C45" i="2"/>
  <c r="I48" i="2"/>
  <c r="R4" i="3"/>
  <c r="C16" i="3"/>
  <c r="L20" i="3"/>
  <c r="G28" i="3"/>
  <c r="R31" i="3"/>
  <c r="N45" i="3"/>
  <c r="M30" i="2"/>
  <c r="L30" i="2"/>
  <c r="P15" i="2"/>
  <c r="C7" i="2"/>
  <c r="Q47" i="3"/>
  <c r="P47" i="3"/>
  <c r="N12" i="2"/>
  <c r="C16" i="2"/>
  <c r="C13" i="2"/>
  <c r="E16" i="2"/>
  <c r="O23" i="2"/>
  <c r="M29" i="2"/>
  <c r="O36" i="3"/>
  <c r="N36" i="3"/>
  <c r="O41" i="3"/>
  <c r="N41" i="3"/>
  <c r="D44" i="3"/>
  <c r="C44" i="3"/>
  <c r="P45" i="3"/>
  <c r="O47" i="3"/>
  <c r="H5" i="2"/>
  <c r="I5" i="2"/>
  <c r="Q13" i="3"/>
  <c r="O13" i="3"/>
  <c r="C5" i="2"/>
  <c r="L15" i="2"/>
  <c r="C23" i="2"/>
  <c r="C4" i="3"/>
  <c r="L7" i="3"/>
  <c r="L13" i="3"/>
  <c r="F17" i="3"/>
  <c r="G20" i="2"/>
  <c r="F20" i="2"/>
  <c r="D20" i="2"/>
  <c r="E20" i="2"/>
  <c r="R30" i="2"/>
  <c r="H33" i="3"/>
  <c r="I39" i="3"/>
  <c r="M46" i="2"/>
  <c r="L46" i="2"/>
  <c r="O15" i="3"/>
  <c r="O25" i="3"/>
  <c r="N25" i="3"/>
  <c r="P29" i="3"/>
  <c r="I33" i="3"/>
  <c r="R39" i="3"/>
  <c r="Q39" i="3"/>
  <c r="O39" i="3"/>
  <c r="M39" i="3"/>
  <c r="E7" i="2"/>
  <c r="G4" i="2"/>
  <c r="F4" i="2"/>
  <c r="D4" i="2"/>
  <c r="E4" i="2"/>
  <c r="H7" i="2"/>
  <c r="Q31" i="2"/>
  <c r="P31" i="2"/>
  <c r="F33" i="2"/>
  <c r="D45" i="2"/>
  <c r="Q46" i="2"/>
  <c r="I5" i="3"/>
  <c r="H5" i="3"/>
  <c r="D5" i="3"/>
  <c r="Q25" i="3"/>
  <c r="H28" i="3"/>
  <c r="H32" i="3"/>
  <c r="F32" i="3"/>
  <c r="H4" i="2"/>
  <c r="I7" i="2"/>
  <c r="D13" i="2"/>
  <c r="N14" i="2"/>
  <c r="M20" i="2"/>
  <c r="P23" i="2"/>
  <c r="N29" i="2"/>
  <c r="L31" i="2"/>
  <c r="G33" i="2"/>
  <c r="H39" i="2"/>
  <c r="E45" i="2"/>
  <c r="R46" i="2"/>
  <c r="C5" i="3"/>
  <c r="M14" i="3"/>
  <c r="L14" i="3"/>
  <c r="E16" i="3"/>
  <c r="P20" i="3"/>
  <c r="R25" i="3"/>
  <c r="I28" i="3"/>
  <c r="C32" i="3"/>
  <c r="L36" i="3"/>
  <c r="L41" i="3"/>
  <c r="E44" i="3"/>
  <c r="R45" i="3"/>
  <c r="R47" i="3"/>
  <c r="M28" i="3"/>
  <c r="M44" i="3"/>
  <c r="D47" i="3"/>
  <c r="M49" i="3"/>
  <c r="D20" i="3"/>
  <c r="M22" i="3"/>
  <c r="D25" i="3"/>
  <c r="D36" i="3"/>
  <c r="F47" i="3"/>
  <c r="O49" i="3"/>
  <c r="M6" i="3"/>
  <c r="D9" i="3"/>
  <c r="C14" i="2"/>
  <c r="L16" i="2"/>
  <c r="P17" i="2"/>
  <c r="P28" i="2"/>
  <c r="C30" i="2"/>
  <c r="G31" i="2"/>
  <c r="L32" i="2"/>
  <c r="P33" i="2"/>
  <c r="P44" i="2"/>
  <c r="C46" i="2"/>
  <c r="G47" i="2"/>
  <c r="L48" i="2"/>
  <c r="P49" i="2"/>
  <c r="N6" i="3"/>
  <c r="E9" i="3"/>
  <c r="P12" i="3"/>
  <c r="C14" i="3"/>
  <c r="G15" i="3"/>
  <c r="L16" i="3"/>
  <c r="P17" i="3"/>
  <c r="E20" i="3"/>
  <c r="N22" i="3"/>
  <c r="E25" i="3"/>
  <c r="P28" i="3"/>
  <c r="C30" i="3"/>
  <c r="G31" i="3"/>
  <c r="L32" i="3"/>
  <c r="P33" i="3"/>
  <c r="E36" i="3"/>
  <c r="N38" i="3"/>
  <c r="E41" i="3"/>
  <c r="P44" i="3"/>
  <c r="C46" i="3"/>
  <c r="G47" i="3"/>
  <c r="L48" i="3"/>
  <c r="P49" i="3"/>
  <c r="F31" i="2"/>
  <c r="D14" i="2"/>
  <c r="M16" i="2"/>
  <c r="Q17" i="2"/>
  <c r="Q28" i="2"/>
  <c r="D30" i="2"/>
  <c r="H31" i="2"/>
  <c r="M32" i="2"/>
  <c r="Q33" i="2"/>
  <c r="F9" i="3"/>
  <c r="Q12" i="3"/>
  <c r="D14" i="3"/>
  <c r="H15" i="3"/>
  <c r="M16" i="3"/>
  <c r="Q17" i="3"/>
  <c r="F20" i="3"/>
  <c r="O22" i="3"/>
  <c r="F25" i="3"/>
  <c r="Q28" i="3"/>
  <c r="D30" i="3"/>
  <c r="H31" i="3"/>
  <c r="M32" i="3"/>
  <c r="Q33" i="3"/>
  <c r="F36" i="3"/>
  <c r="O38" i="3"/>
  <c r="F41" i="3"/>
  <c r="Q44" i="3"/>
  <c r="D46" i="3"/>
  <c r="H47" i="3"/>
  <c r="M48" i="3"/>
  <c r="Q49" i="3"/>
  <c r="O17" i="2"/>
  <c r="O28" i="2"/>
  <c r="Q44" i="2"/>
  <c r="D46" i="2"/>
  <c r="H47" i="2"/>
  <c r="M48" i="2"/>
  <c r="Q49" i="2"/>
  <c r="O6" i="3"/>
</calcChain>
</file>

<file path=xl/sharedStrings.xml><?xml version="1.0" encoding="utf-8"?>
<sst xmlns="http://schemas.openxmlformats.org/spreadsheetml/2006/main" count="89" uniqueCount="44">
  <si>
    <t>주차</t>
    <phoneticPr fontId="1" type="noConversion"/>
  </si>
  <si>
    <t>월</t>
    <phoneticPr fontId="1" type="noConversion"/>
  </si>
  <si>
    <t>□ 5G-NR-V2X 통신 성능 검증을 위한 DB 수집 일정</t>
    <phoneticPr fontId="1" type="noConversion"/>
  </si>
  <si>
    <t>1 JANUARAY</t>
    <phoneticPr fontId="12" type="noConversion"/>
  </si>
  <si>
    <t>2 FEBRUARY</t>
    <phoneticPr fontId="12" type="noConversion"/>
  </si>
  <si>
    <t>주</t>
    <phoneticPr fontId="12" type="noConversion"/>
  </si>
  <si>
    <t>3 MARCH</t>
    <phoneticPr fontId="12" type="noConversion"/>
  </si>
  <si>
    <t>4 APRIL</t>
    <phoneticPr fontId="12" type="noConversion"/>
  </si>
  <si>
    <t>5 MAY</t>
    <phoneticPr fontId="12" type="noConversion"/>
  </si>
  <si>
    <t>6 JUN</t>
    <phoneticPr fontId="12" type="noConversion"/>
  </si>
  <si>
    <t>7 JULY</t>
    <phoneticPr fontId="12" type="noConversion"/>
  </si>
  <si>
    <t>8 AUGUST</t>
    <phoneticPr fontId="12" type="noConversion"/>
  </si>
  <si>
    <t>9 SEPTEMBER</t>
    <phoneticPr fontId="12" type="noConversion"/>
  </si>
  <si>
    <t>10 OCTOBER</t>
    <phoneticPr fontId="12" type="noConversion"/>
  </si>
  <si>
    <t>11 NOVEMBER</t>
    <phoneticPr fontId="12" type="noConversion"/>
  </si>
  <si>
    <t>12 DECEMBER</t>
    <phoneticPr fontId="12" type="noConversion"/>
  </si>
  <si>
    <t>일</t>
  </si>
  <si>
    <t>월</t>
  </si>
  <si>
    <t>화</t>
  </si>
  <si>
    <t>수</t>
  </si>
  <si>
    <t>목</t>
  </si>
  <si>
    <t>금</t>
  </si>
  <si>
    <t>토</t>
  </si>
  <si>
    <t>1월</t>
    <phoneticPr fontId="1" type="noConversion"/>
  </si>
  <si>
    <t>○</t>
    <phoneticPr fontId="1" type="noConversion"/>
  </si>
  <si>
    <t>◎</t>
    <phoneticPr fontId="1" type="noConversion"/>
  </si>
  <si>
    <t>비고</t>
    <phoneticPr fontId="1" type="noConversion"/>
  </si>
  <si>
    <t>ㆍICEIC 출장 (1/27~2/1)</t>
    <phoneticPr fontId="1" type="noConversion"/>
  </si>
  <si>
    <t>SW Ver.</t>
    <phoneticPr fontId="1" type="noConversion"/>
  </si>
  <si>
    <t>v0.6</t>
    <phoneticPr fontId="1" type="noConversion"/>
  </si>
  <si>
    <t>OBU</t>
    <phoneticPr fontId="1" type="noConversion"/>
  </si>
  <si>
    <t>Rx</t>
    <phoneticPr fontId="1" type="noConversion"/>
  </si>
  <si>
    <t>Tx</t>
    <phoneticPr fontId="1" type="noConversion"/>
  </si>
  <si>
    <t>월 목표</t>
    <phoneticPr fontId="1" type="noConversion"/>
  </si>
  <si>
    <t>ㆍ거리별 5G-NR-V2X 통신 성능 검증-LOS (예정)
 - 본원 옆 실도로 경사지역 최대 300m 실험 가능 예상
ㆍ1/10, 1/11 과제 회의</t>
    <phoneticPr fontId="1" type="noConversion"/>
  </si>
  <si>
    <t>ㆍ거리별 5G-NR-V2X 통신 성능 검증-NLOS (예정)
 - 쏠라티 본원 정차 후 아이오닉 주변 이동 실험
※ 1차년도 자체개발IP 최대거리 확인 실험-LOS (예정)
 - (가능 시) 여주/새만금 등 2~3일 출장/실험 (3~4주차 中)</t>
    <phoneticPr fontId="1" type="noConversion"/>
  </si>
  <si>
    <t>년 목표</t>
    <phoneticPr fontId="1" type="noConversion"/>
  </si>
  <si>
    <t>월 달성</t>
    <phoneticPr fontId="1" type="noConversion"/>
  </si>
  <si>
    <t>주 달성</t>
    <phoneticPr fontId="1" type="noConversion"/>
  </si>
  <si>
    <t>실험일</t>
    <phoneticPr fontId="1" type="noConversion"/>
  </si>
  <si>
    <t>수집시간</t>
    <phoneticPr fontId="1" type="noConversion"/>
  </si>
  <si>
    <t>실험시간</t>
    <phoneticPr fontId="1" type="noConversion"/>
  </si>
  <si>
    <t>단위:시간</t>
    <phoneticPr fontId="1" type="noConversion"/>
  </si>
  <si>
    <t>※ 실험 계획 수립 (매월 초), 실험 계획 업데이트 (매주 초 또는 전주) *실험 일정은 상황에 따라 Flexible하게 운용 예정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</si>
</sst>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월&quot;"/>
    <numFmt numFmtId="177" formatCode="d"/>
    <numFmt numFmtId="178" formatCode="#,##0_ "/>
  </numFmts>
  <fonts count="2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sz val="11"/>
      <color theme="3"/>
      <name val="Malgun Gothic"/>
      <family val="2"/>
    </font>
    <font>
      <b/>
      <sz val="10"/>
      <color theme="4" tint="0.39997558519241921"/>
      <name val="Malgun Gothic"/>
      <family val="3"/>
      <charset val="129"/>
    </font>
    <font>
      <b/>
      <sz val="11"/>
      <color theme="3"/>
      <name val="Malgun Gothic"/>
      <family val="3"/>
      <charset val="129"/>
    </font>
    <font>
      <sz val="48"/>
      <color theme="1" tint="0.34998626667073579"/>
      <name val="Malgun Gothic"/>
      <family val="2"/>
    </font>
    <font>
      <b/>
      <sz val="48"/>
      <color rgb="FF000066"/>
      <name val="Malgun Gothic"/>
      <family val="3"/>
      <charset val="129"/>
    </font>
    <font>
      <sz val="11"/>
      <color theme="0"/>
      <name val="Malgun Gothic"/>
      <family val="2"/>
    </font>
    <font>
      <b/>
      <sz val="11"/>
      <color theme="0"/>
      <name val="Malgun Gothic"/>
      <family val="3"/>
      <charset val="129"/>
    </font>
    <font>
      <sz val="12"/>
      <color theme="1" tint="0.34998626667073579"/>
      <name val="Malgun Gothic"/>
      <family val="2"/>
    </font>
    <font>
      <b/>
      <sz val="14"/>
      <color theme="1"/>
      <name val="Malgun Gothic"/>
      <family val="3"/>
      <charset val="129"/>
    </font>
    <font>
      <sz val="8"/>
      <name val="돋움"/>
      <family val="3"/>
      <charset val="129"/>
    </font>
    <font>
      <b/>
      <sz val="11"/>
      <color theme="3"/>
      <name val="Malgun Gothic"/>
      <family val="2"/>
    </font>
    <font>
      <b/>
      <sz val="11"/>
      <color rgb="FFFF0000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color rgb="FFFF0000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1"/>
      <color theme="0" tint="-0.34998626667073579"/>
      <name val="Malgun Gothic"/>
      <family val="3"/>
      <charset val="129"/>
    </font>
    <font>
      <b/>
      <sz val="11"/>
      <name val="Malgun Gothic"/>
      <family val="3"/>
      <charset val="129"/>
    </font>
    <font>
      <b/>
      <sz val="11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4"/>
      </top>
      <bottom style="thin">
        <color theme="4" tint="0.5999633777886288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>
      <alignment vertical="center"/>
    </xf>
    <xf numFmtId="0" fontId="3" fillId="0" borderId="0">
      <alignment horizontal="center" vertical="center"/>
    </xf>
    <xf numFmtId="0" fontId="6" fillId="0" borderId="0">
      <alignment horizontal="center" vertical="center"/>
    </xf>
    <xf numFmtId="0" fontId="8" fillId="0" borderId="0" applyFill="0" applyBorder="0" applyAlignment="0">
      <alignment horizontal="center" vertical="center"/>
    </xf>
    <xf numFmtId="176" fontId="10" fillId="0" borderId="1">
      <alignment horizontal="center"/>
    </xf>
    <xf numFmtId="0" fontId="13" fillId="0" borderId="0">
      <alignment horizontal="center" vertical="center"/>
    </xf>
    <xf numFmtId="177" fontId="3" fillId="0" borderId="0" applyFont="0" applyFill="0" applyBorder="0" applyAlignment="0">
      <alignment horizontal="center" vertical="center"/>
    </xf>
  </cellStyleXfs>
  <cellXfs count="43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1" applyFont="1" applyFill="1" applyAlignment="1">
      <alignment horizontal="right" vertical="center"/>
    </xf>
    <xf numFmtId="0" fontId="5" fillId="2" borderId="0" xfId="1" applyFont="1" applyFill="1">
      <alignment horizontal="center" vertical="center"/>
    </xf>
    <xf numFmtId="0" fontId="7" fillId="2" borderId="0" xfId="2" applyFont="1" applyFill="1" applyAlignment="1">
      <alignment horizontal="center" vertical="top"/>
    </xf>
    <xf numFmtId="0" fontId="9" fillId="2" borderId="0" xfId="3" applyFont="1" applyFill="1">
      <alignment horizontal="center" vertical="center"/>
    </xf>
    <xf numFmtId="49" fontId="11" fillId="2" borderId="1" xfId="4" applyNumberFormat="1" applyFont="1" applyFill="1">
      <alignment horizontal="center"/>
    </xf>
    <xf numFmtId="0" fontId="14" fillId="2" borderId="0" xfId="5" applyFont="1" applyFill="1">
      <alignment horizontal="center" vertical="center"/>
    </xf>
    <xf numFmtId="0" fontId="15" fillId="2" borderId="0" xfId="5" applyFont="1" applyFill="1">
      <alignment horizontal="center" vertical="center"/>
    </xf>
    <xf numFmtId="177" fontId="14" fillId="2" borderId="0" xfId="6" applyFont="1" applyFill="1">
      <alignment horizontal="center" vertical="center"/>
    </xf>
    <xf numFmtId="177" fontId="15" fillId="2" borderId="0" xfId="6" applyFont="1" applyFill="1">
      <alignment horizontal="center" vertical="center"/>
    </xf>
    <xf numFmtId="177" fontId="14" fillId="3" borderId="0" xfId="6" applyFont="1" applyFill="1">
      <alignment horizontal="center" vertical="center"/>
    </xf>
    <xf numFmtId="177" fontId="16" fillId="2" borderId="0" xfId="6" applyFont="1" applyFill="1">
      <alignment horizontal="center" vertical="center"/>
    </xf>
    <xf numFmtId="177" fontId="17" fillId="2" borderId="0" xfId="6" applyFont="1" applyFill="1">
      <alignment horizontal="center" vertical="center"/>
    </xf>
    <xf numFmtId="0" fontId="16" fillId="2" borderId="0" xfId="1" applyFont="1" applyFill="1">
      <alignment horizontal="center" vertical="center"/>
    </xf>
    <xf numFmtId="0" fontId="17" fillId="2" borderId="0" xfId="1" applyFont="1" applyFill="1">
      <alignment horizontal="center" vertical="center"/>
    </xf>
    <xf numFmtId="0" fontId="18" fillId="2" borderId="0" xfId="1" applyFont="1" applyFill="1" applyAlignment="1">
      <alignment horizontal="left" vertical="center"/>
    </xf>
    <xf numFmtId="177" fontId="14" fillId="4" borderId="0" xfId="6" applyFont="1" applyFill="1">
      <alignment horizontal="center" vertical="center"/>
    </xf>
    <xf numFmtId="177" fontId="19" fillId="2" borderId="0" xfId="6" applyFont="1" applyFill="1">
      <alignment horizontal="center" vertical="center"/>
    </xf>
    <xf numFmtId="0" fontId="0" fillId="0" borderId="2" xfId="0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0" fontId="20" fillId="5" borderId="2" xfId="0" applyFont="1" applyFill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177" fontId="0" fillId="6" borderId="2" xfId="0" applyNumberFormat="1" applyFill="1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177" fontId="0" fillId="6" borderId="2" xfId="0" applyNumberFormat="1" applyFill="1" applyBorder="1" applyAlignment="1">
      <alignment horizontal="center" vertical="center"/>
    </xf>
    <xf numFmtId="177" fontId="0" fillId="2" borderId="3" xfId="0" applyNumberFormat="1" applyFill="1" applyBorder="1" applyAlignment="1">
      <alignment horizontal="center" vertical="center"/>
    </xf>
    <xf numFmtId="177" fontId="0" fillId="2" borderId="4" xfId="0" applyNumberFormat="1" applyFill="1" applyBorder="1" applyAlignment="1">
      <alignment horizontal="center" vertical="center"/>
    </xf>
    <xf numFmtId="0" fontId="20" fillId="7" borderId="2" xfId="0" applyFont="1" applyFill="1" applyBorder="1" applyAlignment="1">
      <alignment horizontal="center" vertical="center"/>
    </xf>
    <xf numFmtId="177" fontId="0" fillId="5" borderId="2" xfId="0" applyNumberFormat="1" applyFill="1" applyBorder="1" applyAlignment="1">
      <alignment horizontal="center" vertical="center"/>
    </xf>
    <xf numFmtId="177" fontId="0" fillId="8" borderId="2" xfId="0" applyNumberFormat="1" applyFill="1" applyBorder="1">
      <alignment vertical="center"/>
    </xf>
    <xf numFmtId="177" fontId="0" fillId="8" borderId="2" xfId="0" applyNumberFormat="1" applyFill="1" applyBorder="1" applyAlignment="1">
      <alignment horizontal="center" vertical="center"/>
    </xf>
    <xf numFmtId="178" fontId="0" fillId="0" borderId="2" xfId="0" applyNumberFormat="1" applyBorder="1" applyAlignment="1">
      <alignment horizontal="right" vertical="center"/>
    </xf>
    <xf numFmtId="178" fontId="0" fillId="0" borderId="2" xfId="0" applyNumberFormat="1" applyBorder="1">
      <alignment vertical="center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1" fillId="0" borderId="0" xfId="0" applyFont="1">
      <alignment vertical="center"/>
    </xf>
    <xf numFmtId="177" fontId="0" fillId="2" borderId="0" xfId="0" applyNumberFormat="1" applyFill="1" applyBorder="1" applyAlignment="1">
      <alignment horizontal="center" vertical="center"/>
    </xf>
    <xf numFmtId="49" fontId="0" fillId="0" borderId="0" xfId="0" applyNumberFormat="1" applyBorder="1" applyAlignment="1">
      <alignment horizontal="left" vertical="center"/>
    </xf>
  </cellXfs>
  <cellStyles count="7">
    <cellStyle name="Day Cal" xfId="3" xr:uid="{CD12932C-BEEA-44AC-9287-1E139EE05444}"/>
    <cellStyle name="일" xfId="6" xr:uid="{CEE4717C-BF1E-4811-92EB-7FC768BB6BC1}"/>
    <cellStyle name="제목 1 2" xfId="4" xr:uid="{1C513C87-3B4D-43EE-A591-EF8DC49854EB}"/>
    <cellStyle name="제목 2 2" xfId="5" xr:uid="{CD1A54DB-F8D3-4A42-A98D-87EA017BF6D4}"/>
    <cellStyle name="제목 5" xfId="2" xr:uid="{D232796B-EA62-4BEE-8F19-414F7EC0502E}"/>
    <cellStyle name="표준" xfId="0" builtinId="0"/>
    <cellStyle name="표준 2" xfId="1" xr:uid="{D28D9DBC-ACA6-4E98-B1F7-45A198B1E887}"/>
  </cellStyles>
  <dxfs count="48"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273797</xdr:colOff>
      <xdr:row>3</xdr:row>
      <xdr:rowOff>373</xdr:rowOff>
    </xdr:from>
    <xdr:to>
      <xdr:col>17</xdr:col>
      <xdr:colOff>201706</xdr:colOff>
      <xdr:row>9</xdr:row>
      <xdr:rowOff>447488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A12B421-ED85-4EFD-8369-D1F3E7DA9E29}"/>
            </a:ext>
          </a:extLst>
        </xdr:cNvPr>
        <xdr:cNvSpPr/>
      </xdr:nvSpPr>
      <xdr:spPr>
        <a:xfrm>
          <a:off x="11203268" y="605491"/>
          <a:ext cx="2557556" cy="258370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 b="1">
              <a:solidFill>
                <a:schemeClr val="tx1"/>
              </a:solidFill>
            </a:rPr>
            <a:t>DB </a:t>
          </a:r>
          <a:r>
            <a:rPr lang="ko-KR" altLang="en-US" sz="1100" b="1">
              <a:solidFill>
                <a:schemeClr val="tx1"/>
              </a:solidFill>
            </a:rPr>
            <a:t>수집 기호</a:t>
          </a:r>
          <a:endParaRPr lang="en-US" altLang="ko-KR" sz="1100" b="1">
            <a:solidFill>
              <a:schemeClr val="tx1"/>
            </a:solidFill>
          </a:endParaRPr>
        </a:p>
        <a:p>
          <a:pPr algn="l"/>
          <a:r>
            <a:rPr lang="en-US" altLang="ko-KR" sz="1100">
              <a:solidFill>
                <a:schemeClr val="tx1"/>
              </a:solidFill>
            </a:rPr>
            <a:t>○ : </a:t>
          </a:r>
          <a:r>
            <a:rPr lang="ko-KR" altLang="en-US" sz="1100">
              <a:solidFill>
                <a:schemeClr val="tx1"/>
              </a:solidFill>
            </a:rPr>
            <a:t>본원 </a:t>
          </a:r>
          <a:r>
            <a:rPr lang="en-US" altLang="ko-KR" sz="1100">
              <a:solidFill>
                <a:schemeClr val="tx1"/>
              </a:solidFill>
            </a:rPr>
            <a:t>PG</a:t>
          </a:r>
          <a:r>
            <a:rPr lang="en-US" altLang="ko-KR" sz="1100" baseline="0">
              <a:solidFill>
                <a:schemeClr val="tx1"/>
              </a:solidFill>
            </a:rPr>
            <a:t> </a:t>
          </a:r>
          <a:r>
            <a:rPr lang="ko-KR" altLang="en-US" sz="1100" baseline="0">
              <a:solidFill>
                <a:schemeClr val="tx1"/>
              </a:solidFill>
            </a:rPr>
            <a:t>실험 </a:t>
          </a:r>
          <a:r>
            <a:rPr lang="en-US" altLang="ko-KR" sz="1100" baseline="0">
              <a:solidFill>
                <a:schemeClr val="tx1"/>
              </a:solidFill>
            </a:rPr>
            <a:t>(</a:t>
          </a:r>
          <a:r>
            <a:rPr lang="ko-KR" altLang="en-US" sz="1100">
              <a:solidFill>
                <a:schemeClr val="tx1"/>
              </a:solidFill>
            </a:rPr>
            <a:t>판교 출근 후 이동</a:t>
          </a:r>
          <a:r>
            <a:rPr lang="en-US" altLang="ko-KR" sz="1100">
              <a:solidFill>
                <a:schemeClr val="tx1"/>
              </a:solidFill>
            </a:rPr>
            <a:t>)</a:t>
          </a:r>
        </a:p>
        <a:p>
          <a:pPr algn="l"/>
          <a:r>
            <a:rPr lang="ko-KR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◎ 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en-US" altLang="ko-KR" sz="1100">
              <a:solidFill>
                <a:schemeClr val="tx1"/>
              </a:solidFill>
            </a:rPr>
            <a:t> </a:t>
          </a:r>
          <a:r>
            <a:rPr lang="ko-KR" altLang="en-US" sz="1100">
              <a:solidFill>
                <a:schemeClr val="tx1"/>
              </a:solidFill>
            </a:rPr>
            <a:t>본원</a:t>
          </a:r>
          <a:r>
            <a:rPr lang="ko-KR" altLang="en-US" sz="1100" baseline="0">
              <a:solidFill>
                <a:schemeClr val="tx1"/>
              </a:solidFill>
            </a:rPr>
            <a:t> </a:t>
          </a:r>
          <a:r>
            <a:rPr lang="en-US" altLang="ko-KR" sz="1100" baseline="0">
              <a:solidFill>
                <a:schemeClr val="tx1"/>
              </a:solidFill>
            </a:rPr>
            <a:t>PG </a:t>
          </a:r>
          <a:r>
            <a:rPr lang="ko-KR" altLang="en-US" sz="1100" baseline="0">
              <a:solidFill>
                <a:schemeClr val="tx1"/>
              </a:solidFill>
            </a:rPr>
            <a:t>실험 </a:t>
          </a:r>
          <a:r>
            <a:rPr lang="en-US" altLang="ko-KR" sz="1100" baseline="0">
              <a:solidFill>
                <a:schemeClr val="tx1"/>
              </a:solidFill>
            </a:rPr>
            <a:t>(</a:t>
          </a:r>
          <a:r>
            <a:rPr lang="ko-KR" altLang="en-US" sz="1100" baseline="0">
              <a:solidFill>
                <a:schemeClr val="tx1"/>
              </a:solidFill>
            </a:rPr>
            <a:t>본원 출퇴근</a:t>
          </a:r>
          <a:r>
            <a:rPr lang="en-US" altLang="ko-KR" sz="1100" baseline="0">
              <a:solidFill>
                <a:schemeClr val="tx1"/>
              </a:solidFill>
            </a:rPr>
            <a:t>)</a:t>
          </a:r>
          <a:endParaRPr lang="en-US" altLang="ko-KR" sz="1100">
            <a:solidFill>
              <a:schemeClr val="tx1"/>
            </a:solidFill>
          </a:endParaRPr>
        </a:p>
        <a:p>
          <a:pPr algn="l"/>
          <a:r>
            <a:rPr lang="ko-KR" altLang="en-US" sz="1100">
              <a:solidFill>
                <a:schemeClr val="tx1"/>
              </a:solidFill>
            </a:rPr>
            <a:t>◈ </a:t>
          </a:r>
          <a:r>
            <a:rPr lang="en-US" altLang="ko-KR" sz="1100">
              <a:solidFill>
                <a:schemeClr val="tx1"/>
              </a:solidFill>
            </a:rPr>
            <a:t>:  </a:t>
          </a:r>
          <a:r>
            <a:rPr lang="ko-KR" altLang="en-US" sz="1100">
              <a:solidFill>
                <a:schemeClr val="tx1"/>
              </a:solidFill>
            </a:rPr>
            <a:t>판교 실도로 실험</a:t>
          </a:r>
          <a:endParaRPr lang="en-US" altLang="ko-KR" sz="1100">
            <a:solidFill>
              <a:schemeClr val="tx1"/>
            </a:solidFill>
          </a:endParaRPr>
        </a:p>
        <a:p>
          <a:pPr algn="l"/>
          <a:r>
            <a:rPr lang="en-US" altLang="ko-KR" sz="1100">
              <a:solidFill>
                <a:schemeClr val="tx1"/>
              </a:solidFill>
            </a:rPr>
            <a:t>● :</a:t>
          </a:r>
          <a:r>
            <a:rPr lang="en-US" altLang="ko-KR" sz="1100" baseline="0">
              <a:solidFill>
                <a:schemeClr val="tx1"/>
              </a:solidFill>
            </a:rPr>
            <a:t> </a:t>
          </a:r>
          <a:r>
            <a:rPr lang="ko-KR" altLang="en-US" sz="1100" baseline="0">
              <a:solidFill>
                <a:schemeClr val="tx1"/>
              </a:solidFill>
            </a:rPr>
            <a:t>대구 </a:t>
          </a:r>
          <a:r>
            <a:rPr lang="en-US" altLang="ko-KR" sz="1100" baseline="0">
              <a:solidFill>
                <a:schemeClr val="tx1"/>
              </a:solidFill>
            </a:rPr>
            <a:t>KIAPI PG </a:t>
          </a:r>
          <a:r>
            <a:rPr lang="ko-KR" altLang="en-US" sz="1100" baseline="0">
              <a:solidFill>
                <a:schemeClr val="tx1"/>
              </a:solidFill>
            </a:rPr>
            <a:t>실험</a:t>
          </a:r>
          <a:endParaRPr lang="en-US" altLang="ko-KR" sz="1100" baseline="0">
            <a:solidFill>
              <a:schemeClr val="tx1"/>
            </a:solidFill>
          </a:endParaRPr>
        </a:p>
        <a:p>
          <a:pPr algn="l"/>
          <a:r>
            <a:rPr lang="ko-KR" altLang="en-US" sz="1100">
              <a:solidFill>
                <a:schemeClr val="tx1"/>
              </a:solidFill>
            </a:rPr>
            <a:t>★</a:t>
          </a:r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대구 실도로 실험</a:t>
          </a:r>
          <a:endParaRPr lang="en-US" altLang="ko-KR" sz="1100" baseline="0">
            <a:solidFill>
              <a:schemeClr val="tx1"/>
            </a:solidFill>
          </a:endParaRPr>
        </a:p>
        <a:p>
          <a:pPr algn="l"/>
          <a:r>
            <a:rPr lang="ko-KR" altLang="en-US" sz="1100">
              <a:solidFill>
                <a:schemeClr val="tx1"/>
              </a:solidFill>
            </a:rPr>
            <a:t>◆ </a:t>
          </a:r>
          <a:r>
            <a:rPr lang="en-US" altLang="ko-KR" sz="1100">
              <a:solidFill>
                <a:schemeClr val="tx1"/>
              </a:solidFill>
            </a:rPr>
            <a:t>: </a:t>
          </a:r>
          <a:r>
            <a:rPr lang="ko-KR" altLang="en-US" sz="1100">
              <a:solidFill>
                <a:schemeClr val="tx1"/>
              </a:solidFill>
            </a:rPr>
            <a:t>청주 </a:t>
          </a:r>
          <a:r>
            <a:rPr lang="en-US" altLang="ko-KR" sz="1100">
              <a:solidFill>
                <a:schemeClr val="tx1"/>
              </a:solidFill>
            </a:rPr>
            <a:t>C-Track </a:t>
          </a:r>
          <a:r>
            <a:rPr lang="ko-KR" altLang="en-US" sz="1100">
              <a:solidFill>
                <a:schemeClr val="tx1"/>
              </a:solidFill>
            </a:rPr>
            <a:t>실험</a:t>
          </a:r>
          <a:endParaRPr lang="en-US" altLang="ko-KR" sz="1100">
            <a:solidFill>
              <a:schemeClr val="tx1"/>
            </a:solidFill>
          </a:endParaRPr>
        </a:p>
        <a:p>
          <a:pPr algn="l"/>
          <a:r>
            <a:rPr lang="ko-KR" altLang="en-US" sz="1100">
              <a:solidFill>
                <a:schemeClr val="tx1"/>
              </a:solidFill>
            </a:rPr>
            <a:t>◇ </a:t>
          </a:r>
          <a:r>
            <a:rPr lang="en-US" altLang="ko-KR" sz="1100">
              <a:solidFill>
                <a:schemeClr val="tx1"/>
              </a:solidFill>
            </a:rPr>
            <a:t>: </a:t>
          </a:r>
          <a:r>
            <a:rPr lang="ko-KR" altLang="en-US" sz="1100">
              <a:solidFill>
                <a:schemeClr val="tx1"/>
              </a:solidFill>
            </a:rPr>
            <a:t>대전 실도로 실험</a:t>
          </a:r>
          <a:endParaRPr lang="en-US" altLang="ko-KR" sz="1100">
            <a:solidFill>
              <a:schemeClr val="tx1"/>
            </a:solidFill>
          </a:endParaRPr>
        </a:p>
        <a:p>
          <a:pPr algn="l"/>
          <a:r>
            <a:rPr lang="ko-KR" altLang="en-US" sz="1100">
              <a:solidFill>
                <a:schemeClr val="tx1"/>
              </a:solidFill>
            </a:rPr>
            <a:t>♣ </a:t>
          </a:r>
          <a:r>
            <a:rPr lang="en-US" altLang="ko-KR" sz="1100">
              <a:solidFill>
                <a:schemeClr val="tx1"/>
              </a:solidFill>
            </a:rPr>
            <a:t>: </a:t>
          </a:r>
          <a:r>
            <a:rPr lang="ko-KR" altLang="en-US" sz="1100">
              <a:solidFill>
                <a:schemeClr val="tx1"/>
              </a:solidFill>
            </a:rPr>
            <a:t>새만금 실험</a:t>
          </a:r>
          <a:endParaRPr lang="en-US" altLang="ko-KR" sz="1100">
            <a:solidFill>
              <a:schemeClr val="tx1"/>
            </a:solidFill>
          </a:endParaRPr>
        </a:p>
        <a:p>
          <a:pPr algn="l"/>
          <a:r>
            <a:rPr lang="ko-KR" altLang="en-US" sz="1100">
              <a:solidFill>
                <a:schemeClr val="tx1"/>
              </a:solidFill>
            </a:rPr>
            <a:t>♤ </a:t>
          </a:r>
          <a:r>
            <a:rPr lang="en-US" altLang="ko-KR" sz="1100">
              <a:solidFill>
                <a:schemeClr val="tx1"/>
              </a:solidFill>
            </a:rPr>
            <a:t>: </a:t>
          </a:r>
          <a:r>
            <a:rPr lang="ko-KR" altLang="en-US" sz="1100">
              <a:solidFill>
                <a:schemeClr val="tx1"/>
              </a:solidFill>
            </a:rPr>
            <a:t>여주 시험도로 실험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472771</xdr:colOff>
      <xdr:row>12</xdr:row>
      <xdr:rowOff>78353</xdr:rowOff>
    </xdr:from>
    <xdr:to>
      <xdr:col>15</xdr:col>
      <xdr:colOff>207065</xdr:colOff>
      <xdr:row>13</xdr:row>
      <xdr:rowOff>132521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28CC44C-00EE-45AE-A7E2-A576A3CD07E2}"/>
            </a:ext>
          </a:extLst>
        </xdr:cNvPr>
        <xdr:cNvSpPr txBox="1"/>
      </xdr:nvSpPr>
      <xdr:spPr>
        <a:xfrm>
          <a:off x="6152211" y="3522593"/>
          <a:ext cx="741404" cy="2560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600">
              <a:solidFill>
                <a:srgbClr val="FF0000"/>
              </a:solidFill>
            </a:rPr>
            <a:t>국회의원선거</a:t>
          </a:r>
        </a:p>
      </xdr:txBody>
    </xdr:sp>
    <xdr:clientData/>
  </xdr:twoCellAnchor>
  <xdr:twoCellAnchor>
    <xdr:from>
      <xdr:col>17</xdr:col>
      <xdr:colOff>97486</xdr:colOff>
      <xdr:row>3</xdr:row>
      <xdr:rowOff>186027</xdr:rowOff>
    </xdr:from>
    <xdr:to>
      <xdr:col>19</xdr:col>
      <xdr:colOff>49695</xdr:colOff>
      <xdr:row>5</xdr:row>
      <xdr:rowOff>41412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74EB794-DCAD-4456-B3CA-122E27A95E68}"/>
            </a:ext>
          </a:extLst>
        </xdr:cNvPr>
        <xdr:cNvSpPr txBox="1"/>
      </xdr:nvSpPr>
      <xdr:spPr>
        <a:xfrm>
          <a:off x="7789876" y="1617317"/>
          <a:ext cx="651979" cy="2541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600">
              <a:solidFill>
                <a:srgbClr val="FF0000"/>
              </a:solidFill>
            </a:rPr>
            <a:t>설날</a:t>
          </a:r>
        </a:p>
      </xdr:txBody>
    </xdr:sp>
    <xdr:clientData/>
  </xdr:twoCellAnchor>
  <xdr:twoCellAnchor>
    <xdr:from>
      <xdr:col>12</xdr:col>
      <xdr:colOff>118524</xdr:colOff>
      <xdr:row>5</xdr:row>
      <xdr:rowOff>1904</xdr:rowOff>
    </xdr:from>
    <xdr:to>
      <xdr:col>13</xdr:col>
      <xdr:colOff>277136</xdr:colOff>
      <xdr:row>6</xdr:row>
      <xdr:rowOff>57978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7097CFA1-C3B8-48B0-A145-183AEB9FA26F}"/>
            </a:ext>
          </a:extLst>
        </xdr:cNvPr>
        <xdr:cNvSpPr txBox="1"/>
      </xdr:nvSpPr>
      <xdr:spPr>
        <a:xfrm>
          <a:off x="5293774" y="1830704"/>
          <a:ext cx="662802" cy="2580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600">
              <a:solidFill>
                <a:srgbClr val="FF0000"/>
              </a:solidFill>
            </a:rPr>
            <a:t>대휴</a:t>
          </a:r>
        </a:p>
      </xdr:txBody>
    </xdr:sp>
    <xdr:clientData/>
  </xdr:twoCellAnchor>
  <xdr:twoCellAnchor>
    <xdr:from>
      <xdr:col>7</xdr:col>
      <xdr:colOff>238291</xdr:colOff>
      <xdr:row>10</xdr:row>
      <xdr:rowOff>266948</xdr:rowOff>
    </xdr:from>
    <xdr:to>
      <xdr:col>8</xdr:col>
      <xdr:colOff>396903</xdr:colOff>
      <xdr:row>12</xdr:row>
      <xdr:rowOff>53506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BE7BCB67-3A11-41DE-B5C6-18AABA77FA82}"/>
            </a:ext>
          </a:extLst>
        </xdr:cNvPr>
        <xdr:cNvSpPr txBox="1"/>
      </xdr:nvSpPr>
      <xdr:spPr>
        <a:xfrm>
          <a:off x="3334551" y="3238748"/>
          <a:ext cx="662802" cy="2615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ko-KR" altLang="en-US" sz="600">
              <a:solidFill>
                <a:srgbClr val="FF0000"/>
              </a:solidFill>
            </a:rPr>
            <a:t>삼일절</a:t>
          </a:r>
        </a:p>
      </xdr:txBody>
    </xdr:sp>
    <xdr:clientData/>
  </xdr:twoCellAnchor>
  <xdr:twoCellAnchor>
    <xdr:from>
      <xdr:col>3</xdr:col>
      <xdr:colOff>248479</xdr:colOff>
      <xdr:row>19</xdr:row>
      <xdr:rowOff>192405</xdr:rowOff>
    </xdr:from>
    <xdr:to>
      <xdr:col>4</xdr:col>
      <xdr:colOff>408996</xdr:colOff>
      <xdr:row>21</xdr:row>
      <xdr:rowOff>57316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1356FF29-CBA5-4A45-B705-CA3FD5785ED2}"/>
            </a:ext>
          </a:extLst>
        </xdr:cNvPr>
        <xdr:cNvSpPr txBox="1"/>
      </xdr:nvSpPr>
      <xdr:spPr>
        <a:xfrm>
          <a:off x="1334329" y="5252085"/>
          <a:ext cx="657087" cy="2649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ko-KR" altLang="en-US" sz="600">
              <a:solidFill>
                <a:srgbClr val="FF0000"/>
              </a:solidFill>
            </a:rPr>
            <a:t>대휴</a:t>
          </a:r>
        </a:p>
      </xdr:txBody>
    </xdr:sp>
    <xdr:clientData/>
  </xdr:twoCellAnchor>
  <xdr:twoCellAnchor>
    <xdr:from>
      <xdr:col>5</xdr:col>
      <xdr:colOff>277799</xdr:colOff>
      <xdr:row>20</xdr:row>
      <xdr:rowOff>109577</xdr:rowOff>
    </xdr:from>
    <xdr:to>
      <xdr:col>6</xdr:col>
      <xdr:colOff>444031</xdr:colOff>
      <xdr:row>22</xdr:row>
      <xdr:rowOff>192404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AD91B59D-208F-4333-B442-6E32A14A7EB2}"/>
            </a:ext>
          </a:extLst>
        </xdr:cNvPr>
        <xdr:cNvSpPr txBox="1"/>
      </xdr:nvSpPr>
      <xdr:spPr>
        <a:xfrm>
          <a:off x="2368219" y="5366107"/>
          <a:ext cx="664072" cy="4803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ko-KR" altLang="en-US" sz="600">
              <a:solidFill>
                <a:srgbClr val="FF0000"/>
              </a:solidFill>
            </a:rPr>
            <a:t>부처님</a:t>
          </a:r>
          <a:endParaRPr lang="en-US" altLang="ko-KR" sz="600">
            <a:solidFill>
              <a:srgbClr val="FF0000"/>
            </a:solidFill>
          </a:endParaRPr>
        </a:p>
        <a:p>
          <a:pPr algn="l"/>
          <a:r>
            <a:rPr lang="ko-KR" altLang="en-US" sz="600">
              <a:solidFill>
                <a:srgbClr val="FF0000"/>
              </a:solidFill>
            </a:rPr>
            <a:t>오신날</a:t>
          </a:r>
        </a:p>
      </xdr:txBody>
    </xdr:sp>
    <xdr:clientData/>
  </xdr:twoCellAnchor>
  <xdr:twoCellAnchor>
    <xdr:from>
      <xdr:col>15</xdr:col>
      <xdr:colOff>261233</xdr:colOff>
      <xdr:row>19</xdr:row>
      <xdr:rowOff>192405</xdr:rowOff>
    </xdr:from>
    <xdr:to>
      <xdr:col>16</xdr:col>
      <xdr:colOff>423655</xdr:colOff>
      <xdr:row>21</xdr:row>
      <xdr:rowOff>53506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9CA4359-9CB9-4511-9556-3872D49024DD}"/>
            </a:ext>
          </a:extLst>
        </xdr:cNvPr>
        <xdr:cNvSpPr txBox="1"/>
      </xdr:nvSpPr>
      <xdr:spPr>
        <a:xfrm>
          <a:off x="6942703" y="5252085"/>
          <a:ext cx="667882" cy="2598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ko-KR" altLang="en-US" sz="600">
              <a:solidFill>
                <a:srgbClr val="FF0000"/>
              </a:solidFill>
            </a:rPr>
            <a:t>현충일</a:t>
          </a:r>
        </a:p>
      </xdr:txBody>
    </xdr:sp>
    <xdr:clientData/>
  </xdr:twoCellAnchor>
  <xdr:twoCellAnchor>
    <xdr:from>
      <xdr:col>5</xdr:col>
      <xdr:colOff>259328</xdr:colOff>
      <xdr:row>28</xdr:row>
      <xdr:rowOff>114050</xdr:rowOff>
    </xdr:from>
    <xdr:to>
      <xdr:col>6</xdr:col>
      <xdr:colOff>423655</xdr:colOff>
      <xdr:row>31</xdr:row>
      <xdr:rowOff>1904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F0BA4887-5B96-4754-83BE-C1A9A2C71B2C}"/>
            </a:ext>
          </a:extLst>
        </xdr:cNvPr>
        <xdr:cNvSpPr txBox="1"/>
      </xdr:nvSpPr>
      <xdr:spPr>
        <a:xfrm>
          <a:off x="2345938" y="7185410"/>
          <a:ext cx="669787" cy="482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ko-KR" altLang="en-US" sz="600">
              <a:solidFill>
                <a:srgbClr val="FF0000"/>
              </a:solidFill>
            </a:rPr>
            <a:t>제헌절</a:t>
          </a:r>
          <a:endParaRPr lang="en-US" altLang="ko-KR" sz="600">
            <a:solidFill>
              <a:srgbClr val="FF0000"/>
            </a:solidFill>
          </a:endParaRPr>
        </a:p>
        <a:p>
          <a:pPr algn="l"/>
          <a:r>
            <a:rPr lang="ko-KR" altLang="en-US" sz="600">
              <a:solidFill>
                <a:srgbClr val="FF0000"/>
              </a:solidFill>
            </a:rPr>
            <a:t>휴일아님</a:t>
          </a:r>
        </a:p>
      </xdr:txBody>
    </xdr:sp>
    <xdr:clientData/>
  </xdr:twoCellAnchor>
  <xdr:twoCellAnchor>
    <xdr:from>
      <xdr:col>15</xdr:col>
      <xdr:colOff>284176</xdr:colOff>
      <xdr:row>29</xdr:row>
      <xdr:rowOff>1906</xdr:rowOff>
    </xdr:from>
    <xdr:to>
      <xdr:col>16</xdr:col>
      <xdr:colOff>450408</xdr:colOff>
      <xdr:row>30</xdr:row>
      <xdr:rowOff>65599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428B45C7-8064-4895-A4DE-02C38C907276}"/>
            </a:ext>
          </a:extLst>
        </xdr:cNvPr>
        <xdr:cNvSpPr txBox="1"/>
      </xdr:nvSpPr>
      <xdr:spPr>
        <a:xfrm>
          <a:off x="6970726" y="7271386"/>
          <a:ext cx="664072" cy="2592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ko-KR" altLang="en-US" sz="600">
              <a:solidFill>
                <a:srgbClr val="FF0000"/>
              </a:solidFill>
            </a:rPr>
            <a:t>광복절</a:t>
          </a:r>
        </a:p>
      </xdr:txBody>
    </xdr:sp>
    <xdr:clientData/>
  </xdr:twoCellAnchor>
  <xdr:twoCellAnchor>
    <xdr:from>
      <xdr:col>4</xdr:col>
      <xdr:colOff>258666</xdr:colOff>
      <xdr:row>37</xdr:row>
      <xdr:rowOff>7620</xdr:rowOff>
    </xdr:from>
    <xdr:to>
      <xdr:col>5</xdr:col>
      <xdr:colOff>426802</xdr:colOff>
      <xdr:row>38</xdr:row>
      <xdr:rowOff>54169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4F5D42A-DD89-4231-B5BF-256FA16DF436}"/>
            </a:ext>
          </a:extLst>
        </xdr:cNvPr>
        <xdr:cNvSpPr txBox="1"/>
      </xdr:nvSpPr>
      <xdr:spPr>
        <a:xfrm>
          <a:off x="1842356" y="9091930"/>
          <a:ext cx="673596" cy="2472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ko-KR" altLang="en-US" sz="600">
              <a:solidFill>
                <a:srgbClr val="FF0000"/>
              </a:solidFill>
            </a:rPr>
            <a:t>추석</a:t>
          </a:r>
        </a:p>
      </xdr:txBody>
    </xdr:sp>
    <xdr:clientData/>
  </xdr:twoCellAnchor>
  <xdr:twoCellAnchor>
    <xdr:from>
      <xdr:col>15</xdr:col>
      <xdr:colOff>248478</xdr:colOff>
      <xdr:row>34</xdr:row>
      <xdr:rowOff>266286</xdr:rowOff>
    </xdr:from>
    <xdr:to>
      <xdr:col>16</xdr:col>
      <xdr:colOff>420425</xdr:colOff>
      <xdr:row>36</xdr:row>
      <xdr:rowOff>41413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1D11547E-8E24-427C-86A1-E2DDE010DB37}"/>
            </a:ext>
          </a:extLst>
        </xdr:cNvPr>
        <xdr:cNvSpPr txBox="1"/>
      </xdr:nvSpPr>
      <xdr:spPr>
        <a:xfrm>
          <a:off x="6935028" y="8678766"/>
          <a:ext cx="671057" cy="2488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ko-KR" altLang="en-US" sz="600">
              <a:solidFill>
                <a:srgbClr val="FF0000"/>
              </a:solidFill>
            </a:rPr>
            <a:t>개천절</a:t>
          </a:r>
        </a:p>
      </xdr:txBody>
    </xdr:sp>
    <xdr:clientData/>
  </xdr:twoCellAnchor>
  <xdr:twoCellAnchor>
    <xdr:from>
      <xdr:col>14</xdr:col>
      <xdr:colOff>228103</xdr:colOff>
      <xdr:row>35</xdr:row>
      <xdr:rowOff>191742</xdr:rowOff>
    </xdr:from>
    <xdr:to>
      <xdr:col>15</xdr:col>
      <xdr:colOff>403860</xdr:colOff>
      <xdr:row>37</xdr:row>
      <xdr:rowOff>41413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C4DBF719-FC49-48AD-B5B4-7BBAEB8EB556}"/>
            </a:ext>
          </a:extLst>
        </xdr:cNvPr>
        <xdr:cNvSpPr txBox="1"/>
      </xdr:nvSpPr>
      <xdr:spPr>
        <a:xfrm>
          <a:off x="6407923" y="8878542"/>
          <a:ext cx="676137" cy="2471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ko-KR" altLang="en-US" sz="600">
              <a:solidFill>
                <a:srgbClr val="FF0000"/>
              </a:solidFill>
            </a:rPr>
            <a:t>한글날</a:t>
          </a:r>
        </a:p>
      </xdr:txBody>
    </xdr:sp>
    <xdr:clientData/>
  </xdr:twoCellAnchor>
  <xdr:twoCellAnchor>
    <xdr:from>
      <xdr:col>14</xdr:col>
      <xdr:colOff>273325</xdr:colOff>
      <xdr:row>45</xdr:row>
      <xdr:rowOff>191742</xdr:rowOff>
    </xdr:from>
    <xdr:to>
      <xdr:col>15</xdr:col>
      <xdr:colOff>445272</xdr:colOff>
      <xdr:row>47</xdr:row>
      <xdr:rowOff>41413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F5D4DAB5-7A22-42DF-B9A2-6E896F1F3668}"/>
            </a:ext>
          </a:extLst>
        </xdr:cNvPr>
        <xdr:cNvSpPr txBox="1"/>
      </xdr:nvSpPr>
      <xdr:spPr>
        <a:xfrm>
          <a:off x="6454415" y="11088342"/>
          <a:ext cx="671057" cy="2471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ko-KR" altLang="en-US" sz="600">
              <a:solidFill>
                <a:srgbClr val="FF0000"/>
              </a:solidFill>
            </a:rPr>
            <a:t>성탄절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288648</xdr:colOff>
      <xdr:row>6</xdr:row>
      <xdr:rowOff>192404</xdr:rowOff>
    </xdr:from>
    <xdr:to>
      <xdr:col>6</xdr:col>
      <xdr:colOff>182217</xdr:colOff>
      <xdr:row>8</xdr:row>
      <xdr:rowOff>53505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214161DF-2ECB-4D28-95E2-09F82EE67600}"/>
            </a:ext>
          </a:extLst>
        </xdr:cNvPr>
        <xdr:cNvSpPr txBox="1"/>
      </xdr:nvSpPr>
      <xdr:spPr>
        <a:xfrm>
          <a:off x="2380338" y="2219324"/>
          <a:ext cx="391409" cy="2598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ko-KR" altLang="en-US" sz="600">
              <a:solidFill>
                <a:srgbClr val="FF0000"/>
              </a:solidFill>
            </a:rPr>
            <a:t>설날</a:t>
          </a:r>
        </a:p>
      </xdr:txBody>
    </xdr:sp>
    <xdr:clientData/>
  </xdr:twoCellAnchor>
  <xdr:twoCellAnchor>
    <xdr:from>
      <xdr:col>5</xdr:col>
      <xdr:colOff>287986</xdr:colOff>
      <xdr:row>2</xdr:row>
      <xdr:rowOff>265706</xdr:rowOff>
    </xdr:from>
    <xdr:to>
      <xdr:col>6</xdr:col>
      <xdr:colOff>438978</xdr:colOff>
      <xdr:row>4</xdr:row>
      <xdr:rowOff>57978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B67DB651-2AB6-41F9-99A1-54E3F1F66FE3}"/>
            </a:ext>
          </a:extLst>
        </xdr:cNvPr>
        <xdr:cNvSpPr txBox="1"/>
      </xdr:nvSpPr>
      <xdr:spPr>
        <a:xfrm>
          <a:off x="2379676" y="1423946"/>
          <a:ext cx="653912" cy="2685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ko-KR" altLang="en-US" sz="600">
              <a:solidFill>
                <a:srgbClr val="FF0000"/>
              </a:solidFill>
            </a:rPr>
            <a:t>신정</a:t>
          </a:r>
        </a:p>
      </xdr:txBody>
    </xdr:sp>
    <xdr:clientData/>
  </xdr:twoCellAnchor>
  <xdr:twoCellAnchor>
    <xdr:from>
      <xdr:col>8</xdr:col>
      <xdr:colOff>260653</xdr:colOff>
      <xdr:row>11</xdr:row>
      <xdr:rowOff>1903</xdr:rowOff>
    </xdr:from>
    <xdr:to>
      <xdr:col>9</xdr:col>
      <xdr:colOff>271421</xdr:colOff>
      <xdr:row>12</xdr:row>
      <xdr:rowOff>59882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4D54192-F1D3-44E6-B52C-146DE534CFE4}"/>
            </a:ext>
          </a:extLst>
        </xdr:cNvPr>
        <xdr:cNvSpPr txBox="1"/>
      </xdr:nvSpPr>
      <xdr:spPr>
        <a:xfrm>
          <a:off x="3856023" y="3248023"/>
          <a:ext cx="516228" cy="2599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ko-KR" altLang="en-US" sz="600">
              <a:solidFill>
                <a:srgbClr val="FF0000"/>
              </a:solidFill>
            </a:rPr>
            <a:t>삼일절</a:t>
          </a:r>
        </a:p>
      </xdr:txBody>
    </xdr:sp>
    <xdr:clientData/>
  </xdr:twoCellAnchor>
  <xdr:twoCellAnchor>
    <xdr:from>
      <xdr:col>3</xdr:col>
      <xdr:colOff>286743</xdr:colOff>
      <xdr:row>19</xdr:row>
      <xdr:rowOff>66263</xdr:rowOff>
    </xdr:from>
    <xdr:to>
      <xdr:col>4</xdr:col>
      <xdr:colOff>286081</xdr:colOff>
      <xdr:row>22</xdr:row>
      <xdr:rowOff>17809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D81D397-CC6D-45D1-B837-2577A6EEBA95}"/>
            </a:ext>
          </a:extLst>
        </xdr:cNvPr>
        <xdr:cNvSpPr txBox="1"/>
      </xdr:nvSpPr>
      <xdr:spPr>
        <a:xfrm>
          <a:off x="1372593" y="5123403"/>
          <a:ext cx="502258" cy="5522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ko-KR" altLang="en-US" sz="600">
              <a:solidFill>
                <a:srgbClr val="FF0000"/>
              </a:solidFill>
            </a:rPr>
            <a:t>어린이날</a:t>
          </a:r>
          <a:endParaRPr lang="en-US" altLang="ko-KR" sz="600">
            <a:solidFill>
              <a:srgbClr val="FF0000"/>
            </a:solidFill>
          </a:endParaRPr>
        </a:p>
        <a:p>
          <a:pPr algn="l"/>
          <a:r>
            <a:rPr lang="ko-KR" altLang="en-US" sz="600">
              <a:solidFill>
                <a:srgbClr val="FF0000"/>
              </a:solidFill>
            </a:rPr>
            <a:t>부처님</a:t>
          </a:r>
          <a:endParaRPr lang="en-US" altLang="ko-KR" sz="600">
            <a:solidFill>
              <a:srgbClr val="FF0000"/>
            </a:solidFill>
          </a:endParaRPr>
        </a:p>
        <a:p>
          <a:pPr algn="l"/>
          <a:r>
            <a:rPr lang="ko-KR" altLang="en-US" sz="600">
              <a:solidFill>
                <a:srgbClr val="FF0000"/>
              </a:solidFill>
            </a:rPr>
            <a:t>오신날</a:t>
          </a:r>
        </a:p>
      </xdr:txBody>
    </xdr:sp>
    <xdr:clientData/>
  </xdr:twoCellAnchor>
  <xdr:twoCellAnchor>
    <xdr:from>
      <xdr:col>16</xdr:col>
      <xdr:colOff>241519</xdr:colOff>
      <xdr:row>18</xdr:row>
      <xdr:rowOff>258668</xdr:rowOff>
    </xdr:from>
    <xdr:to>
      <xdr:col>17</xdr:col>
      <xdr:colOff>237047</xdr:colOff>
      <xdr:row>19</xdr:row>
      <xdr:rowOff>186690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31A6D3B-B34C-48B3-9A72-0EFC3A5C57F1}"/>
            </a:ext>
          </a:extLst>
        </xdr:cNvPr>
        <xdr:cNvSpPr txBox="1"/>
      </xdr:nvSpPr>
      <xdr:spPr>
        <a:xfrm>
          <a:off x="7429719" y="5042758"/>
          <a:ext cx="497178" cy="2023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ko-KR" altLang="en-US" sz="600">
              <a:solidFill>
                <a:srgbClr val="FF0000"/>
              </a:solidFill>
            </a:rPr>
            <a:t>현충일</a:t>
          </a:r>
        </a:p>
      </xdr:txBody>
    </xdr:sp>
    <xdr:clientData/>
  </xdr:twoCellAnchor>
  <xdr:twoCellAnchor>
    <xdr:from>
      <xdr:col>6</xdr:col>
      <xdr:colOff>267608</xdr:colOff>
      <xdr:row>28</xdr:row>
      <xdr:rowOff>190502</xdr:rowOff>
    </xdr:from>
    <xdr:to>
      <xdr:col>7</xdr:col>
      <xdr:colOff>257421</xdr:colOff>
      <xdr:row>30</xdr:row>
      <xdr:rowOff>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F5E2D14A-C15B-4DA3-9009-24B131080E4E}"/>
            </a:ext>
          </a:extLst>
        </xdr:cNvPr>
        <xdr:cNvSpPr txBox="1"/>
      </xdr:nvSpPr>
      <xdr:spPr>
        <a:xfrm>
          <a:off x="2858408" y="7261862"/>
          <a:ext cx="491463" cy="2057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ko-KR" altLang="en-US" sz="600">
              <a:solidFill>
                <a:sysClr val="windowText" lastClr="000000"/>
              </a:solidFill>
            </a:rPr>
            <a:t>제헌절</a:t>
          </a:r>
        </a:p>
      </xdr:txBody>
    </xdr:sp>
    <xdr:clientData/>
  </xdr:twoCellAnchor>
  <xdr:twoCellAnchor>
    <xdr:from>
      <xdr:col>16</xdr:col>
      <xdr:colOff>261894</xdr:colOff>
      <xdr:row>29</xdr:row>
      <xdr:rowOff>3</xdr:rowOff>
    </xdr:from>
    <xdr:to>
      <xdr:col>17</xdr:col>
      <xdr:colOff>255517</xdr:colOff>
      <xdr:row>30</xdr:row>
      <xdr:rowOff>4473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F6D69FA-741B-4353-ADB2-871C9585CBF9}"/>
            </a:ext>
          </a:extLst>
        </xdr:cNvPr>
        <xdr:cNvSpPr txBox="1"/>
      </xdr:nvSpPr>
      <xdr:spPr>
        <a:xfrm>
          <a:off x="7446284" y="7269483"/>
          <a:ext cx="495273" cy="2038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ko-KR" altLang="en-US" sz="600">
              <a:solidFill>
                <a:srgbClr val="FF0000"/>
              </a:solidFill>
            </a:rPr>
            <a:t>광복절</a:t>
          </a:r>
        </a:p>
      </xdr:txBody>
    </xdr:sp>
    <xdr:clientData/>
  </xdr:twoCellAnchor>
  <xdr:twoCellAnchor>
    <xdr:from>
      <xdr:col>16</xdr:col>
      <xdr:colOff>251706</xdr:colOff>
      <xdr:row>35</xdr:row>
      <xdr:rowOff>2</xdr:rowOff>
    </xdr:from>
    <xdr:to>
      <xdr:col>17</xdr:col>
      <xdr:colOff>245329</xdr:colOff>
      <xdr:row>36</xdr:row>
      <xdr:rowOff>6378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FDDA601D-462A-44B3-BB5B-539A2C4D9127}"/>
            </a:ext>
          </a:extLst>
        </xdr:cNvPr>
        <xdr:cNvSpPr txBox="1"/>
      </xdr:nvSpPr>
      <xdr:spPr>
        <a:xfrm>
          <a:off x="7434826" y="8686802"/>
          <a:ext cx="502893" cy="2057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ko-KR" altLang="en-US" sz="600">
              <a:solidFill>
                <a:srgbClr val="FF0000"/>
              </a:solidFill>
            </a:rPr>
            <a:t>개천절</a:t>
          </a:r>
        </a:p>
      </xdr:txBody>
    </xdr:sp>
    <xdr:clientData/>
  </xdr:twoCellAnchor>
  <xdr:twoCellAnchor>
    <xdr:from>
      <xdr:col>12</xdr:col>
      <xdr:colOff>256179</xdr:colOff>
      <xdr:row>36</xdr:row>
      <xdr:rowOff>8285</xdr:rowOff>
    </xdr:from>
    <xdr:to>
      <xdr:col>13</xdr:col>
      <xdr:colOff>257422</xdr:colOff>
      <xdr:row>37</xdr:row>
      <xdr:rowOff>16565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E663CBF-DF1E-443C-8643-9946142717F3}"/>
            </a:ext>
          </a:extLst>
        </xdr:cNvPr>
        <xdr:cNvSpPr txBox="1"/>
      </xdr:nvSpPr>
      <xdr:spPr>
        <a:xfrm>
          <a:off x="5427619" y="8894475"/>
          <a:ext cx="505433" cy="2089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ko-KR" altLang="en-US" sz="600">
              <a:solidFill>
                <a:srgbClr val="FF0000"/>
              </a:solidFill>
            </a:rPr>
            <a:t>추석</a:t>
          </a:r>
        </a:p>
      </xdr:txBody>
    </xdr:sp>
    <xdr:clientData/>
  </xdr:twoCellAnchor>
  <xdr:twoCellAnchor>
    <xdr:from>
      <xdr:col>14</xdr:col>
      <xdr:colOff>270838</xdr:colOff>
      <xdr:row>36</xdr:row>
      <xdr:rowOff>10190</xdr:rowOff>
    </xdr:from>
    <xdr:to>
      <xdr:col>15</xdr:col>
      <xdr:colOff>272081</xdr:colOff>
      <xdr:row>37</xdr:row>
      <xdr:rowOff>20375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6C1B17F-4A4A-411A-B1ED-6838B046898D}"/>
            </a:ext>
          </a:extLst>
        </xdr:cNvPr>
        <xdr:cNvSpPr txBox="1"/>
      </xdr:nvSpPr>
      <xdr:spPr>
        <a:xfrm>
          <a:off x="6451928" y="8897650"/>
          <a:ext cx="504163" cy="2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ko-KR" altLang="en-US" sz="600">
              <a:solidFill>
                <a:srgbClr val="FF0000"/>
              </a:solidFill>
            </a:rPr>
            <a:t>대휴</a:t>
          </a:r>
        </a:p>
      </xdr:txBody>
    </xdr:sp>
    <xdr:clientData/>
  </xdr:twoCellAnchor>
  <xdr:twoCellAnchor>
    <xdr:from>
      <xdr:col>15</xdr:col>
      <xdr:colOff>264461</xdr:colOff>
      <xdr:row>36</xdr:row>
      <xdr:rowOff>12095</xdr:rowOff>
    </xdr:from>
    <xdr:to>
      <xdr:col>16</xdr:col>
      <xdr:colOff>265704</xdr:colOff>
      <xdr:row>37</xdr:row>
      <xdr:rowOff>16565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CA73108B-A97F-42D3-980F-A27D778BC967}"/>
            </a:ext>
          </a:extLst>
        </xdr:cNvPr>
        <xdr:cNvSpPr txBox="1"/>
      </xdr:nvSpPr>
      <xdr:spPr>
        <a:xfrm>
          <a:off x="6947201" y="8899555"/>
          <a:ext cx="504163" cy="2038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ko-KR" altLang="en-US" sz="600">
              <a:solidFill>
                <a:srgbClr val="FF0000"/>
              </a:solidFill>
            </a:rPr>
            <a:t>한글날</a:t>
          </a:r>
        </a:p>
      </xdr:txBody>
    </xdr:sp>
    <xdr:clientData/>
  </xdr:twoCellAnchor>
  <xdr:twoCellAnchor>
    <xdr:from>
      <xdr:col>15</xdr:col>
      <xdr:colOff>297591</xdr:colOff>
      <xdr:row>46</xdr:row>
      <xdr:rowOff>15905</xdr:rowOff>
    </xdr:from>
    <xdr:to>
      <xdr:col>16</xdr:col>
      <xdr:colOff>298834</xdr:colOff>
      <xdr:row>47</xdr:row>
      <xdr:rowOff>20376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6836832D-15BB-4F59-B71E-2D50BD460E06}"/>
            </a:ext>
          </a:extLst>
        </xdr:cNvPr>
        <xdr:cNvSpPr txBox="1"/>
      </xdr:nvSpPr>
      <xdr:spPr>
        <a:xfrm>
          <a:off x="6979061" y="11114435"/>
          <a:ext cx="504163" cy="202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ko-KR" altLang="en-US" sz="600">
              <a:solidFill>
                <a:srgbClr val="FF0000"/>
              </a:solidFill>
            </a:rPr>
            <a:t>성탄절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OneDrive/&#48148;&#53461;%20&#54868;&#47732;/2023&#45380;&#46020;_2025&#45380;&#46020;_&#47588;&#51452;&#54364;&#49884;_&#50672;&#44036;&#45804;&#47141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2년_A4"/>
      <sheetName val="2023년_A4"/>
      <sheetName val="2024년_A4"/>
      <sheetName val="2025년_A4"/>
    </sheetNames>
    <sheetDataSet>
      <sheetData sheetId="0">
        <row r="1">
          <cell r="C1">
            <v>2023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C687B-7BE2-47BA-96EC-AF5EADE193B6}">
  <dimension ref="B2:M20"/>
  <sheetViews>
    <sheetView showGridLines="0" tabSelected="1" zoomScale="85" zoomScaleNormal="85" workbookViewId="0"/>
  </sheetViews>
  <sheetFormatPr defaultRowHeight="17"/>
  <cols>
    <col min="1" max="1" width="4.08203125" customWidth="1"/>
    <col min="2" max="2" width="3.6640625" customWidth="1"/>
    <col min="3" max="3" width="6" customWidth="1"/>
    <col min="4" max="4" width="5.83203125" customWidth="1"/>
    <col min="13" max="13" width="50.25" customWidth="1"/>
  </cols>
  <sheetData>
    <row r="2" spans="2:13" ht="23">
      <c r="B2" s="1" t="s">
        <v>2</v>
      </c>
      <c r="C2" s="1"/>
    </row>
    <row r="3" spans="2:13" ht="7.5" customHeight="1"/>
    <row r="4" spans="2:13">
      <c r="C4" s="31" t="s">
        <v>1</v>
      </c>
      <c r="D4" s="31" t="s">
        <v>0</v>
      </c>
      <c r="E4" s="31" t="s">
        <v>16</v>
      </c>
      <c r="F4" s="31" t="s">
        <v>17</v>
      </c>
      <c r="G4" s="31" t="s">
        <v>18</v>
      </c>
      <c r="H4" s="31" t="s">
        <v>19</v>
      </c>
      <c r="I4" s="31" t="s">
        <v>20</v>
      </c>
      <c r="J4" s="31" t="s">
        <v>21</v>
      </c>
      <c r="K4" s="31" t="s">
        <v>22</v>
      </c>
      <c r="L4" s="31" t="s">
        <v>28</v>
      </c>
      <c r="M4" s="31" t="s">
        <v>26</v>
      </c>
    </row>
    <row r="5" spans="2:13">
      <c r="C5" s="22" t="s">
        <v>23</v>
      </c>
      <c r="D5" s="19">
        <v>1</v>
      </c>
      <c r="E5" s="28">
        <v>31</v>
      </c>
      <c r="F5" s="32">
        <v>45292</v>
      </c>
      <c r="G5" s="32">
        <v>45293</v>
      </c>
      <c r="H5" s="32">
        <v>45294</v>
      </c>
      <c r="I5" s="32">
        <v>45295</v>
      </c>
      <c r="J5" s="32">
        <v>45296</v>
      </c>
      <c r="K5" s="28">
        <v>45297</v>
      </c>
      <c r="L5" s="29" t="s">
        <v>29</v>
      </c>
      <c r="M5" s="24"/>
    </row>
    <row r="6" spans="2:13" ht="50" customHeight="1">
      <c r="C6" s="22"/>
      <c r="D6" s="19"/>
      <c r="E6" s="28"/>
      <c r="F6" s="20"/>
      <c r="G6" s="20" t="s">
        <v>24</v>
      </c>
      <c r="H6" s="20" t="s">
        <v>25</v>
      </c>
      <c r="I6" s="20"/>
      <c r="J6" s="20"/>
      <c r="K6" s="28"/>
      <c r="L6" s="30"/>
      <c r="M6" s="25"/>
    </row>
    <row r="7" spans="2:13">
      <c r="C7" s="22"/>
      <c r="D7" s="19">
        <v>2</v>
      </c>
      <c r="E7" s="28">
        <v>45298</v>
      </c>
      <c r="F7" s="32">
        <v>45299</v>
      </c>
      <c r="G7" s="32">
        <v>45300</v>
      </c>
      <c r="H7" s="32">
        <v>45301</v>
      </c>
      <c r="I7" s="32">
        <v>45302</v>
      </c>
      <c r="J7" s="32">
        <v>45303</v>
      </c>
      <c r="K7" s="28">
        <v>45304</v>
      </c>
      <c r="L7" s="29" t="s">
        <v>29</v>
      </c>
      <c r="M7" s="37" t="s">
        <v>34</v>
      </c>
    </row>
    <row r="8" spans="2:13" ht="50" customHeight="1">
      <c r="C8" s="22"/>
      <c r="D8" s="19"/>
      <c r="E8" s="28"/>
      <c r="F8" s="20"/>
      <c r="G8" s="20" t="s">
        <v>25</v>
      </c>
      <c r="H8" s="20"/>
      <c r="I8" s="20" t="s">
        <v>24</v>
      </c>
      <c r="J8" s="20" t="s">
        <v>25</v>
      </c>
      <c r="K8" s="28"/>
      <c r="L8" s="30"/>
      <c r="M8" s="25"/>
    </row>
    <row r="9" spans="2:13" ht="17" customHeight="1">
      <c r="C9" s="22"/>
      <c r="D9" s="19">
        <v>3</v>
      </c>
      <c r="E9" s="28">
        <v>45305</v>
      </c>
      <c r="F9" s="32">
        <v>45306</v>
      </c>
      <c r="G9" s="32">
        <v>45307</v>
      </c>
      <c r="H9" s="32">
        <v>45308</v>
      </c>
      <c r="I9" s="32">
        <v>45309</v>
      </c>
      <c r="J9" s="32">
        <v>45310</v>
      </c>
      <c r="K9" s="28">
        <v>45311</v>
      </c>
      <c r="L9" s="29" t="s">
        <v>29</v>
      </c>
      <c r="M9" s="37" t="s">
        <v>35</v>
      </c>
    </row>
    <row r="10" spans="2:13" ht="50" customHeight="1">
      <c r="C10" s="22"/>
      <c r="D10" s="19"/>
      <c r="E10" s="28"/>
      <c r="F10" s="20"/>
      <c r="G10" s="20" t="s">
        <v>25</v>
      </c>
      <c r="H10" s="20" t="s">
        <v>25</v>
      </c>
      <c r="I10" s="20" t="s">
        <v>25</v>
      </c>
      <c r="J10" s="20"/>
      <c r="K10" s="28"/>
      <c r="L10" s="30"/>
      <c r="M10" s="38"/>
    </row>
    <row r="11" spans="2:13">
      <c r="C11" s="22"/>
      <c r="D11" s="19">
        <v>4</v>
      </c>
      <c r="E11" s="28">
        <v>45312</v>
      </c>
      <c r="F11" s="32">
        <v>45313</v>
      </c>
      <c r="G11" s="32">
        <v>45314</v>
      </c>
      <c r="H11" s="32">
        <v>45315</v>
      </c>
      <c r="I11" s="32">
        <v>45316</v>
      </c>
      <c r="J11" s="32">
        <v>45317</v>
      </c>
      <c r="K11" s="28">
        <v>45318</v>
      </c>
      <c r="L11" s="29" t="s">
        <v>29</v>
      </c>
      <c r="M11" s="38"/>
    </row>
    <row r="12" spans="2:13" ht="50" customHeight="1">
      <c r="C12" s="22"/>
      <c r="D12" s="19"/>
      <c r="E12" s="28"/>
      <c r="F12" s="20"/>
      <c r="G12" s="20"/>
      <c r="H12" s="20" t="s">
        <v>25</v>
      </c>
      <c r="I12" s="20" t="s">
        <v>25</v>
      </c>
      <c r="J12" s="20" t="s">
        <v>25</v>
      </c>
      <c r="K12" s="28"/>
      <c r="L12" s="30"/>
      <c r="M12" s="39"/>
    </row>
    <row r="13" spans="2:13">
      <c r="C13" s="22"/>
      <c r="D13" s="19">
        <v>5</v>
      </c>
      <c r="E13" s="28">
        <v>45319</v>
      </c>
      <c r="F13" s="32">
        <v>45320</v>
      </c>
      <c r="G13" s="32">
        <v>45321</v>
      </c>
      <c r="H13" s="32">
        <v>45322</v>
      </c>
      <c r="I13" s="32">
        <v>45323</v>
      </c>
      <c r="J13" s="32">
        <v>45324</v>
      </c>
      <c r="K13" s="28">
        <v>45325</v>
      </c>
      <c r="L13" s="29" t="s">
        <v>29</v>
      </c>
      <c r="M13" s="26" t="s">
        <v>27</v>
      </c>
    </row>
    <row r="14" spans="2:13" ht="50" customHeight="1">
      <c r="C14" s="22"/>
      <c r="D14" s="19"/>
      <c r="E14" s="23"/>
      <c r="F14" s="33"/>
      <c r="G14" s="33"/>
      <c r="H14" s="33"/>
      <c r="I14" s="33"/>
      <c r="J14" s="34"/>
      <c r="K14" s="28"/>
      <c r="L14" s="30"/>
      <c r="M14" s="27"/>
    </row>
    <row r="15" spans="2:13" ht="27" customHeight="1">
      <c r="C15" s="42" t="s">
        <v>43</v>
      </c>
      <c r="D15" s="42"/>
      <c r="E15" s="42"/>
      <c r="F15" s="42"/>
      <c r="G15" s="42"/>
      <c r="H15" s="42"/>
      <c r="I15" s="42"/>
      <c r="J15" s="42"/>
      <c r="K15" s="42"/>
      <c r="L15" s="41"/>
      <c r="M15" s="42"/>
    </row>
    <row r="17" spans="2:12" ht="23">
      <c r="B17" s="1" t="s">
        <v>2</v>
      </c>
      <c r="C17" s="1"/>
      <c r="L17" s="40" t="s">
        <v>42</v>
      </c>
    </row>
    <row r="18" spans="2:12" ht="4.5" customHeight="1"/>
    <row r="19" spans="2:12">
      <c r="C19" s="21" t="s">
        <v>30</v>
      </c>
      <c r="D19" s="21" t="s">
        <v>31</v>
      </c>
      <c r="E19" s="21" t="s">
        <v>32</v>
      </c>
      <c r="F19" s="21" t="s">
        <v>41</v>
      </c>
      <c r="G19" s="21" t="s">
        <v>40</v>
      </c>
      <c r="H19" s="21" t="s">
        <v>39</v>
      </c>
      <c r="I19" s="21" t="s">
        <v>38</v>
      </c>
      <c r="J19" s="21" t="s">
        <v>37</v>
      </c>
      <c r="K19" s="21" t="s">
        <v>36</v>
      </c>
      <c r="L19" s="21" t="s">
        <v>33</v>
      </c>
    </row>
    <row r="20" spans="2:12">
      <c r="C20" s="35">
        <v>2</v>
      </c>
      <c r="D20" s="35">
        <v>2</v>
      </c>
      <c r="E20" s="35">
        <v>2</v>
      </c>
      <c r="F20" s="35">
        <v>6</v>
      </c>
      <c r="G20" s="35">
        <f>D20*E20*F20</f>
        <v>24</v>
      </c>
      <c r="H20" s="35">
        <v>3</v>
      </c>
      <c r="I20" s="35">
        <f>G20*H20</f>
        <v>72</v>
      </c>
      <c r="J20" s="35">
        <f>I20*4</f>
        <v>288</v>
      </c>
      <c r="K20" s="36">
        <v>4000</v>
      </c>
      <c r="L20" s="36">
        <f>K20/12</f>
        <v>333.33333333333331</v>
      </c>
    </row>
  </sheetData>
  <mergeCells count="15">
    <mergeCell ref="L13:L14"/>
    <mergeCell ref="M9:M12"/>
    <mergeCell ref="M5:M6"/>
    <mergeCell ref="M7:M8"/>
    <mergeCell ref="M13:M14"/>
    <mergeCell ref="L5:L6"/>
    <mergeCell ref="L7:L8"/>
    <mergeCell ref="L9:L10"/>
    <mergeCell ref="L11:L12"/>
    <mergeCell ref="D5:D6"/>
    <mergeCell ref="D7:D8"/>
    <mergeCell ref="D9:D10"/>
    <mergeCell ref="D11:D12"/>
    <mergeCell ref="D13:D14"/>
    <mergeCell ref="C5:C1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9C51B-AFCF-4097-8634-543987A5D06D}">
  <sheetPr>
    <tabColor theme="0"/>
    <pageSetUpPr autoPageBreaks="0" fitToPage="1"/>
  </sheetPr>
  <dimension ref="A1:R50"/>
  <sheetViews>
    <sheetView showGridLines="0" zoomScale="85" zoomScaleNormal="85" zoomScaleSheetLayoutView="100" workbookViewId="0">
      <selection activeCell="A3" sqref="A3:I9"/>
    </sheetView>
  </sheetViews>
  <sheetFormatPr defaultColWidth="9" defaultRowHeight="17"/>
  <cols>
    <col min="1" max="1" width="6.1640625" style="2" customWidth="1"/>
    <col min="2" max="2" width="1.4140625" style="3" customWidth="1"/>
    <col min="3" max="3" width="6.58203125" style="14" customWidth="1"/>
    <col min="4" max="8" width="6.58203125" style="15" customWidth="1"/>
    <col min="9" max="9" width="6.58203125" style="14" customWidth="1"/>
    <col min="10" max="10" width="4.4140625" style="3" customWidth="1"/>
    <col min="11" max="11" width="3.08203125" style="2" customWidth="1"/>
    <col min="12" max="12" width="6.58203125" style="14" customWidth="1"/>
    <col min="13" max="17" width="6.58203125" style="15" customWidth="1"/>
    <col min="18" max="18" width="6.58203125" style="14" customWidth="1"/>
    <col min="19" max="19" width="2.58203125" style="3" customWidth="1"/>
    <col min="20" max="20" width="3.4140625" style="3" customWidth="1"/>
    <col min="21" max="16384" width="9" style="3"/>
  </cols>
  <sheetData>
    <row r="1" spans="1:18" ht="69.75" customHeight="1">
      <c r="C1" s="4">
        <v>2024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ht="21.75" customHeight="1">
      <c r="B2" s="5"/>
      <c r="C2" s="6" t="s">
        <v>3</v>
      </c>
      <c r="D2" s="6"/>
      <c r="E2" s="6"/>
      <c r="F2" s="6"/>
      <c r="G2" s="6"/>
      <c r="H2" s="6"/>
      <c r="I2" s="6"/>
      <c r="L2" s="6" t="s">
        <v>4</v>
      </c>
      <c r="M2" s="6"/>
      <c r="N2" s="6"/>
      <c r="O2" s="6"/>
      <c r="P2" s="6"/>
      <c r="Q2" s="6"/>
      <c r="R2" s="6"/>
    </row>
    <row r="3" spans="1:18" ht="21.75" customHeight="1">
      <c r="A3" s="2" t="s">
        <v>5</v>
      </c>
      <c r="B3" s="5"/>
      <c r="C3" s="7" t="str">
        <f>CHOOSE(1+(주시작="월요일"),"일","월","화","수","목","금","토","일")</f>
        <v>일</v>
      </c>
      <c r="D3" s="8" t="str">
        <f>CHOOSE(2+(주시작="월요일"),"일","월","화","수","목","금","토","일")</f>
        <v>월</v>
      </c>
      <c r="E3" s="8" t="str">
        <f>CHOOSE(3+(주시작="월요일"),"일","월","화","수","목","금","토","일")</f>
        <v>화</v>
      </c>
      <c r="F3" s="8" t="str">
        <f>CHOOSE(4+(주시작="월요일"),"일","월","화","수","목","금","토","일")</f>
        <v>수</v>
      </c>
      <c r="G3" s="8" t="str">
        <f>CHOOSE(5+(주시작="월요일"),"일","월","화","수","목","금","토","일")</f>
        <v>목</v>
      </c>
      <c r="H3" s="8" t="str">
        <f>CHOOSE(6+(주시작="월요일"),"일","월","화","수","목","금","토","일")</f>
        <v>금</v>
      </c>
      <c r="I3" s="7" t="str">
        <f>CHOOSE(7+(주시작="월요일"),"일","월","화","수","목","금","토","일")</f>
        <v>토</v>
      </c>
      <c r="K3" s="2" t="s">
        <v>5</v>
      </c>
      <c r="L3" s="7" t="str">
        <f>CHOOSE(1+(주시작="월요일"),"일","월","화","수","목","금","토","일")</f>
        <v>일</v>
      </c>
      <c r="M3" s="8" t="str">
        <f>CHOOSE(2+(주시작="월요일"),"일","월","화","수","목","금","토","일")</f>
        <v>월</v>
      </c>
      <c r="N3" s="8" t="str">
        <f>CHOOSE(3+(주시작="월요일"),"일","월","화","수","목","금","토","일")</f>
        <v>화</v>
      </c>
      <c r="O3" s="8" t="str">
        <f>CHOOSE(4+(주시작="월요일"),"일","월","화","수","목","금","토","일")</f>
        <v>수</v>
      </c>
      <c r="P3" s="8" t="str">
        <f>CHOOSE(5+(주시작="월요일"),"일","월","화","수","목","금","토","일")</f>
        <v>목</v>
      </c>
      <c r="Q3" s="8" t="str">
        <f>CHOOSE(6+(주시작="월요일"),"일","월","화","수","목","금","토","일")</f>
        <v>금</v>
      </c>
      <c r="R3" s="7" t="str">
        <f>CHOOSE(7+(주시작="월요일"),"일","월","화","수","목","금","토","일")</f>
        <v>토</v>
      </c>
    </row>
    <row r="4" spans="1:18" ht="15.9" customHeight="1">
      <c r="A4" s="2">
        <v>1</v>
      </c>
      <c r="B4" s="5">
        <v>1</v>
      </c>
      <c r="C4" s="9">
        <f t="array" ref="C4:I4">요일+DATE(CalYear,MONTH(Jan_Val),1)-WEEKDAY(DATE(CalYear,MONTH(Jan_Val),1),(주시작="월요일")+1)+$B4*7-6</f>
        <v>45291</v>
      </c>
      <c r="D4" s="9">
        <v>45292</v>
      </c>
      <c r="E4" s="10">
        <v>45293</v>
      </c>
      <c r="F4" s="10">
        <v>45294</v>
      </c>
      <c r="G4" s="10">
        <v>45295</v>
      </c>
      <c r="H4" s="10">
        <v>45296</v>
      </c>
      <c r="I4" s="11">
        <v>45297</v>
      </c>
      <c r="K4" s="2">
        <v>5</v>
      </c>
      <c r="L4" s="12">
        <f t="array" ref="L4:R4">요일+DATE(CalYear,MONTH(Feb_Val),1)-WEEKDAY(DATE(CalYear,MONTH(Feb_Val),1),(주시작="월요일")+1)+$B4*7-6</f>
        <v>45319</v>
      </c>
      <c r="M4" s="13">
        <v>45320</v>
      </c>
      <c r="N4" s="13">
        <v>45321</v>
      </c>
      <c r="O4" s="10">
        <v>45322</v>
      </c>
      <c r="P4" s="10">
        <v>45323</v>
      </c>
      <c r="Q4" s="10">
        <v>45324</v>
      </c>
      <c r="R4" s="11">
        <v>45325</v>
      </c>
    </row>
    <row r="5" spans="1:18" ht="15.9" customHeight="1">
      <c r="A5" s="2">
        <v>2</v>
      </c>
      <c r="B5" s="5">
        <v>2</v>
      </c>
      <c r="C5" s="11">
        <f t="array" ref="C5:I5">요일+DATE(CalYear,MONTH(Jan_Val),1)-WEEKDAY(DATE(CalYear,MONTH(Jan_Val),1),(주시작="월요일")+1)+$B5*7-6</f>
        <v>45298</v>
      </c>
      <c r="D5" s="10">
        <v>45299</v>
      </c>
      <c r="E5" s="10">
        <v>45300</v>
      </c>
      <c r="F5" s="10">
        <v>45301</v>
      </c>
      <c r="G5" s="10">
        <v>45302</v>
      </c>
      <c r="H5" s="10">
        <v>45303</v>
      </c>
      <c r="I5" s="11">
        <v>45304</v>
      </c>
      <c r="K5" s="2">
        <v>6</v>
      </c>
      <c r="L5" s="11">
        <f t="array" ref="L5:R5">요일+DATE(CalYear,MONTH(Feb_Val),1)-WEEKDAY(DATE(CalYear,MONTH(Feb_Val),1),(주시작="월요일")+1)+$B5*7-6</f>
        <v>45326</v>
      </c>
      <c r="M5" s="10">
        <v>45327</v>
      </c>
      <c r="N5" s="10">
        <v>45328</v>
      </c>
      <c r="O5" s="10">
        <v>45329</v>
      </c>
      <c r="P5" s="10">
        <v>45330</v>
      </c>
      <c r="Q5" s="11">
        <v>45331</v>
      </c>
      <c r="R5" s="11">
        <v>45332</v>
      </c>
    </row>
    <row r="6" spans="1:18" ht="15.9" customHeight="1">
      <c r="A6" s="2">
        <v>3</v>
      </c>
      <c r="B6" s="5">
        <v>3</v>
      </c>
      <c r="C6" s="11">
        <f t="array" ref="C6:I6">요일+DATE(CalYear,MONTH(Jan_Val),1)-WEEKDAY(DATE(CalYear,MONTH(Jan_Val),1),(주시작="월요일")+1)+$B6*7-6</f>
        <v>45305</v>
      </c>
      <c r="D6" s="10">
        <v>45306</v>
      </c>
      <c r="E6" s="10">
        <v>45307</v>
      </c>
      <c r="F6" s="10">
        <v>45308</v>
      </c>
      <c r="G6" s="10">
        <v>45309</v>
      </c>
      <c r="H6" s="10">
        <v>45310</v>
      </c>
      <c r="I6" s="11">
        <v>45311</v>
      </c>
      <c r="K6" s="2">
        <v>7</v>
      </c>
      <c r="L6" s="11">
        <f t="array" ref="L6:R6">요일+DATE(CalYear,MONTH(Feb_Val),1)-WEEKDAY(DATE(CalYear,MONTH(Feb_Val),1),(주시작="월요일")+1)+$B6*7-6</f>
        <v>45333</v>
      </c>
      <c r="M6" s="11">
        <v>45334</v>
      </c>
      <c r="N6" s="10">
        <v>45335</v>
      </c>
      <c r="O6" s="10">
        <v>45336</v>
      </c>
      <c r="P6" s="10">
        <v>45337</v>
      </c>
      <c r="Q6" s="10">
        <v>45338</v>
      </c>
      <c r="R6" s="11">
        <v>45339</v>
      </c>
    </row>
    <row r="7" spans="1:18" ht="15.9" customHeight="1">
      <c r="A7" s="2">
        <v>4</v>
      </c>
      <c r="B7" s="5">
        <v>4</v>
      </c>
      <c r="C7" s="11">
        <f t="array" ref="C7:I7">요일+DATE(CalYear,MONTH(Jan_Val),1)-WEEKDAY(DATE(CalYear,MONTH(Jan_Val),1),(주시작="월요일")+1)+$B7*7-6</f>
        <v>45312</v>
      </c>
      <c r="D7" s="10">
        <v>45313</v>
      </c>
      <c r="E7" s="10">
        <v>45314</v>
      </c>
      <c r="F7" s="10">
        <v>45315</v>
      </c>
      <c r="G7" s="10">
        <v>45316</v>
      </c>
      <c r="H7" s="10">
        <v>45317</v>
      </c>
      <c r="I7" s="11">
        <v>45318</v>
      </c>
      <c r="K7" s="2">
        <v>8</v>
      </c>
      <c r="L7" s="11">
        <f t="array" ref="L7:R7">요일+DATE(CalYear,MONTH(Feb_Val),1)-WEEKDAY(DATE(CalYear,MONTH(Feb_Val),1),(주시작="월요일")+1)+$B7*7-6</f>
        <v>45340</v>
      </c>
      <c r="M7" s="10">
        <v>45341</v>
      </c>
      <c r="N7" s="10">
        <v>45342</v>
      </c>
      <c r="O7" s="10">
        <v>45343</v>
      </c>
      <c r="P7" s="10">
        <v>45344</v>
      </c>
      <c r="Q7" s="10">
        <v>45345</v>
      </c>
      <c r="R7" s="11">
        <v>45346</v>
      </c>
    </row>
    <row r="8" spans="1:18" ht="15.9" customHeight="1">
      <c r="A8" s="2">
        <v>5</v>
      </c>
      <c r="B8" s="5">
        <v>5</v>
      </c>
      <c r="C8" s="11">
        <f t="array" ref="C8:I8">요일+DATE(CalYear,MONTH(Jan_Val),1)-WEEKDAY(DATE(CalYear,MONTH(Jan_Val),1),(주시작="월요일")+1)+$B8*7-6</f>
        <v>45319</v>
      </c>
      <c r="D8" s="10">
        <v>45320</v>
      </c>
      <c r="E8" s="10">
        <v>45321</v>
      </c>
      <c r="F8" s="10">
        <v>45322</v>
      </c>
      <c r="G8" s="13">
        <v>45323</v>
      </c>
      <c r="H8" s="13">
        <v>45324</v>
      </c>
      <c r="I8" s="12">
        <v>45325</v>
      </c>
      <c r="K8" s="2">
        <v>9</v>
      </c>
      <c r="L8" s="11">
        <f t="array" ref="L8:R8">요일+DATE(CalYear,MONTH(Feb_Val),1)-WEEKDAY(DATE(CalYear,MONTH(Feb_Val),1),(주시작="월요일")+1)+$B8*7-6</f>
        <v>45347</v>
      </c>
      <c r="M8" s="10">
        <v>45348</v>
      </c>
      <c r="N8" s="10">
        <v>45349</v>
      </c>
      <c r="O8" s="10">
        <v>45350</v>
      </c>
      <c r="P8" s="10">
        <v>45351</v>
      </c>
      <c r="Q8" s="13">
        <v>45352</v>
      </c>
      <c r="R8" s="12">
        <v>45353</v>
      </c>
    </row>
    <row r="9" spans="1:18" ht="21.75" customHeight="1">
      <c r="B9" s="5">
        <v>6</v>
      </c>
      <c r="C9" s="12">
        <f t="array" ref="C9:I9">요일+DATE(CalYear,MONTH(Jan_Val),1)-WEEKDAY(DATE(CalYear,MONTH(Jan_Val),1),(주시작="월요일")+1)+$B9*7-6</f>
        <v>45326</v>
      </c>
      <c r="D9" s="13">
        <v>45327</v>
      </c>
      <c r="E9" s="13">
        <v>45328</v>
      </c>
      <c r="F9" s="13">
        <v>45329</v>
      </c>
      <c r="G9" s="13">
        <v>45330</v>
      </c>
      <c r="H9" s="13">
        <v>45331</v>
      </c>
      <c r="I9" s="12">
        <v>45332</v>
      </c>
      <c r="L9" s="12">
        <f t="array" ref="L9:R9">요일+DATE(CalYear,MONTH(Feb_Val),1)-WEEKDAY(DATE(CalYear,MONTH(Feb_Val),1),(주시작="월요일")+1)+$B9*7-6</f>
        <v>45354</v>
      </c>
      <c r="M9" s="13">
        <v>45355</v>
      </c>
      <c r="N9" s="13">
        <v>45356</v>
      </c>
      <c r="O9" s="13">
        <v>45357</v>
      </c>
      <c r="P9" s="13">
        <v>45358</v>
      </c>
      <c r="Q9" s="13">
        <v>45359</v>
      </c>
      <c r="R9" s="12">
        <v>45360</v>
      </c>
    </row>
    <row r="10" spans="1:18" ht="21.75" customHeight="1">
      <c r="B10" s="5"/>
      <c r="C10" s="6" t="s">
        <v>6</v>
      </c>
      <c r="D10" s="6"/>
      <c r="E10" s="6"/>
      <c r="F10" s="6"/>
      <c r="G10" s="6"/>
      <c r="H10" s="6"/>
      <c r="I10" s="6"/>
      <c r="L10" s="6" t="s">
        <v>7</v>
      </c>
      <c r="M10" s="6"/>
      <c r="N10" s="6"/>
      <c r="O10" s="6"/>
      <c r="P10" s="6"/>
      <c r="Q10" s="6"/>
      <c r="R10" s="6"/>
    </row>
    <row r="11" spans="1:18" ht="21.75" customHeight="1">
      <c r="A11" s="2" t="s">
        <v>5</v>
      </c>
      <c r="B11" s="5"/>
      <c r="C11" s="7" t="str">
        <f>CHOOSE(1+(주시작="월요일"),"일","월","화","수","목","금","토","일")</f>
        <v>일</v>
      </c>
      <c r="D11" s="8" t="str">
        <f>CHOOSE(2+(주시작="월요일"),"일","월","화","수","목","금","토","일")</f>
        <v>월</v>
      </c>
      <c r="E11" s="8" t="str">
        <f>CHOOSE(3+(주시작="월요일"),"일","월","화","수","목","금","토","일")</f>
        <v>화</v>
      </c>
      <c r="F11" s="8" t="str">
        <f>CHOOSE(4+(주시작="월요일"),"일","월","화","수","목","금","토","일")</f>
        <v>수</v>
      </c>
      <c r="G11" s="8" t="str">
        <f>CHOOSE(5+(주시작="월요일"),"일","월","화","수","목","금","토","일")</f>
        <v>목</v>
      </c>
      <c r="H11" s="8" t="str">
        <f>CHOOSE(6+(주시작="월요일"),"일","월","화","수","목","금","토","일")</f>
        <v>금</v>
      </c>
      <c r="I11" s="7" t="str">
        <f>CHOOSE(7+(주시작="월요일"),"일","월","화","수","목","금","토","일")</f>
        <v>토</v>
      </c>
      <c r="K11" s="2" t="s">
        <v>5</v>
      </c>
      <c r="L11" s="7" t="str">
        <f>CHOOSE(1+(주시작="월요일"),"일","월","화","수","목","금","토","일")</f>
        <v>일</v>
      </c>
      <c r="M11" s="8" t="str">
        <f>CHOOSE(2+(주시작="월요일"),"일","월","화","수","목","금","토","일")</f>
        <v>월</v>
      </c>
      <c r="N11" s="8" t="str">
        <f>CHOOSE(3+(주시작="월요일"),"일","월","화","수","목","금","토","일")</f>
        <v>화</v>
      </c>
      <c r="O11" s="8" t="str">
        <f>CHOOSE(4+(주시작="월요일"),"일","월","화","수","목","금","토","일")</f>
        <v>수</v>
      </c>
      <c r="P11" s="8" t="str">
        <f>CHOOSE(5+(주시작="월요일"),"일","월","화","수","목","금","토","일")</f>
        <v>목</v>
      </c>
      <c r="Q11" s="8" t="str">
        <f>CHOOSE(6+(주시작="월요일"),"일","월","화","수","목","금","토","일")</f>
        <v>금</v>
      </c>
      <c r="R11" s="7" t="str">
        <f>CHOOSE(7+(주시작="월요일"),"일","월","화","수","목","금","토","일")</f>
        <v>토</v>
      </c>
    </row>
    <row r="12" spans="1:18" ht="15.9" customHeight="1">
      <c r="A12" s="2">
        <v>9</v>
      </c>
      <c r="B12" s="5"/>
      <c r="C12" s="12">
        <f t="array" ref="C12:I12">요일+DATE(CalYear,MONTH(Mar_Val),1)-WEEKDAY(DATE(CalYear,MONTH(Mar_Val),1),(주시작="월요일")+1)+$B4*7-6</f>
        <v>45347</v>
      </c>
      <c r="D12" s="13">
        <v>45348</v>
      </c>
      <c r="E12" s="13">
        <v>45349</v>
      </c>
      <c r="F12" s="10">
        <v>45350</v>
      </c>
      <c r="G12" s="10">
        <v>45351</v>
      </c>
      <c r="H12" s="11">
        <v>45352</v>
      </c>
      <c r="I12" s="11">
        <v>45353</v>
      </c>
      <c r="K12" s="2">
        <v>14</v>
      </c>
      <c r="L12" s="12">
        <f t="array" ref="L12:R12">요일+DATE(CalYear,MONTH(Apl_Val),1)-WEEKDAY(DATE(CalYear,MONTH(Apl_Val),1),(주시작="월요일")+1)+$B4*7-6</f>
        <v>45382</v>
      </c>
      <c r="M12" s="13">
        <v>45383</v>
      </c>
      <c r="N12" s="13">
        <v>45384</v>
      </c>
      <c r="O12" s="13">
        <v>45385</v>
      </c>
      <c r="P12" s="13">
        <v>45386</v>
      </c>
      <c r="Q12" s="13">
        <v>45387</v>
      </c>
      <c r="R12" s="11">
        <v>45388</v>
      </c>
    </row>
    <row r="13" spans="1:18" ht="15.9" customHeight="1">
      <c r="A13" s="2">
        <v>10</v>
      </c>
      <c r="B13" s="5"/>
      <c r="C13" s="11">
        <f t="array" ref="C13:I13">요일+DATE(CalYear,MONTH(Mar_Val),1)-WEEKDAY(DATE(CalYear,MONTH(Mar_Val),1),(주시작="월요일")+1)+$B5*7-6</f>
        <v>45354</v>
      </c>
      <c r="D13" s="10">
        <v>45355</v>
      </c>
      <c r="E13" s="10">
        <v>45356</v>
      </c>
      <c r="F13" s="10">
        <v>45357</v>
      </c>
      <c r="G13" s="10">
        <v>45358</v>
      </c>
      <c r="H13" s="10">
        <v>45359</v>
      </c>
      <c r="I13" s="11">
        <v>45360</v>
      </c>
      <c r="K13" s="2">
        <v>15</v>
      </c>
      <c r="L13" s="11">
        <f t="array" ref="L13:R13">요일+DATE(CalYear,MONTH(Apl_Val),1)-WEEKDAY(DATE(CalYear,MONTH(Apl_Val),1),(주시작="월요일")+1)+$B5*7-6</f>
        <v>45389</v>
      </c>
      <c r="M13" s="10">
        <v>45390</v>
      </c>
      <c r="N13" s="10">
        <v>45391</v>
      </c>
      <c r="O13" s="11">
        <v>45392</v>
      </c>
      <c r="P13" s="10">
        <v>45393</v>
      </c>
      <c r="Q13" s="10">
        <v>45394</v>
      </c>
      <c r="R13" s="11">
        <v>45395</v>
      </c>
    </row>
    <row r="14" spans="1:18" ht="15.9" customHeight="1">
      <c r="A14" s="2">
        <v>11</v>
      </c>
      <c r="B14" s="5"/>
      <c r="C14" s="11">
        <f t="array" ref="C14:I14">요일+DATE(CalYear,MONTH(Mar_Val),1)-WEEKDAY(DATE(CalYear,MONTH(Mar_Val),1),(주시작="월요일")+1)+$B6*7-6</f>
        <v>45361</v>
      </c>
      <c r="D14" s="10">
        <v>45362</v>
      </c>
      <c r="E14" s="10">
        <v>45363</v>
      </c>
      <c r="F14" s="10">
        <v>45364</v>
      </c>
      <c r="G14" s="10">
        <v>45365</v>
      </c>
      <c r="H14" s="10">
        <v>45366</v>
      </c>
      <c r="I14" s="11">
        <v>45367</v>
      </c>
      <c r="K14" s="2">
        <v>16</v>
      </c>
      <c r="L14" s="11">
        <f t="array" ref="L14:R14">요일+DATE(CalYear,MONTH(Apl_Val),1)-WEEKDAY(DATE(CalYear,MONTH(Apl_Val),1),(주시작="월요일")+1)+$B6*7-6</f>
        <v>45396</v>
      </c>
      <c r="M14" s="10">
        <v>45397</v>
      </c>
      <c r="N14" s="10">
        <v>45398</v>
      </c>
      <c r="O14" s="10">
        <v>45399</v>
      </c>
      <c r="P14" s="10">
        <v>45400</v>
      </c>
      <c r="Q14" s="10">
        <v>45401</v>
      </c>
      <c r="R14" s="11">
        <v>45402</v>
      </c>
    </row>
    <row r="15" spans="1:18" ht="15.9" customHeight="1">
      <c r="A15" s="2">
        <v>12</v>
      </c>
      <c r="B15" s="5"/>
      <c r="C15" s="11">
        <f t="array" ref="C15:I15">요일+DATE(CalYear,MONTH(Mar_Val),1)-WEEKDAY(DATE(CalYear,MONTH(Mar_Val),1),(주시작="월요일")+1)+$B7*7-6</f>
        <v>45368</v>
      </c>
      <c r="D15" s="10">
        <v>45369</v>
      </c>
      <c r="E15" s="10">
        <v>45370</v>
      </c>
      <c r="F15" s="10">
        <v>45371</v>
      </c>
      <c r="G15" s="10">
        <v>45372</v>
      </c>
      <c r="H15" s="10">
        <v>45373</v>
      </c>
      <c r="I15" s="11">
        <v>45374</v>
      </c>
      <c r="K15" s="2">
        <v>17</v>
      </c>
      <c r="L15" s="11">
        <f t="array" ref="L15:R15">요일+DATE(CalYear,MONTH(Apl_Val),1)-WEEKDAY(DATE(CalYear,MONTH(Apl_Val),1),(주시작="월요일")+1)+$B7*7-6</f>
        <v>45403</v>
      </c>
      <c r="M15" s="10">
        <v>45404</v>
      </c>
      <c r="N15" s="10">
        <v>45405</v>
      </c>
      <c r="O15" s="10">
        <v>45406</v>
      </c>
      <c r="P15" s="10">
        <v>45407</v>
      </c>
      <c r="Q15" s="10">
        <v>45408</v>
      </c>
      <c r="R15" s="11">
        <v>45409</v>
      </c>
    </row>
    <row r="16" spans="1:18" ht="15.9" customHeight="1">
      <c r="A16" s="2">
        <v>13</v>
      </c>
      <c r="B16" s="5"/>
      <c r="C16" s="11">
        <f t="array" ref="C16:I16">요일+DATE(CalYear,MONTH(Mar_Val),1)-WEEKDAY(DATE(CalYear,MONTH(Mar_Val),1),(주시작="월요일")+1)+$B8*7-6</f>
        <v>45375</v>
      </c>
      <c r="D16" s="10">
        <v>45376</v>
      </c>
      <c r="E16" s="10">
        <v>45377</v>
      </c>
      <c r="F16" s="10">
        <v>45378</v>
      </c>
      <c r="G16" s="10">
        <v>45379</v>
      </c>
      <c r="H16" s="10">
        <v>45380</v>
      </c>
      <c r="I16" s="11">
        <v>45381</v>
      </c>
      <c r="K16" s="2">
        <v>18</v>
      </c>
      <c r="L16" s="11">
        <f t="array" ref="L16:R16">요일+DATE(CalYear,MONTH(Apl_Val),1)-WEEKDAY(DATE(CalYear,MONTH(Apl_Val),1),(주시작="월요일")+1)+$B8*7-6</f>
        <v>45410</v>
      </c>
      <c r="M16" s="10">
        <v>45411</v>
      </c>
      <c r="N16" s="10">
        <v>45412</v>
      </c>
      <c r="O16" s="10">
        <v>45413</v>
      </c>
      <c r="P16" s="10">
        <v>45414</v>
      </c>
      <c r="Q16" s="10">
        <v>45415</v>
      </c>
      <c r="R16" s="9">
        <v>45416</v>
      </c>
    </row>
    <row r="17" spans="1:18" ht="21.75" customHeight="1">
      <c r="A17" s="2">
        <v>14</v>
      </c>
      <c r="B17" s="5"/>
      <c r="C17" s="11">
        <f t="array" ref="C17:I17">요일+DATE(CalYear,MONTH(Mar_Val),1)-WEEKDAY(DATE(CalYear,MONTH(Mar_Val),1),(주시작="월요일")+1)+$B9*7-6</f>
        <v>45382</v>
      </c>
      <c r="D17" s="13">
        <v>45383</v>
      </c>
      <c r="E17" s="13">
        <v>45384</v>
      </c>
      <c r="F17" s="13">
        <v>45385</v>
      </c>
      <c r="G17" s="13">
        <v>45386</v>
      </c>
      <c r="H17" s="13">
        <v>45387</v>
      </c>
      <c r="I17" s="12">
        <v>45388</v>
      </c>
      <c r="L17" s="9">
        <f t="array" ref="L17:R17">요일+DATE(CalYear,MONTH(Apl_Val),1)-WEEKDAY(DATE(CalYear,MONTH(Apl_Val),1),(주시작="월요일")+1)+$B9*7-6</f>
        <v>45417</v>
      </c>
      <c r="M17" s="13">
        <v>45418</v>
      </c>
      <c r="N17" s="13">
        <v>45419</v>
      </c>
      <c r="O17" s="13">
        <v>45420</v>
      </c>
      <c r="P17" s="13">
        <v>45421</v>
      </c>
      <c r="Q17" s="13">
        <v>45422</v>
      </c>
      <c r="R17" s="12">
        <v>45423</v>
      </c>
    </row>
    <row r="18" spans="1:18" ht="21.75" customHeight="1">
      <c r="B18" s="5"/>
      <c r="C18" s="6" t="s">
        <v>8</v>
      </c>
      <c r="D18" s="6"/>
      <c r="E18" s="6"/>
      <c r="F18" s="6"/>
      <c r="G18" s="6"/>
      <c r="H18" s="6"/>
      <c r="I18" s="6"/>
      <c r="L18" s="6" t="s">
        <v>9</v>
      </c>
      <c r="M18" s="6"/>
      <c r="N18" s="6"/>
      <c r="O18" s="6"/>
      <c r="P18" s="6"/>
      <c r="Q18" s="6"/>
      <c r="R18" s="6"/>
    </row>
    <row r="19" spans="1:18" ht="21.75" customHeight="1">
      <c r="A19" s="2" t="s">
        <v>5</v>
      </c>
      <c r="B19" s="5"/>
      <c r="C19" s="7" t="str">
        <f>CHOOSE(1+(주시작="월요일"),"일","월","화","수","목","금","토","일")</f>
        <v>일</v>
      </c>
      <c r="D19" s="8" t="str">
        <f>CHOOSE(2+(주시작="월요일"),"일","월","화","수","목","금","토","일")</f>
        <v>월</v>
      </c>
      <c r="E19" s="8" t="str">
        <f>CHOOSE(3+(주시작="월요일"),"일","월","화","수","목","금","토","일")</f>
        <v>화</v>
      </c>
      <c r="F19" s="8" t="str">
        <f>CHOOSE(4+(주시작="월요일"),"일","월","화","수","목","금","토","일")</f>
        <v>수</v>
      </c>
      <c r="G19" s="8" t="str">
        <f>CHOOSE(5+(주시작="월요일"),"일","월","화","수","목","금","토","일")</f>
        <v>목</v>
      </c>
      <c r="H19" s="8" t="str">
        <f>CHOOSE(6+(주시작="월요일"),"일","월","화","수","목","금","토","일")</f>
        <v>금</v>
      </c>
      <c r="I19" s="7" t="str">
        <f>CHOOSE(7+(주시작="월요일"),"일","월","화","수","목","금","토","일")</f>
        <v>토</v>
      </c>
      <c r="K19" s="2" t="s">
        <v>5</v>
      </c>
      <c r="L19" s="7" t="str">
        <f>CHOOSE(1+(주시작="월요일"),"일","월","화","수","목","금","토","일")</f>
        <v>일</v>
      </c>
      <c r="M19" s="8" t="str">
        <f>CHOOSE(2+(주시작="월요일"),"일","월","화","수","목","금","토","일")</f>
        <v>월</v>
      </c>
      <c r="N19" s="8" t="str">
        <f>CHOOSE(3+(주시작="월요일"),"일","월","화","수","목","금","토","일")</f>
        <v>화</v>
      </c>
      <c r="O19" s="8" t="str">
        <f>CHOOSE(4+(주시작="월요일"),"일","월","화","수","목","금","토","일")</f>
        <v>수</v>
      </c>
      <c r="P19" s="8" t="str">
        <f>CHOOSE(5+(주시작="월요일"),"일","월","화","수","목","금","토","일")</f>
        <v>목</v>
      </c>
      <c r="Q19" s="8" t="str">
        <f>CHOOSE(6+(주시작="월요일"),"일","월","화","수","목","금","토","일")</f>
        <v>금</v>
      </c>
      <c r="R19" s="7" t="str">
        <f>CHOOSE(7+(주시작="월요일"),"일","월","화","수","목","금","토","일")</f>
        <v>토</v>
      </c>
    </row>
    <row r="20" spans="1:18" ht="15.9" customHeight="1">
      <c r="A20" s="2">
        <v>18</v>
      </c>
      <c r="B20" s="5">
        <v>1</v>
      </c>
      <c r="C20" s="12">
        <f t="array" ref="C20:I20">요일+DATE(CalYear,MONTH(May_Val),1)-WEEKDAY(DATE(CalYear,MONTH(May_Val),1),(주시작="월요일")+1)+$B20*7-6</f>
        <v>45410</v>
      </c>
      <c r="D20" s="10">
        <v>45411</v>
      </c>
      <c r="E20" s="10">
        <v>45412</v>
      </c>
      <c r="F20" s="10">
        <v>45413</v>
      </c>
      <c r="G20" s="10">
        <v>45414</v>
      </c>
      <c r="H20" s="10">
        <v>45415</v>
      </c>
      <c r="I20" s="11">
        <v>45416</v>
      </c>
      <c r="K20" s="2">
        <v>22</v>
      </c>
      <c r="L20" s="12">
        <f t="array" ref="L20:R20">요일+DATE(CalYear,MONTH(June_Val),1)-WEEKDAY(DATE(CalYear,MONTH(June_Val),1),(주시작="월요일")+1)+$B20*7-6</f>
        <v>45438</v>
      </c>
      <c r="M20" s="13">
        <v>45439</v>
      </c>
      <c r="N20" s="13">
        <v>45440</v>
      </c>
      <c r="O20" s="13">
        <v>45441</v>
      </c>
      <c r="P20" s="10">
        <v>45442</v>
      </c>
      <c r="Q20" s="10">
        <v>45443</v>
      </c>
      <c r="R20" s="11">
        <v>45444</v>
      </c>
    </row>
    <row r="21" spans="1:18" ht="15.9" customHeight="1">
      <c r="A21" s="2">
        <v>19</v>
      </c>
      <c r="B21" s="5">
        <v>2</v>
      </c>
      <c r="C21" s="11">
        <f t="array" ref="C21:I21">요일+DATE(CalYear,MONTH(May_Val),1)-WEEKDAY(DATE(CalYear,MONTH(May_Val),1),(주시작="월요일")+1)+$B21*7-6</f>
        <v>45417</v>
      </c>
      <c r="D21" s="11">
        <v>45418</v>
      </c>
      <c r="E21" s="10">
        <v>45419</v>
      </c>
      <c r="F21" s="10">
        <v>45420</v>
      </c>
      <c r="G21" s="10">
        <v>45421</v>
      </c>
      <c r="H21" s="10">
        <v>45422</v>
      </c>
      <c r="I21" s="11">
        <v>45423</v>
      </c>
      <c r="K21" s="2">
        <v>23</v>
      </c>
      <c r="L21" s="11">
        <f t="array" ref="L21:R21">요일+DATE(CalYear,MONTH(June_Val),1)-WEEKDAY(DATE(CalYear,MONTH(June_Val),1),(주시작="월요일")+1)+$B21*7-6</f>
        <v>45445</v>
      </c>
      <c r="M21" s="10">
        <v>45446</v>
      </c>
      <c r="N21" s="10">
        <v>45447</v>
      </c>
      <c r="O21" s="10">
        <v>45448</v>
      </c>
      <c r="P21" s="11">
        <v>45449</v>
      </c>
      <c r="Q21" s="10">
        <v>45450</v>
      </c>
      <c r="R21" s="11">
        <v>45451</v>
      </c>
    </row>
    <row r="22" spans="1:18" ht="15.9" customHeight="1">
      <c r="A22" s="2">
        <v>20</v>
      </c>
      <c r="B22" s="5">
        <v>3</v>
      </c>
      <c r="C22" s="11">
        <f t="array" ref="C22:I22">요일+DATE(CalYear,MONTH(May_Val),1)-WEEKDAY(DATE(CalYear,MONTH(May_Val),1),(주시작="월요일")+1)+$B22*7-6</f>
        <v>45424</v>
      </c>
      <c r="D22" s="10">
        <v>45425</v>
      </c>
      <c r="E22" s="10">
        <v>45426</v>
      </c>
      <c r="F22" s="11">
        <v>45427</v>
      </c>
      <c r="G22" s="10">
        <v>45428</v>
      </c>
      <c r="H22" s="10">
        <v>45429</v>
      </c>
      <c r="I22" s="11">
        <v>45430</v>
      </c>
      <c r="K22" s="2">
        <v>24</v>
      </c>
      <c r="L22" s="11">
        <f t="array" ref="L22:R22">요일+DATE(CalYear,MONTH(June_Val),1)-WEEKDAY(DATE(CalYear,MONTH(June_Val),1),(주시작="월요일")+1)+$B22*7-6</f>
        <v>45452</v>
      </c>
      <c r="M22" s="10">
        <v>45453</v>
      </c>
      <c r="N22" s="10">
        <v>45454</v>
      </c>
      <c r="O22" s="10">
        <v>45455</v>
      </c>
      <c r="P22" s="10">
        <v>45456</v>
      </c>
      <c r="Q22" s="10">
        <v>45457</v>
      </c>
      <c r="R22" s="11">
        <v>45458</v>
      </c>
    </row>
    <row r="23" spans="1:18" ht="15.9" customHeight="1">
      <c r="A23" s="2">
        <v>21</v>
      </c>
      <c r="B23" s="5">
        <v>4</v>
      </c>
      <c r="C23" s="11">
        <f t="array" ref="C23:I23">요일+DATE(CalYear,MONTH(May_Val),1)-WEEKDAY(DATE(CalYear,MONTH(May_Val),1),(주시작="월요일")+1)+$B23*7-6</f>
        <v>45431</v>
      </c>
      <c r="D23" s="10">
        <v>45432</v>
      </c>
      <c r="E23" s="10">
        <v>45433</v>
      </c>
      <c r="F23" s="10">
        <v>45434</v>
      </c>
      <c r="G23" s="10">
        <v>45435</v>
      </c>
      <c r="H23" s="10">
        <v>45436</v>
      </c>
      <c r="I23" s="11">
        <v>45437</v>
      </c>
      <c r="K23" s="2">
        <v>25</v>
      </c>
      <c r="L23" s="11">
        <f t="array" ref="L23:R23">요일+DATE(CalYear,MONTH(June_Val),1)-WEEKDAY(DATE(CalYear,MONTH(June_Val),1),(주시작="월요일")+1)+$B23*7-6</f>
        <v>45459</v>
      </c>
      <c r="M23" s="10">
        <v>45460</v>
      </c>
      <c r="N23" s="10">
        <v>45461</v>
      </c>
      <c r="O23" s="10">
        <v>45462</v>
      </c>
      <c r="P23" s="10">
        <v>45463</v>
      </c>
      <c r="Q23" s="10">
        <v>45464</v>
      </c>
      <c r="R23" s="11">
        <v>45465</v>
      </c>
    </row>
    <row r="24" spans="1:18" ht="15.9" customHeight="1">
      <c r="A24" s="2">
        <v>22</v>
      </c>
      <c r="B24" s="5">
        <v>5</v>
      </c>
      <c r="C24" s="11">
        <f t="array" ref="C24:I24">요일+DATE(CalYear,MONTH(May_Val),1)-WEEKDAY(DATE(CalYear,MONTH(May_Val),1),(주시작="월요일")+1)+$B24*7-6</f>
        <v>45438</v>
      </c>
      <c r="D24" s="10">
        <v>45439</v>
      </c>
      <c r="E24" s="10">
        <v>45440</v>
      </c>
      <c r="F24" s="10">
        <v>45441</v>
      </c>
      <c r="G24" s="10">
        <v>45442</v>
      </c>
      <c r="H24" s="10">
        <v>45443</v>
      </c>
      <c r="I24" s="12">
        <v>45444</v>
      </c>
      <c r="K24" s="2">
        <v>26</v>
      </c>
      <c r="L24" s="11">
        <f t="array" ref="L24:R24">요일+DATE(CalYear,MONTH(June_Val),1)-WEEKDAY(DATE(CalYear,MONTH(June_Val),1),(주시작="월요일")+1)+$B24*7-6</f>
        <v>45466</v>
      </c>
      <c r="M24" s="10">
        <v>45467</v>
      </c>
      <c r="N24" s="10">
        <v>45468</v>
      </c>
      <c r="O24" s="10">
        <v>45469</v>
      </c>
      <c r="P24" s="10">
        <v>45470</v>
      </c>
      <c r="Q24" s="10">
        <v>45471</v>
      </c>
      <c r="R24" s="11">
        <v>45472</v>
      </c>
    </row>
    <row r="25" spans="1:18" ht="21.75" customHeight="1">
      <c r="B25" s="5">
        <v>6</v>
      </c>
      <c r="C25" s="12">
        <f t="array" ref="C25:I25">요일+DATE(CalYear,MONTH(May_Val),1)-WEEKDAY(DATE(CalYear,MONTH(May_Val),1),(주시작="월요일")+1)+$B25*7-6</f>
        <v>45445</v>
      </c>
      <c r="D25" s="13">
        <v>45446</v>
      </c>
      <c r="E25" s="13">
        <v>45447</v>
      </c>
      <c r="F25" s="13">
        <v>45448</v>
      </c>
      <c r="G25" s="13">
        <v>45449</v>
      </c>
      <c r="H25" s="13">
        <v>45450</v>
      </c>
      <c r="I25" s="12">
        <v>45451</v>
      </c>
      <c r="K25" s="2">
        <v>27</v>
      </c>
      <c r="L25" s="11">
        <f t="array" ref="L25:R25">요일+DATE(CalYear,MONTH(June_Val),1)-WEEKDAY(DATE(CalYear,MONTH(June_Val),1),(주시작="월요일")+1)+$B25*7-6</f>
        <v>45473</v>
      </c>
      <c r="M25" s="13">
        <v>45474</v>
      </c>
      <c r="N25" s="13">
        <v>45475</v>
      </c>
      <c r="O25" s="13">
        <v>45476</v>
      </c>
      <c r="P25" s="13">
        <v>45477</v>
      </c>
      <c r="Q25" s="13">
        <v>45478</v>
      </c>
      <c r="R25" s="12">
        <v>45479</v>
      </c>
    </row>
    <row r="26" spans="1:18" ht="21.75" customHeight="1">
      <c r="B26" s="5"/>
      <c r="C26" s="6" t="s">
        <v>10</v>
      </c>
      <c r="D26" s="6"/>
      <c r="E26" s="6"/>
      <c r="F26" s="6"/>
      <c r="G26" s="6"/>
      <c r="H26" s="6"/>
      <c r="I26" s="6"/>
      <c r="L26" s="6" t="s">
        <v>11</v>
      </c>
      <c r="M26" s="6"/>
      <c r="N26" s="6"/>
      <c r="O26" s="6"/>
      <c r="P26" s="6"/>
      <c r="Q26" s="6"/>
      <c r="R26" s="6"/>
    </row>
    <row r="27" spans="1:18" ht="21.75" customHeight="1">
      <c r="A27" s="2" t="s">
        <v>5</v>
      </c>
      <c r="B27" s="5"/>
      <c r="C27" s="7" t="str">
        <f>CHOOSE(1+(주시작="월요일"),"일","월","화","수","목","금","토","일")</f>
        <v>일</v>
      </c>
      <c r="D27" s="8" t="str">
        <f>CHOOSE(2+(주시작="월요일"),"일","월","화","수","목","금","토","일")</f>
        <v>월</v>
      </c>
      <c r="E27" s="8" t="str">
        <f>CHOOSE(3+(주시작="월요일"),"일","월","화","수","목","금","토","일")</f>
        <v>화</v>
      </c>
      <c r="F27" s="8" t="str">
        <f>CHOOSE(4+(주시작="월요일"),"일","월","화","수","목","금","토","일")</f>
        <v>수</v>
      </c>
      <c r="G27" s="8" t="str">
        <f>CHOOSE(5+(주시작="월요일"),"일","월","화","수","목","금","토","일")</f>
        <v>목</v>
      </c>
      <c r="H27" s="8" t="str">
        <f>CHOOSE(6+(주시작="월요일"),"일","월","화","수","목","금","토","일")</f>
        <v>금</v>
      </c>
      <c r="I27" s="7" t="str">
        <f>CHOOSE(7+(주시작="월요일"),"일","월","화","수","목","금","토","일")</f>
        <v>토</v>
      </c>
      <c r="K27" s="2" t="s">
        <v>5</v>
      </c>
      <c r="L27" s="7" t="str">
        <f>CHOOSE(1+(주시작="월요일"),"일","월","화","수","목","금","토","일")</f>
        <v>일</v>
      </c>
      <c r="M27" s="8" t="str">
        <f>CHOOSE(2+(주시작="월요일"),"일","월","화","수","목","금","토","일")</f>
        <v>월</v>
      </c>
      <c r="N27" s="8" t="str">
        <f>CHOOSE(3+(주시작="월요일"),"일","월","화","수","목","금","토","일")</f>
        <v>화</v>
      </c>
      <c r="O27" s="8" t="str">
        <f>CHOOSE(4+(주시작="월요일"),"일","월","화","수","목","금","토","일")</f>
        <v>수</v>
      </c>
      <c r="P27" s="8" t="str">
        <f>CHOOSE(5+(주시작="월요일"),"일","월","화","수","목","금","토","일")</f>
        <v>목</v>
      </c>
      <c r="Q27" s="8" t="str">
        <f>CHOOSE(6+(주시작="월요일"),"일","월","화","수","목","금","토","일")</f>
        <v>금</v>
      </c>
      <c r="R27" s="7" t="str">
        <f>CHOOSE(7+(주시작="월요일"),"일","월","화","수","목","금","토","일")</f>
        <v>토</v>
      </c>
    </row>
    <row r="28" spans="1:18" ht="15.9" customHeight="1">
      <c r="A28" s="2">
        <v>27</v>
      </c>
      <c r="B28" s="5"/>
      <c r="C28" s="12">
        <f t="array" ref="C28:I28">요일+DATE(CalYear,MONTH(July_Val),1)-WEEKDAY(DATE(CalYear,MONTH(July_Val),1),(주시작="월요일")+1)+$B20*7-6</f>
        <v>45473</v>
      </c>
      <c r="D28" s="13">
        <v>45474</v>
      </c>
      <c r="E28" s="13">
        <v>45475</v>
      </c>
      <c r="F28" s="13">
        <v>45476</v>
      </c>
      <c r="G28" s="13">
        <v>45477</v>
      </c>
      <c r="H28" s="13">
        <v>45478</v>
      </c>
      <c r="I28" s="11">
        <v>45479</v>
      </c>
      <c r="K28" s="2">
        <v>31</v>
      </c>
      <c r="L28" s="12">
        <f t="array" ref="L28:R28">요일+DATE(CalYear,MONTH(Aug_Val),1)-WEEKDAY(DATE(CalYear,MONTH(Aug_Val),1),(주시작="월요일")+1)+$B20*7-6</f>
        <v>45501</v>
      </c>
      <c r="M28" s="13">
        <v>45502</v>
      </c>
      <c r="N28" s="10">
        <v>45503</v>
      </c>
      <c r="O28" s="10">
        <v>45504</v>
      </c>
      <c r="P28" s="10">
        <v>45505</v>
      </c>
      <c r="Q28" s="10">
        <v>45506</v>
      </c>
      <c r="R28" s="11">
        <v>45507</v>
      </c>
    </row>
    <row r="29" spans="1:18" ht="15.9" customHeight="1">
      <c r="A29" s="2">
        <v>28</v>
      </c>
      <c r="B29" s="5"/>
      <c r="C29" s="11">
        <f t="array" ref="C29:I29">요일+DATE(CalYear,MONTH(July_Val),1)-WEEKDAY(DATE(CalYear,MONTH(July_Val),1),(주시작="월요일")+1)+$B21*7-6</f>
        <v>45480</v>
      </c>
      <c r="D29" s="10">
        <v>45481</v>
      </c>
      <c r="E29" s="10">
        <v>45482</v>
      </c>
      <c r="F29" s="10">
        <v>45483</v>
      </c>
      <c r="G29" s="10">
        <v>45484</v>
      </c>
      <c r="H29" s="10">
        <v>45485</v>
      </c>
      <c r="I29" s="11">
        <v>45486</v>
      </c>
      <c r="K29" s="2">
        <v>32</v>
      </c>
      <c r="L29" s="11">
        <f t="array" ref="L29:R29">요일+DATE(CalYear,MONTH(Aug_Val),1)-WEEKDAY(DATE(CalYear,MONTH(Aug_Val),1),(주시작="월요일")+1)+$B21*7-6</f>
        <v>45508</v>
      </c>
      <c r="M29" s="10">
        <v>45509</v>
      </c>
      <c r="N29" s="10">
        <v>45510</v>
      </c>
      <c r="O29" s="10">
        <v>45511</v>
      </c>
      <c r="P29" s="10">
        <v>45512</v>
      </c>
      <c r="Q29" s="10">
        <v>45513</v>
      </c>
      <c r="R29" s="11">
        <v>45514</v>
      </c>
    </row>
    <row r="30" spans="1:18" ht="15.9" customHeight="1">
      <c r="A30" s="2">
        <v>29</v>
      </c>
      <c r="B30" s="5"/>
      <c r="C30" s="11">
        <f t="array" ref="C30:I30">요일+DATE(CalYear,MONTH(July_Val),1)-WEEKDAY(DATE(CalYear,MONTH(July_Val),1),(주시작="월요일")+1)+$B22*7-6</f>
        <v>45487</v>
      </c>
      <c r="D30" s="10">
        <v>45488</v>
      </c>
      <c r="E30" s="10">
        <v>45489</v>
      </c>
      <c r="F30" s="10">
        <v>45490</v>
      </c>
      <c r="G30" s="10">
        <v>45491</v>
      </c>
      <c r="H30" s="10">
        <v>45492</v>
      </c>
      <c r="I30" s="11">
        <v>45493</v>
      </c>
      <c r="K30" s="2">
        <v>33</v>
      </c>
      <c r="L30" s="11">
        <f t="array" ref="L30:R30">요일+DATE(CalYear,MONTH(Aug_Val),1)-WEEKDAY(DATE(CalYear,MONTH(Aug_Val),1),(주시작="월요일")+1)+$B22*7-6</f>
        <v>45515</v>
      </c>
      <c r="M30" s="10">
        <v>45516</v>
      </c>
      <c r="N30" s="10">
        <v>45517</v>
      </c>
      <c r="O30" s="10">
        <v>45518</v>
      </c>
      <c r="P30" s="11">
        <v>45519</v>
      </c>
      <c r="Q30" s="10">
        <v>45520</v>
      </c>
      <c r="R30" s="11">
        <v>45521</v>
      </c>
    </row>
    <row r="31" spans="1:18" ht="15.9" customHeight="1">
      <c r="A31" s="2">
        <v>30</v>
      </c>
      <c r="B31" s="5"/>
      <c r="C31" s="11">
        <f t="array" ref="C31:I31">요일+DATE(CalYear,MONTH(July_Val),1)-WEEKDAY(DATE(CalYear,MONTH(July_Val),1),(주시작="월요일")+1)+$B23*7-6</f>
        <v>45494</v>
      </c>
      <c r="D31" s="10">
        <v>45495</v>
      </c>
      <c r="E31" s="10">
        <v>45496</v>
      </c>
      <c r="F31" s="10">
        <v>45497</v>
      </c>
      <c r="G31" s="10">
        <v>45498</v>
      </c>
      <c r="H31" s="10">
        <v>45499</v>
      </c>
      <c r="I31" s="11">
        <v>45500</v>
      </c>
      <c r="K31" s="2">
        <v>34</v>
      </c>
      <c r="L31" s="11">
        <f t="array" ref="L31:R31">요일+DATE(CalYear,MONTH(Aug_Val),1)-WEEKDAY(DATE(CalYear,MONTH(Aug_Val),1),(주시작="월요일")+1)+$B23*7-6</f>
        <v>45522</v>
      </c>
      <c r="M31" s="10">
        <v>45523</v>
      </c>
      <c r="N31" s="10">
        <v>45524</v>
      </c>
      <c r="O31" s="10">
        <v>45525</v>
      </c>
      <c r="P31" s="10">
        <v>45526</v>
      </c>
      <c r="Q31" s="10">
        <v>45527</v>
      </c>
      <c r="R31" s="11">
        <v>45528</v>
      </c>
    </row>
    <row r="32" spans="1:18" ht="15.9" customHeight="1">
      <c r="A32" s="2">
        <v>31</v>
      </c>
      <c r="B32" s="5"/>
      <c r="C32" s="11">
        <f t="array" ref="C32:I32">요일+DATE(CalYear,MONTH(July_Val),1)-WEEKDAY(DATE(CalYear,MONTH(July_Val),1),(주시작="월요일")+1)+$B24*7-6</f>
        <v>45501</v>
      </c>
      <c r="D32" s="10">
        <v>45502</v>
      </c>
      <c r="E32" s="10">
        <v>45503</v>
      </c>
      <c r="F32" s="10">
        <v>45504</v>
      </c>
      <c r="G32" s="10">
        <v>45505</v>
      </c>
      <c r="H32" s="10">
        <v>45506</v>
      </c>
      <c r="I32" s="9">
        <v>45507</v>
      </c>
      <c r="K32" s="2">
        <v>35</v>
      </c>
      <c r="L32" s="11">
        <f t="array" ref="L32:R32">요일+DATE(CalYear,MONTH(Aug_Val),1)-WEEKDAY(DATE(CalYear,MONTH(Aug_Val),1),(주시작="월요일")+1)+$B24*7-6</f>
        <v>45529</v>
      </c>
      <c r="M32" s="10">
        <v>45530</v>
      </c>
      <c r="N32" s="10">
        <v>45531</v>
      </c>
      <c r="O32" s="10">
        <v>45532</v>
      </c>
      <c r="P32" s="10">
        <v>45533</v>
      </c>
      <c r="Q32" s="10">
        <v>45534</v>
      </c>
      <c r="R32" s="11">
        <v>45535</v>
      </c>
    </row>
    <row r="33" spans="1:18" ht="21.75" customHeight="1">
      <c r="B33" s="5"/>
      <c r="C33" s="9">
        <f t="array" ref="C33:I33">요일+DATE(CalYear,MONTH(July_Val),1)-WEEKDAY(DATE(CalYear,MONTH(July_Val),1),(주시작="월요일")+1)+$B25*7-6</f>
        <v>45508</v>
      </c>
      <c r="D33" s="10">
        <v>45509</v>
      </c>
      <c r="E33" s="13">
        <v>45510</v>
      </c>
      <c r="F33" s="13">
        <v>45511</v>
      </c>
      <c r="G33" s="13">
        <v>45512</v>
      </c>
      <c r="H33" s="13">
        <v>45513</v>
      </c>
      <c r="I33" s="12">
        <v>45514</v>
      </c>
      <c r="L33" s="12">
        <f t="array" ref="L33:R33">요일+DATE(CalYear,MONTH(Aug_Val),1)-WEEKDAY(DATE(CalYear,MONTH(Aug_Val),1),(주시작="월요일")+1)+$B25*7-6</f>
        <v>45536</v>
      </c>
      <c r="M33" s="13">
        <v>45537</v>
      </c>
      <c r="N33" s="13">
        <v>45538</v>
      </c>
      <c r="O33" s="13">
        <v>45539</v>
      </c>
      <c r="P33" s="13">
        <v>45540</v>
      </c>
      <c r="Q33" s="13">
        <v>45541</v>
      </c>
      <c r="R33" s="12">
        <v>45542</v>
      </c>
    </row>
    <row r="34" spans="1:18" ht="21.75" customHeight="1">
      <c r="B34" s="5"/>
      <c r="C34" s="6" t="s">
        <v>12</v>
      </c>
      <c r="D34" s="6"/>
      <c r="E34" s="6"/>
      <c r="F34" s="6"/>
      <c r="G34" s="6"/>
      <c r="H34" s="6"/>
      <c r="I34" s="6"/>
      <c r="L34" s="6" t="s">
        <v>13</v>
      </c>
      <c r="M34" s="6"/>
      <c r="N34" s="6"/>
      <c r="O34" s="6"/>
      <c r="P34" s="6"/>
      <c r="Q34" s="6"/>
      <c r="R34" s="6"/>
    </row>
    <row r="35" spans="1:18" ht="21.75" customHeight="1">
      <c r="A35" s="2" t="s">
        <v>5</v>
      </c>
      <c r="B35" s="5"/>
      <c r="C35" s="7" t="str">
        <f>CHOOSE(1+(주시작="월요일"),"일","월","화","수","목","금","토","일")</f>
        <v>일</v>
      </c>
      <c r="D35" s="8" t="str">
        <f>CHOOSE(2+(주시작="월요일"),"일","월","화","수","목","금","토","일")</f>
        <v>월</v>
      </c>
      <c r="E35" s="8" t="str">
        <f>CHOOSE(3+(주시작="월요일"),"일","월","화","수","목","금","토","일")</f>
        <v>화</v>
      </c>
      <c r="F35" s="8" t="str">
        <f>CHOOSE(4+(주시작="월요일"),"일","월","화","수","목","금","토","일")</f>
        <v>수</v>
      </c>
      <c r="G35" s="8" t="str">
        <f>CHOOSE(5+(주시작="월요일"),"일","월","화","수","목","금","토","일")</f>
        <v>목</v>
      </c>
      <c r="H35" s="8" t="str">
        <f>CHOOSE(6+(주시작="월요일"),"일","월","화","수","목","금","토","일")</f>
        <v>금</v>
      </c>
      <c r="I35" s="7" t="str">
        <f>CHOOSE(7+(주시작="월요일"),"일","월","화","수","목","금","토","일")</f>
        <v>토</v>
      </c>
      <c r="K35" s="2" t="s">
        <v>5</v>
      </c>
      <c r="L35" s="7" t="str">
        <f>CHOOSE(1+(주시작="월요일"),"일","월","화","수","목","금","토","일")</f>
        <v>일</v>
      </c>
      <c r="M35" s="8" t="str">
        <f>CHOOSE(2+(주시작="월요일"),"일","월","화","수","목","금","토","일")</f>
        <v>월</v>
      </c>
      <c r="N35" s="8" t="str">
        <f>CHOOSE(3+(주시작="월요일"),"일","월","화","수","목","금","토","일")</f>
        <v>화</v>
      </c>
      <c r="O35" s="8" t="str">
        <f>CHOOSE(4+(주시작="월요일"),"일","월","화","수","목","금","토","일")</f>
        <v>수</v>
      </c>
      <c r="P35" s="8" t="str">
        <f>CHOOSE(5+(주시작="월요일"),"일","월","화","수","목","금","토","일")</f>
        <v>목</v>
      </c>
      <c r="Q35" s="8" t="str">
        <f>CHOOSE(6+(주시작="월요일"),"일","월","화","수","목","금","토","일")</f>
        <v>금</v>
      </c>
      <c r="R35" s="7" t="str">
        <f>CHOOSE(7+(주시작="월요일"),"일","월","화","수","목","금","토","일")</f>
        <v>토</v>
      </c>
    </row>
    <row r="36" spans="1:18" ht="15.9" customHeight="1">
      <c r="A36" s="2">
        <v>36</v>
      </c>
      <c r="B36" s="5">
        <v>1</v>
      </c>
      <c r="C36" s="11">
        <f t="array" ref="C36:I36">요일+DATE(CalYear,MONTH(Sep_Val),1)-WEEKDAY(DATE(CalYear,MONTH(Sep_Val),1),(주시작="월요일")+1)+$B36*7-6</f>
        <v>45536</v>
      </c>
      <c r="D36" s="13">
        <v>45537</v>
      </c>
      <c r="E36" s="13">
        <v>45538</v>
      </c>
      <c r="F36" s="13">
        <v>45539</v>
      </c>
      <c r="G36" s="13">
        <v>45540</v>
      </c>
      <c r="H36" s="10">
        <v>45541</v>
      </c>
      <c r="I36" s="11">
        <v>45542</v>
      </c>
      <c r="K36" s="2">
        <v>40</v>
      </c>
      <c r="L36" s="9">
        <f t="array" ref="L36:R36">요일+DATE(CalYear,MONTH(Oct_Val),1)-WEEKDAY(DATE(CalYear,MONTH(Oct_Val),1),(주시작="월요일")+1)+$B36*7-6</f>
        <v>45564</v>
      </c>
      <c r="M36" s="10">
        <v>45565</v>
      </c>
      <c r="N36" s="10">
        <v>45566</v>
      </c>
      <c r="O36" s="10">
        <v>45567</v>
      </c>
      <c r="P36" s="11">
        <v>45568</v>
      </c>
      <c r="Q36" s="10">
        <v>45569</v>
      </c>
      <c r="R36" s="11">
        <v>45570</v>
      </c>
    </row>
    <row r="37" spans="1:18" ht="15.9" customHeight="1">
      <c r="A37" s="2">
        <v>37</v>
      </c>
      <c r="B37" s="5">
        <v>2</v>
      </c>
      <c r="C37" s="11">
        <f t="array" ref="C37:I37">요일+DATE(CalYear,MONTH(Sep_Val),1)-WEEKDAY(DATE(CalYear,MONTH(Sep_Val),1),(주시작="월요일")+1)+$B37*7-6</f>
        <v>45543</v>
      </c>
      <c r="D37" s="10">
        <v>45544</v>
      </c>
      <c r="E37" s="10">
        <v>45545</v>
      </c>
      <c r="F37" s="10">
        <v>45546</v>
      </c>
      <c r="G37" s="10">
        <v>45547</v>
      </c>
      <c r="H37" s="10">
        <v>45548</v>
      </c>
      <c r="I37" s="11">
        <v>45549</v>
      </c>
      <c r="K37" s="2">
        <v>41</v>
      </c>
      <c r="L37" s="11">
        <f t="array" ref="L37:R37">요일+DATE(CalYear,MONTH(Oct_Val),1)-WEEKDAY(DATE(CalYear,MONTH(Oct_Val),1),(주시작="월요일")+1)+$B37*7-6</f>
        <v>45571</v>
      </c>
      <c r="M37" s="10">
        <v>45572</v>
      </c>
      <c r="N37" s="10">
        <v>45573</v>
      </c>
      <c r="O37" s="11">
        <v>45574</v>
      </c>
      <c r="P37" s="10">
        <v>45575</v>
      </c>
      <c r="Q37" s="10">
        <v>45576</v>
      </c>
      <c r="R37" s="11">
        <v>45577</v>
      </c>
    </row>
    <row r="38" spans="1:18" ht="15.9" customHeight="1">
      <c r="A38" s="2">
        <v>38</v>
      </c>
      <c r="B38" s="5">
        <v>3</v>
      </c>
      <c r="C38" s="11">
        <f t="array" ref="C38:I38">요일+DATE(CalYear,MONTH(Sep_Val),1)-WEEKDAY(DATE(CalYear,MONTH(Sep_Val),1),(주시작="월요일")+1)+$B38*7-6</f>
        <v>45550</v>
      </c>
      <c r="D38" s="11">
        <v>45551</v>
      </c>
      <c r="E38" s="11">
        <v>45552</v>
      </c>
      <c r="F38" s="11">
        <v>45553</v>
      </c>
      <c r="G38" s="10">
        <v>45554</v>
      </c>
      <c r="H38" s="10">
        <v>45555</v>
      </c>
      <c r="I38" s="11">
        <v>45556</v>
      </c>
      <c r="K38" s="2">
        <v>42</v>
      </c>
      <c r="L38" s="11">
        <f t="array" ref="L38:R38">요일+DATE(CalYear,MONTH(Oct_Val),1)-WEEKDAY(DATE(CalYear,MONTH(Oct_Val),1),(주시작="월요일")+1)+$B38*7-6</f>
        <v>45578</v>
      </c>
      <c r="M38" s="10">
        <v>45579</v>
      </c>
      <c r="N38" s="10">
        <v>45580</v>
      </c>
      <c r="O38" s="10">
        <v>45581</v>
      </c>
      <c r="P38" s="10">
        <v>45582</v>
      </c>
      <c r="Q38" s="10">
        <v>45583</v>
      </c>
      <c r="R38" s="11">
        <v>45584</v>
      </c>
    </row>
    <row r="39" spans="1:18" ht="15.9" customHeight="1">
      <c r="A39" s="2">
        <v>39</v>
      </c>
      <c r="B39" s="5">
        <v>4</v>
      </c>
      <c r="C39" s="11">
        <f t="array" ref="C39:I39">요일+DATE(CalYear,MONTH(Sep_Val),1)-WEEKDAY(DATE(CalYear,MONTH(Sep_Val),1),(주시작="월요일")+1)+$B39*7-6</f>
        <v>45557</v>
      </c>
      <c r="D39" s="10">
        <v>45558</v>
      </c>
      <c r="E39" s="10">
        <v>45559</v>
      </c>
      <c r="F39" s="10">
        <v>45560</v>
      </c>
      <c r="G39" s="10">
        <v>45561</v>
      </c>
      <c r="H39" s="10">
        <v>45562</v>
      </c>
      <c r="I39" s="11">
        <v>45563</v>
      </c>
      <c r="K39" s="2">
        <v>43</v>
      </c>
      <c r="L39" s="11">
        <f t="array" ref="L39:R39">요일+DATE(CalYear,MONTH(Oct_Val),1)-WEEKDAY(DATE(CalYear,MONTH(Oct_Val),1),(주시작="월요일")+1)+$B39*7-6</f>
        <v>45585</v>
      </c>
      <c r="M39" s="10">
        <v>45586</v>
      </c>
      <c r="N39" s="10">
        <v>45587</v>
      </c>
      <c r="O39" s="10">
        <v>45588</v>
      </c>
      <c r="P39" s="10">
        <v>45589</v>
      </c>
      <c r="Q39" s="10">
        <v>45590</v>
      </c>
      <c r="R39" s="11">
        <v>45591</v>
      </c>
    </row>
    <row r="40" spans="1:18" ht="15.9" customHeight="1">
      <c r="A40" s="2">
        <v>40</v>
      </c>
      <c r="B40" s="5">
        <v>5</v>
      </c>
      <c r="C40" s="11">
        <f t="array" ref="C40:I40">요일+DATE(CalYear,MONTH(Sep_Val),1)-WEEKDAY(DATE(CalYear,MONTH(Sep_Val),1),(주시작="월요일")+1)+$B40*7-6</f>
        <v>45564</v>
      </c>
      <c r="D40" s="10">
        <v>45565</v>
      </c>
      <c r="E40" s="10">
        <v>45566</v>
      </c>
      <c r="F40" s="10">
        <v>45567</v>
      </c>
      <c r="G40" s="10">
        <v>45568</v>
      </c>
      <c r="H40" s="10">
        <v>45569</v>
      </c>
      <c r="I40" s="9">
        <v>45570</v>
      </c>
      <c r="K40" s="2">
        <v>44</v>
      </c>
      <c r="L40" s="11">
        <f t="array" ref="L40:R40">요일+DATE(CalYear,MONTH(Oct_Val),1)-WEEKDAY(DATE(CalYear,MONTH(Oct_Val),1),(주시작="월요일")+1)+$B40*7-6</f>
        <v>45592</v>
      </c>
      <c r="M40" s="10">
        <v>45593</v>
      </c>
      <c r="N40" s="10">
        <v>45594</v>
      </c>
      <c r="O40" s="10">
        <v>45595</v>
      </c>
      <c r="P40" s="10">
        <v>45596</v>
      </c>
      <c r="Q40" s="13">
        <v>45597</v>
      </c>
      <c r="R40" s="12">
        <v>45598</v>
      </c>
    </row>
    <row r="41" spans="1:18" ht="21.75" customHeight="1">
      <c r="B41" s="5">
        <v>6</v>
      </c>
      <c r="C41" s="12">
        <f t="array" ref="C41:I41">요일+DATE(CalYear,MONTH(Sep_Val),1)-WEEKDAY(DATE(CalYear,MONTH(Sep_Val),1),(주시작="월요일")+1)+$B41*7-6</f>
        <v>45571</v>
      </c>
      <c r="D41" s="13">
        <v>45572</v>
      </c>
      <c r="E41" s="13">
        <v>45573</v>
      </c>
      <c r="F41" s="13">
        <v>45574</v>
      </c>
      <c r="G41" s="13">
        <v>45575</v>
      </c>
      <c r="H41" s="13">
        <v>45576</v>
      </c>
      <c r="I41" s="12">
        <v>45577</v>
      </c>
      <c r="L41" s="12">
        <f t="array" ref="L41:R41">요일+DATE(CalYear,MONTH(Oct_Val),1)-WEEKDAY(DATE(CalYear,MONTH(Oct_Val),1),(주시작="월요일")+1)+$B41*7-6</f>
        <v>45599</v>
      </c>
      <c r="M41" s="13">
        <v>45600</v>
      </c>
      <c r="N41" s="13">
        <v>45601</v>
      </c>
      <c r="O41" s="13">
        <v>45602</v>
      </c>
      <c r="P41" s="13">
        <v>45603</v>
      </c>
      <c r="Q41" s="13">
        <v>45604</v>
      </c>
      <c r="R41" s="12">
        <v>45605</v>
      </c>
    </row>
    <row r="42" spans="1:18" ht="21.75" customHeight="1">
      <c r="B42" s="5"/>
      <c r="C42" s="6" t="s">
        <v>14</v>
      </c>
      <c r="D42" s="6"/>
      <c r="E42" s="6"/>
      <c r="F42" s="6"/>
      <c r="G42" s="6"/>
      <c r="H42" s="6"/>
      <c r="I42" s="6"/>
      <c r="L42" s="6" t="s">
        <v>15</v>
      </c>
      <c r="M42" s="6"/>
      <c r="N42" s="6"/>
      <c r="O42" s="6"/>
      <c r="P42" s="6"/>
      <c r="Q42" s="6"/>
      <c r="R42" s="6"/>
    </row>
    <row r="43" spans="1:18" ht="21.75" customHeight="1">
      <c r="B43" s="5"/>
      <c r="C43" s="7" t="str">
        <f>CHOOSE(1+(주시작="월요일"),"일","월","화","수","목","금","토","일")</f>
        <v>일</v>
      </c>
      <c r="D43" s="8" t="str">
        <f>CHOOSE(2+(주시작="월요일"),"일","월","화","수","목","금","토","일")</f>
        <v>월</v>
      </c>
      <c r="E43" s="8" t="str">
        <f>CHOOSE(3+(주시작="월요일"),"일","월","화","수","목","금","토","일")</f>
        <v>화</v>
      </c>
      <c r="F43" s="8" t="str">
        <f>CHOOSE(4+(주시작="월요일"),"일","월","화","수","목","금","토","일")</f>
        <v>수</v>
      </c>
      <c r="G43" s="8" t="str">
        <f>CHOOSE(5+(주시작="월요일"),"일","월","화","수","목","금","토","일")</f>
        <v>목</v>
      </c>
      <c r="H43" s="8" t="str">
        <f>CHOOSE(6+(주시작="월요일"),"일","월","화","수","목","금","토","일")</f>
        <v>금</v>
      </c>
      <c r="I43" s="7" t="str">
        <f>CHOOSE(7+(주시작="월요일"),"일","월","화","수","목","금","토","일")</f>
        <v>토</v>
      </c>
      <c r="L43" s="7" t="str">
        <f>CHOOSE(1+(주시작="월요일"),"일","월","화","수","목","금","토","일")</f>
        <v>일</v>
      </c>
      <c r="M43" s="8" t="str">
        <f>CHOOSE(2+(주시작="월요일"),"일","월","화","수","목","금","토","일")</f>
        <v>월</v>
      </c>
      <c r="N43" s="8" t="str">
        <f>CHOOSE(3+(주시작="월요일"),"일","월","화","수","목","금","토","일")</f>
        <v>화</v>
      </c>
      <c r="O43" s="8" t="str">
        <f>CHOOSE(4+(주시작="월요일"),"일","월","화","수","목","금","토","일")</f>
        <v>수</v>
      </c>
      <c r="P43" s="8" t="str">
        <f>CHOOSE(5+(주시작="월요일"),"일","월","화","수","목","금","토","일")</f>
        <v>목</v>
      </c>
      <c r="Q43" s="8" t="str">
        <f>CHOOSE(6+(주시작="월요일"),"일","월","화","수","목","금","토","일")</f>
        <v>금</v>
      </c>
      <c r="R43" s="7" t="str">
        <f>CHOOSE(7+(주시작="월요일"),"일","월","화","수","목","금","토","일")</f>
        <v>토</v>
      </c>
    </row>
    <row r="44" spans="1:18" ht="15.9" customHeight="1">
      <c r="A44" s="2">
        <v>44</v>
      </c>
      <c r="B44" s="5"/>
      <c r="C44" s="12">
        <f t="array" ref="C44:I44">요일+DATE(CalYear,MONTH(Nov_Val),1)-WEEKDAY(DATE(CalYear,MONTH(Nov_Val),1),(주시작="월요일")+1)+$B36*7-6</f>
        <v>45592</v>
      </c>
      <c r="D44" s="13">
        <v>45593</v>
      </c>
      <c r="E44" s="13">
        <v>45594</v>
      </c>
      <c r="F44" s="10">
        <v>45595</v>
      </c>
      <c r="G44" s="10">
        <v>45596</v>
      </c>
      <c r="H44" s="10">
        <v>45597</v>
      </c>
      <c r="I44" s="11">
        <v>45598</v>
      </c>
      <c r="K44" s="2">
        <v>49</v>
      </c>
      <c r="L44" s="11">
        <f t="array" ref="L44:R44">요일+DATE(CalYear,MONTH(Dec_Val),1)-WEEKDAY(DATE(CalYear,MONTH(Dec_Val),1),(주시작="월요일")+1)+$B36*7-6</f>
        <v>45627</v>
      </c>
      <c r="M44" s="13">
        <v>45628</v>
      </c>
      <c r="N44" s="13">
        <v>45629</v>
      </c>
      <c r="O44" s="13">
        <v>45630</v>
      </c>
      <c r="P44" s="13">
        <v>45631</v>
      </c>
      <c r="Q44" s="10">
        <v>45632</v>
      </c>
      <c r="R44" s="11">
        <v>45633</v>
      </c>
    </row>
    <row r="45" spans="1:18" ht="15.9" customHeight="1">
      <c r="A45" s="2">
        <v>45</v>
      </c>
      <c r="B45" s="5"/>
      <c r="C45" s="11">
        <f t="array" ref="C45:I45">요일+DATE(CalYear,MONTH(Nov_Val),1)-WEEKDAY(DATE(CalYear,MONTH(Nov_Val),1),(주시작="월요일")+1)+$B37*7-6</f>
        <v>45599</v>
      </c>
      <c r="D45" s="10">
        <v>45600</v>
      </c>
      <c r="E45" s="10">
        <v>45601</v>
      </c>
      <c r="F45" s="10">
        <v>45602</v>
      </c>
      <c r="G45" s="10">
        <v>45603</v>
      </c>
      <c r="H45" s="10">
        <v>45604</v>
      </c>
      <c r="I45" s="11">
        <v>45605</v>
      </c>
      <c r="K45" s="2">
        <v>50</v>
      </c>
      <c r="L45" s="11">
        <f t="array" ref="L45:R45">요일+DATE(CalYear,MONTH(Dec_Val),1)-WEEKDAY(DATE(CalYear,MONTH(Dec_Val),1),(주시작="월요일")+1)+$B37*7-6</f>
        <v>45634</v>
      </c>
      <c r="M45" s="10">
        <v>45635</v>
      </c>
      <c r="N45" s="10">
        <v>45636</v>
      </c>
      <c r="O45" s="10">
        <v>45637</v>
      </c>
      <c r="P45" s="10">
        <v>45638</v>
      </c>
      <c r="Q45" s="10">
        <v>45639</v>
      </c>
      <c r="R45" s="11">
        <v>45640</v>
      </c>
    </row>
    <row r="46" spans="1:18" ht="15.9" customHeight="1">
      <c r="A46" s="2">
        <v>46</v>
      </c>
      <c r="B46" s="5"/>
      <c r="C46" s="11">
        <f t="array" ref="C46:I46">요일+DATE(CalYear,MONTH(Nov_Val),1)-WEEKDAY(DATE(CalYear,MONTH(Nov_Val),1),(주시작="월요일")+1)+$B38*7-6</f>
        <v>45606</v>
      </c>
      <c r="D46" s="10">
        <v>45607</v>
      </c>
      <c r="E46" s="10">
        <v>45608</v>
      </c>
      <c r="F46" s="10">
        <v>45609</v>
      </c>
      <c r="G46" s="10">
        <v>45610</v>
      </c>
      <c r="H46" s="10">
        <v>45611</v>
      </c>
      <c r="I46" s="11">
        <v>45612</v>
      </c>
      <c r="K46" s="2">
        <v>51</v>
      </c>
      <c r="L46" s="11">
        <f t="array" ref="L46:R46">요일+DATE(CalYear,MONTH(Dec_Val),1)-WEEKDAY(DATE(CalYear,MONTH(Dec_Val),1),(주시작="월요일")+1)+$B38*7-6</f>
        <v>45641</v>
      </c>
      <c r="M46" s="10">
        <v>45642</v>
      </c>
      <c r="N46" s="10">
        <v>45643</v>
      </c>
      <c r="O46" s="10">
        <v>45644</v>
      </c>
      <c r="P46" s="10">
        <v>45645</v>
      </c>
      <c r="Q46" s="10">
        <v>45646</v>
      </c>
      <c r="R46" s="11">
        <v>45647</v>
      </c>
    </row>
    <row r="47" spans="1:18" ht="15.9" customHeight="1">
      <c r="A47" s="2">
        <v>47</v>
      </c>
      <c r="B47" s="5"/>
      <c r="C47" s="11">
        <f t="array" ref="C47:I47">요일+DATE(CalYear,MONTH(Nov_Val),1)-WEEKDAY(DATE(CalYear,MONTH(Nov_Val),1),(주시작="월요일")+1)+$B39*7-6</f>
        <v>45613</v>
      </c>
      <c r="D47" s="10">
        <v>45614</v>
      </c>
      <c r="E47" s="10">
        <v>45615</v>
      </c>
      <c r="F47" s="10">
        <v>45616</v>
      </c>
      <c r="G47" s="10">
        <v>45617</v>
      </c>
      <c r="H47" s="10">
        <v>45618</v>
      </c>
      <c r="I47" s="11">
        <v>45619</v>
      </c>
      <c r="K47" s="2">
        <v>52</v>
      </c>
      <c r="L47" s="11">
        <f t="array" ref="L47:R47">요일+DATE(CalYear,MONTH(Dec_Val),1)-WEEKDAY(DATE(CalYear,MONTH(Dec_Val),1),(주시작="월요일")+1)+$B39*7-6</f>
        <v>45648</v>
      </c>
      <c r="M47" s="10">
        <v>45649</v>
      </c>
      <c r="N47" s="10">
        <v>45650</v>
      </c>
      <c r="O47" s="11">
        <v>45651</v>
      </c>
      <c r="P47" s="10">
        <v>45652</v>
      </c>
      <c r="Q47" s="10">
        <v>45653</v>
      </c>
      <c r="R47" s="11">
        <v>45654</v>
      </c>
    </row>
    <row r="48" spans="1:18" ht="15.9" customHeight="1">
      <c r="A48" s="2">
        <v>48</v>
      </c>
      <c r="B48" s="5"/>
      <c r="C48" s="11">
        <f t="array" ref="C48:I48">요일+DATE(CalYear,MONTH(Nov_Val),1)-WEEKDAY(DATE(CalYear,MONTH(Nov_Val),1),(주시작="월요일")+1)+$B40*7-6</f>
        <v>45620</v>
      </c>
      <c r="D48" s="10">
        <v>45621</v>
      </c>
      <c r="E48" s="10">
        <v>45622</v>
      </c>
      <c r="F48" s="10">
        <v>45623</v>
      </c>
      <c r="G48" s="10">
        <v>45624</v>
      </c>
      <c r="H48" s="10">
        <v>45625</v>
      </c>
      <c r="I48" s="11">
        <v>45626</v>
      </c>
      <c r="K48" s="2">
        <v>53</v>
      </c>
      <c r="L48" s="11">
        <f t="array" ref="L48:R48">요일+DATE(CalYear,MONTH(Dec_Val),1)-WEEKDAY(DATE(CalYear,MONTH(Dec_Val),1),(주시작="월요일")+1)+$B40*7-6</f>
        <v>45655</v>
      </c>
      <c r="M48" s="10">
        <v>45656</v>
      </c>
      <c r="N48" s="10">
        <v>45657</v>
      </c>
      <c r="O48" s="10">
        <v>45658</v>
      </c>
      <c r="P48" s="10">
        <v>45659</v>
      </c>
      <c r="Q48" s="10">
        <v>45660</v>
      </c>
      <c r="R48" s="9">
        <v>45661</v>
      </c>
    </row>
    <row r="49" spans="2:18" ht="21.75" customHeight="1">
      <c r="B49" s="5"/>
      <c r="C49" s="12">
        <f t="array" ref="C49:I49">요일+DATE(CalYear,MONTH(Nov_Val),1)-WEEKDAY(DATE(CalYear,MONTH(Nov_Val),1),(주시작="월요일")+1)+$B41*7-6</f>
        <v>45627</v>
      </c>
      <c r="D49" s="13">
        <v>45628</v>
      </c>
      <c r="E49" s="13">
        <v>45629</v>
      </c>
      <c r="F49" s="13">
        <v>45630</v>
      </c>
      <c r="G49" s="13">
        <v>45631</v>
      </c>
      <c r="H49" s="13">
        <v>45632</v>
      </c>
      <c r="I49" s="12">
        <v>45633</v>
      </c>
      <c r="L49" s="9">
        <f t="array" ref="L49:R49">요일+DATE(CalYear,MONTH(Dec_Val),1)-WEEKDAY(DATE(CalYear,MONTH(Dec_Val),1),(주시작="월요일")+1)+$B41*7-6</f>
        <v>45662</v>
      </c>
      <c r="M49" s="13">
        <v>45663</v>
      </c>
      <c r="N49" s="13">
        <v>45664</v>
      </c>
      <c r="O49" s="13">
        <v>45665</v>
      </c>
      <c r="P49" s="13">
        <v>45666</v>
      </c>
      <c r="Q49" s="13">
        <v>45667</v>
      </c>
      <c r="R49" s="12">
        <v>45668</v>
      </c>
    </row>
    <row r="50" spans="2:18">
      <c r="P50" s="16"/>
    </row>
  </sheetData>
  <mergeCells count="13">
    <mergeCell ref="C26:I26"/>
    <mergeCell ref="L26:R26"/>
    <mergeCell ref="C34:I34"/>
    <mergeCell ref="L34:R34"/>
    <mergeCell ref="C42:I42"/>
    <mergeCell ref="L42:R42"/>
    <mergeCell ref="C1:R1"/>
    <mergeCell ref="C2:I2"/>
    <mergeCell ref="L2:R2"/>
    <mergeCell ref="C10:I10"/>
    <mergeCell ref="L10:R10"/>
    <mergeCell ref="C18:I18"/>
    <mergeCell ref="L18:R18"/>
  </mergeCells>
  <phoneticPr fontId="1" type="noConversion"/>
  <conditionalFormatting sqref="C4:I4">
    <cfRule type="expression" dxfId="47" priority="24">
      <formula>DAY(C4)&gt;7</formula>
    </cfRule>
  </conditionalFormatting>
  <conditionalFormatting sqref="C8:I9">
    <cfRule type="expression" dxfId="46" priority="12">
      <formula>DAY(C8)&lt;15</formula>
    </cfRule>
  </conditionalFormatting>
  <conditionalFormatting sqref="C12:I12">
    <cfRule type="expression" dxfId="45" priority="22">
      <formula>DAY(C12)&gt;7</formula>
    </cfRule>
  </conditionalFormatting>
  <conditionalFormatting sqref="C16:I17">
    <cfRule type="expression" dxfId="44" priority="10">
      <formula>DAY(C16)&lt;15</formula>
    </cfRule>
  </conditionalFormatting>
  <conditionalFormatting sqref="C20:I20">
    <cfRule type="expression" dxfId="43" priority="17">
      <formula>DAY(C20)&gt;7</formula>
    </cfRule>
  </conditionalFormatting>
  <conditionalFormatting sqref="C24:I25">
    <cfRule type="expression" dxfId="42" priority="5">
      <formula>DAY(C24)&lt;15</formula>
    </cfRule>
  </conditionalFormatting>
  <conditionalFormatting sqref="C28:I28">
    <cfRule type="expression" dxfId="41" priority="19">
      <formula>DAY(C28)&gt;7</formula>
    </cfRule>
  </conditionalFormatting>
  <conditionalFormatting sqref="C32:I33">
    <cfRule type="expression" dxfId="40" priority="7">
      <formula>DAY(C32)&lt;15</formula>
    </cfRule>
  </conditionalFormatting>
  <conditionalFormatting sqref="C36:I36">
    <cfRule type="expression" dxfId="39" priority="16">
      <formula>DAY(C36)&gt;7</formula>
    </cfRule>
  </conditionalFormatting>
  <conditionalFormatting sqref="C40:I41">
    <cfRule type="expression" dxfId="38" priority="4">
      <formula>DAY(C40)&lt;15</formula>
    </cfRule>
  </conditionalFormatting>
  <conditionalFormatting sqref="C44:I44">
    <cfRule type="expression" dxfId="37" priority="14">
      <formula>DAY(C44)&gt;7</formula>
    </cfRule>
  </conditionalFormatting>
  <conditionalFormatting sqref="C48:I49">
    <cfRule type="expression" dxfId="36" priority="2">
      <formula>DAY(C48)&lt;15</formula>
    </cfRule>
  </conditionalFormatting>
  <conditionalFormatting sqref="L4:R4">
    <cfRule type="expression" dxfId="35" priority="23">
      <formula>DAY(L4)&gt;7</formula>
    </cfRule>
  </conditionalFormatting>
  <conditionalFormatting sqref="L8:R9">
    <cfRule type="expression" dxfId="34" priority="11">
      <formula>DAY(L8)&lt;15</formula>
    </cfRule>
  </conditionalFormatting>
  <conditionalFormatting sqref="L12:R12">
    <cfRule type="expression" dxfId="33" priority="21">
      <formula>DAY(L12)&gt;7</formula>
    </cfRule>
  </conditionalFormatting>
  <conditionalFormatting sqref="L16:R17">
    <cfRule type="expression" dxfId="32" priority="9">
      <formula>DAY(L16)&lt;15</formula>
    </cfRule>
  </conditionalFormatting>
  <conditionalFormatting sqref="L20:R20">
    <cfRule type="expression" dxfId="31" priority="18">
      <formula>DAY(L20)&gt;7</formula>
    </cfRule>
  </conditionalFormatting>
  <conditionalFormatting sqref="L24:R25">
    <cfRule type="expression" dxfId="30" priority="6">
      <formula>DAY(L24)&lt;15</formula>
    </cfRule>
  </conditionalFormatting>
  <conditionalFormatting sqref="L28:R28">
    <cfRule type="expression" dxfId="29" priority="20">
      <formula>DAY(L28)&gt;7</formula>
    </cfRule>
  </conditionalFormatting>
  <conditionalFormatting sqref="L32:R33">
    <cfRule type="expression" dxfId="28" priority="8">
      <formula>DAY(L32)&lt;15</formula>
    </cfRule>
  </conditionalFormatting>
  <conditionalFormatting sqref="L36:R36">
    <cfRule type="expression" dxfId="27" priority="15">
      <formula>DAY(L36)&gt;7</formula>
    </cfRule>
  </conditionalFormatting>
  <conditionalFormatting sqref="L40:R41">
    <cfRule type="expression" dxfId="26" priority="3">
      <formula>DAY(L40)&lt;15</formula>
    </cfRule>
  </conditionalFormatting>
  <conditionalFormatting sqref="L44:R44">
    <cfRule type="expression" dxfId="25" priority="13">
      <formula>DAY(L44)&gt;7</formula>
    </cfRule>
  </conditionalFormatting>
  <conditionalFormatting sqref="L48:R49">
    <cfRule type="expression" dxfId="24" priority="1">
      <formula>DAY(L48)&lt;15</formula>
    </cfRule>
  </conditionalFormatting>
  <dataValidations count="27">
    <dataValidation allowBlank="1" showInputMessage="1" showErrorMessage="1" prompt="이번 달의 달력 일자는 B4에서 H9 셀까지 자동으로 업데이트됩니다. 이 셀에 표시된 숫자가 1이 아니라면 이 셀의 숫자는 이전 달의 날짜를 나타냅니다." sqref="C4" xr:uid="{926217D1-AEFC-4452-832D-7694F6253FA8}"/>
    <dataValidation allowBlank="1" showInputMessage="1" showErrorMessage="1" prompt="이번 달의 달력 일자는 J4에서 P9 셀까지 자동으로 업데이트됩니다. 이 셀에 표시된 숫자가 1이 아니라면 이 셀의 숫자는 이전 달의 날짜를 나타냅니다." sqref="L4" xr:uid="{C978384E-744F-4E58-854E-379C3B1D4E63}"/>
    <dataValidation allowBlank="1" showInputMessage="1" showErrorMessage="1" prompt="이번 달의 달력 일자는 B12에서 H17 셀까지 자동으로 업데이트됩니다. 이 셀에 표시된 숫자가 1이 아니라면 이 셀의 숫자는 이전 달의 날짜를 나타냅니다." sqref="C12" xr:uid="{E4B65951-F6F5-4F33-9D79-897B91C9EEAB}"/>
    <dataValidation allowBlank="1" showInputMessage="1" showErrorMessage="1" prompt="이번 달의 달력 일자는 J12에서 P17 셀까지 자동으로 업데이트됩니다. 이 셀에 표시된 숫자가 1이 아니라면 이 셀의 숫자는 이전 달의 날짜를 나타냅니다." sqref="L12" xr:uid="{E4CD9D7B-29CF-4287-9FE5-A187E737870A}"/>
    <dataValidation allowBlank="1" showInputMessage="1" showErrorMessage="1" prompt="이번 달의 달력 일자는 B20에서 H25 셀까지 자동으로 업데이트됩니다. 이 셀에 표시된 숫자가 1이 아니라면 이 셀의 숫자는 이전 달의 날짜를 나타냅니다." sqref="C20" xr:uid="{56CEFD66-5EEA-4AE0-BC8D-B0B10765DDE7}"/>
    <dataValidation allowBlank="1" showInputMessage="1" showErrorMessage="1" prompt="이번 달의 달력 일자는 J20에서 P25 셀까지 자동으로 업데이트됩니다. 이 셀에 표시된 숫자가 1이 아니라면 이 셀의 숫자는 이전 달의 날짜를 나타냅니다." sqref="L20" xr:uid="{9930202D-13E6-46BF-A9D7-7106F19FCAA3}"/>
    <dataValidation allowBlank="1" showInputMessage="1" showErrorMessage="1" prompt="이번 달의 달력 일자는 B28에서 H33 셀까지 자동으로 업데이트됩니다. 이 셀에 표시된 숫자가 1이 아니라면 이 셀의 숫자는 이전 달의 날짜를 나타냅니다." sqref="C28" xr:uid="{100E1F3E-D4B0-4A89-A456-6F1E7E99C900}"/>
    <dataValidation allowBlank="1" showInputMessage="1" showErrorMessage="1" prompt="이번 달의 달력 일자는 J28에서 P33 셀까지 자동으로 업데이트됩니다. 이 셀에 표시된 숫자가 1이 아니라면 이 셀의 숫자는 이전 달의 날짜를 나타냅니다." sqref="L28" xr:uid="{6D66BF7D-3853-48A2-B4D6-1150FB1BDA01}"/>
    <dataValidation allowBlank="1" showInputMessage="1" showErrorMessage="1" prompt="이번 달의 달력 일자는 B36에서 H41 셀까지 자동으로 업데이트됩니다. 이 셀에 표시된 숫자가 1이 아니라면 이 셀의 숫자는 이전 달의 날짜를 나타냅니다." sqref="C36" xr:uid="{AA109840-17F4-4742-A993-0C0027720A43}"/>
    <dataValidation allowBlank="1" showInputMessage="1" showErrorMessage="1" prompt="이번 달의 달력 일자는 J36에서 P41 셀까지 자동으로 업데이트됩니다. 이 셀에 표시된 숫자가 1이 아니라면 이 셀의 숫자는 이전 달의 날짜를 나타냅니다." sqref="L36" xr:uid="{95EA2046-EA16-4C6F-9C6C-EC3066AA25CE}"/>
    <dataValidation allowBlank="1" showInputMessage="1" showErrorMessage="1" prompt="이번 달의 달력 일자는 B44에서 H49 셀까지 자동으로 업데이트됩니다. 이 셀에 표시된 숫자가 1이 아니라면 이 셀의 숫자는 이전 달의 날짜를 나타냅니다." sqref="C44" xr:uid="{67350FB1-15B2-4F94-BF0A-FAF3ED94F277}"/>
    <dataValidation allowBlank="1" showInputMessage="1" showErrorMessage="1" prompt="이번 달의 달력 일자는 J44에서 P49 셀까지 자동으로 업데이트됩니다. 이 셀에 표시된 숫자가 1이 아니라면 이 셀의 숫자는 이전 달의 날짜를 나타냅니다." sqref="L44" xr:uid="{E784BB79-8C7E-40D6-9B0C-8627BAC129B5}"/>
    <dataValidation allowBlank="1" showInputMessage="1" showErrorMessage="1" prompt="B3에서 H3 셀에는 위 셀에 있는 월의 평일이 표시됩니다." sqref="C3 L3 C11 L11 C19 C27 C35 C43 L43 L35 L27 L19" xr:uid="{12A44399-DEE8-4521-9198-6081E16C607B}"/>
    <dataValidation allowBlank="1" showInputMessage="1" showErrorMessage="1" prompt="캘린더 월이 이 셀에 있습니다. 이번 달의 캘린더는 B43에서 H49 셀까지 자동 업데이트되며 이전, 현재 및 다음 달의 날짜가 포함됩니다." sqref="C42:I42" xr:uid="{AF0D6DA6-FE19-4459-B3F1-E6FD2FA2C069}"/>
    <dataValidation allowBlank="1" showInputMessage="1" showErrorMessage="1" prompt="캘린더 월이 이 셀에 있습니다. 이번 달의 캘린더는 J35에서 P41 셀까지 자동 업데이트되며 이전, 현재 및 다음 달의 날짜가 포함됩니다." sqref="L34:R34" xr:uid="{F22EB47F-9A75-41F5-AD20-F003E96D4DE9}"/>
    <dataValidation allowBlank="1" showInputMessage="1" showErrorMessage="1" prompt="캘린더 월이 이 셀에 있습니다. 이번 달의 캘린더는 B35에서 H41 셀까지 자동 업데이트되며 이전, 현재 및 다음 달의 날짜가 포함됩니다." sqref="C34:I34" xr:uid="{6407C5D0-36AA-413A-9549-60BA4FB2504C}"/>
    <dataValidation allowBlank="1" showInputMessage="1" showErrorMessage="1" prompt="캘린더 월이 이 셀에 있습니다. 이번 달의 캘린더는 J27에서 P33 셀까지 자동 업데이트되며 이전, 현재 및 다음 달의 날짜가 포함됩니다." sqref="L26:R26" xr:uid="{E05F76B0-4125-48E6-96BF-406805B3F55A}"/>
    <dataValidation allowBlank="1" showInputMessage="1" showErrorMessage="1" prompt="캘린더 월이 이 셀에 있습니다. 이번 달의 캘린더는 B27에서 H33 셀까지 자동 업데이트되며 이전, 현재 및 다음 달의 날짜가 포함됩니다." sqref="C26:I26" xr:uid="{F1EE5F27-1E9B-4BA4-B443-2699A0163E96}"/>
    <dataValidation allowBlank="1" showInputMessage="1" showErrorMessage="1" prompt="캘린더 월이 이 셀에 있습니다. 이번 달의 캘린더는 J19에서 P25 셀까지 자동 업데이트되며 이전, 현재 및 다음 달의 날짜가 포함됩니다." sqref="L18:R18" xr:uid="{20A92BA7-0439-414B-9E0C-5A87F94CA6B8}"/>
    <dataValidation allowBlank="1" showInputMessage="1" showErrorMessage="1" prompt="캘린더 월이 이 셀에 있습니다. 이번 달의 캘린더는 B19에서 H25 셀까지 자동 업데이트되며 이전, 현재 및 다음 달의 날짜가 포함됩니다." sqref="C18:I18" xr:uid="{C6BF591A-FC3C-4A24-AB71-15D6A5707CB6}"/>
    <dataValidation allowBlank="1" showInputMessage="1" showErrorMessage="1" prompt="캘린더 월이 이 셀에 있습니다. 이번 달의 캘린더는 J11에서 P17 셀까지 자동 업데이트되며 이전, 현재 및 다음 달의 날짜가 포함됩니다." sqref="L10:R10" xr:uid="{74D4BA92-34F0-4D0E-8FE7-9AA8C12692FC}"/>
    <dataValidation allowBlank="1" showInputMessage="1" showErrorMessage="1" prompt="캘린더 월이 이 셀에 있습니다. 이번 달의 캘린더는 B3에서 H9 셀까지 자동 업데이트되며 이전, 현재 및 다음 달의 날짜가 포함됩니다." sqref="C2:I2" xr:uid="{2CB1AEE6-67F0-4F9A-A293-79CB1766A16D}"/>
    <dataValidation allowBlank="1" showInputMessage="1" showErrorMessage="1" prompt="캘린더 월이 이 셀에 있습니다. 이번 달의 캘린더는 B11에서 H17 셀까지 자동 업데이트되며 이전, 현재 및 다음 달의 날짜가 포함됩니다." sqref="C10:I10" xr:uid="{ACABA3D2-73EE-4070-A0F4-20B6DC862AE0}"/>
    <dataValidation allowBlank="1" showInputMessage="1" showErrorMessage="1" prompt="캘린더 월이 이 셀에 있습니다. 이번 달의 캘린더는 J3에서 P9 셀까지 자동 업데이트되며 이전, 현재 및 다음 달의 날짜가 포함됩니다." sqref="L2:R2" xr:uid="{557C5E1F-FA34-4500-A031-1064198252CC}"/>
    <dataValidation allowBlank="1" showInputMessage="1" showErrorMessage="1" prompt="캘린더 월이 이 셀에 있습니다. 이번 달의 캘린더는 J43에서 P49 셀까지 자동 업데이트되며 이전, 현재 및 다음 달의 날짜가 포함됩니다." sqref="L42:R42" xr:uid="{78920BA4-165A-42A9-B226-F99197464667}"/>
    <dataValidation allowBlank="1" showInputMessage="1" showErrorMessage="1" prompt="이 셀에 연도를 입력하여 B2에서 P49 셀까지 매월 달력을 자동으로 업데이트합니다." sqref="C1:R1" xr:uid="{3EC528E3-760A-435E-B917-E228AFFB7352}"/>
    <dataValidation allowBlank="1" showInputMessage="1" showErrorMessage="1" prompt="이 모든 연도 캘린더 (일-토) 워크시트를 사용하여 모든 연도의 달력을 만듭니다. 매월 자동으로 캘린더를 업데이트하려면 오른쪽 셀에 연도를 입력합니다." sqref="B1" xr:uid="{99A1FE5A-28D3-42FA-A5B1-B5089E23080A}"/>
  </dataValidations>
  <printOptions horizontalCentered="1"/>
  <pageMargins left="0.25" right="0.25" top="0.75" bottom="0.75" header="0.3" footer="0.3"/>
  <pageSetup paperSize="9" scale="78" orientation="portrait" r:id="rId1"/>
  <headerFooter differentFirst="1">
    <oddFooter>Page &amp;P of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EFEF4-561E-4F1E-8CF4-89F9A0D32A60}">
  <sheetPr>
    <tabColor theme="0"/>
    <pageSetUpPr autoPageBreaks="0" fitToPage="1"/>
  </sheetPr>
  <dimension ref="A1:R50"/>
  <sheetViews>
    <sheetView showGridLines="0" zoomScale="85" zoomScaleNormal="85" zoomScaleSheetLayoutView="85" workbookViewId="0">
      <selection activeCell="M22" sqref="M22"/>
    </sheetView>
  </sheetViews>
  <sheetFormatPr defaultColWidth="9" defaultRowHeight="17"/>
  <cols>
    <col min="1" max="1" width="6.1640625" style="2" customWidth="1"/>
    <col min="2" max="2" width="1.4140625" style="3" customWidth="1"/>
    <col min="3" max="3" width="6.58203125" style="14" customWidth="1"/>
    <col min="4" max="8" width="6.58203125" style="15" customWidth="1"/>
    <col min="9" max="9" width="6.58203125" style="14" customWidth="1"/>
    <col min="10" max="10" width="4.4140625" style="3" customWidth="1"/>
    <col min="11" max="11" width="3.08203125" style="2" customWidth="1"/>
    <col min="12" max="12" width="6.58203125" style="14" customWidth="1"/>
    <col min="13" max="17" width="6.58203125" style="15" customWidth="1"/>
    <col min="18" max="18" width="6.58203125" style="14" customWidth="1"/>
    <col min="19" max="19" width="2.58203125" style="3" customWidth="1"/>
    <col min="20" max="20" width="3.4140625" style="3" customWidth="1"/>
    <col min="21" max="16384" width="9" style="3"/>
  </cols>
  <sheetData>
    <row r="1" spans="1:18" ht="69.75" customHeight="1">
      <c r="C1" s="4">
        <v>2025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ht="21.75" customHeight="1">
      <c r="B2" s="5"/>
      <c r="C2" s="6" t="s">
        <v>3</v>
      </c>
      <c r="D2" s="6"/>
      <c r="E2" s="6"/>
      <c r="F2" s="6"/>
      <c r="G2" s="6"/>
      <c r="H2" s="6"/>
      <c r="I2" s="6"/>
      <c r="L2" s="6" t="s">
        <v>4</v>
      </c>
      <c r="M2" s="6"/>
      <c r="N2" s="6"/>
      <c r="O2" s="6"/>
      <c r="P2" s="6"/>
      <c r="Q2" s="6"/>
      <c r="R2" s="6"/>
    </row>
    <row r="3" spans="1:18" ht="21.75" customHeight="1">
      <c r="A3" s="2" t="s">
        <v>5</v>
      </c>
      <c r="B3" s="5"/>
      <c r="C3" s="7" t="str">
        <f>CHOOSE(1+(주시작="월요일"),"일","월","화","수","목","금","토","일")</f>
        <v>일</v>
      </c>
      <c r="D3" s="8" t="str">
        <f>CHOOSE(2+(주시작="월요일"),"일","월","화","수","목","금","토","일")</f>
        <v>월</v>
      </c>
      <c r="E3" s="8" t="str">
        <f>CHOOSE(3+(주시작="월요일"),"일","월","화","수","목","금","토","일")</f>
        <v>화</v>
      </c>
      <c r="F3" s="8" t="str">
        <f>CHOOSE(4+(주시작="월요일"),"일","월","화","수","목","금","토","일")</f>
        <v>수</v>
      </c>
      <c r="G3" s="8" t="str">
        <f>CHOOSE(5+(주시작="월요일"),"일","월","화","수","목","금","토","일")</f>
        <v>목</v>
      </c>
      <c r="H3" s="8" t="str">
        <f>CHOOSE(6+(주시작="월요일"),"일","월","화","수","목","금","토","일")</f>
        <v>금</v>
      </c>
      <c r="I3" s="7" t="str">
        <f>CHOOSE(7+(주시작="월요일"),"일","월","화","수","목","금","토","일")</f>
        <v>토</v>
      </c>
      <c r="K3" s="2" t="s">
        <v>5</v>
      </c>
      <c r="L3" s="7" t="str">
        <f>CHOOSE(1+(주시작="월요일"),"일","월","화","수","목","금","토","일")</f>
        <v>일</v>
      </c>
      <c r="M3" s="8" t="str">
        <f>CHOOSE(2+(주시작="월요일"),"일","월","화","수","목","금","토","일")</f>
        <v>월</v>
      </c>
      <c r="N3" s="8" t="str">
        <f>CHOOSE(3+(주시작="월요일"),"일","월","화","수","목","금","토","일")</f>
        <v>화</v>
      </c>
      <c r="O3" s="8" t="str">
        <f>CHOOSE(4+(주시작="월요일"),"일","월","화","수","목","금","토","일")</f>
        <v>수</v>
      </c>
      <c r="P3" s="8" t="str">
        <f>CHOOSE(5+(주시작="월요일"),"일","월","화","수","목","금","토","일")</f>
        <v>목</v>
      </c>
      <c r="Q3" s="8" t="str">
        <f>CHOOSE(6+(주시작="월요일"),"일","월","화","수","목","금","토","일")</f>
        <v>금</v>
      </c>
      <c r="R3" s="7" t="str">
        <f>CHOOSE(7+(주시작="월요일"),"일","월","화","수","목","금","토","일")</f>
        <v>토</v>
      </c>
    </row>
    <row r="4" spans="1:18" ht="15.9" customHeight="1">
      <c r="A4" s="2">
        <v>1</v>
      </c>
      <c r="B4" s="5">
        <v>1</v>
      </c>
      <c r="C4" s="9">
        <f t="array" ref="C4:I4">요일+DATE(CalYear,MONTH(Jan_Val),1)-WEEKDAY(DATE(CalYear,MONTH(Jan_Val),1),(주시작="월요일")+1)+$B4*7-6</f>
        <v>45655</v>
      </c>
      <c r="D4" s="9">
        <v>45656</v>
      </c>
      <c r="E4" s="10">
        <v>45657</v>
      </c>
      <c r="F4" s="17">
        <v>45658</v>
      </c>
      <c r="G4" s="10">
        <v>45659</v>
      </c>
      <c r="H4" s="10">
        <v>45660</v>
      </c>
      <c r="I4" s="11">
        <v>45661</v>
      </c>
      <c r="K4" s="2">
        <v>5</v>
      </c>
      <c r="L4" s="12">
        <f t="array" ref="L4:R4">요일+DATE(CalYear,MONTH(Feb_Val),1)-WEEKDAY(DATE(CalYear,MONTH(Feb_Val),1),(주시작="월요일")+1)+$B4*7-6</f>
        <v>45683</v>
      </c>
      <c r="M4" s="13">
        <v>45684</v>
      </c>
      <c r="N4" s="13">
        <v>45685</v>
      </c>
      <c r="O4" s="10">
        <v>45686</v>
      </c>
      <c r="P4" s="10">
        <v>45687</v>
      </c>
      <c r="Q4" s="10">
        <v>45688</v>
      </c>
      <c r="R4" s="11">
        <v>45689</v>
      </c>
    </row>
    <row r="5" spans="1:18" ht="15.9" customHeight="1">
      <c r="A5" s="2">
        <v>2</v>
      </c>
      <c r="B5" s="5">
        <v>2</v>
      </c>
      <c r="C5" s="11">
        <f t="array" ref="C5:I5">요일+DATE(CalYear,MONTH(Jan_Val),1)-WEEKDAY(DATE(CalYear,MONTH(Jan_Val),1),(주시작="월요일")+1)+$B5*7-6</f>
        <v>45662</v>
      </c>
      <c r="D5" s="10">
        <v>45663</v>
      </c>
      <c r="E5" s="10">
        <v>45664</v>
      </c>
      <c r="F5" s="10">
        <v>45665</v>
      </c>
      <c r="G5" s="10">
        <v>45666</v>
      </c>
      <c r="H5" s="10">
        <v>45667</v>
      </c>
      <c r="I5" s="11">
        <v>45668</v>
      </c>
      <c r="K5" s="2">
        <v>6</v>
      </c>
      <c r="L5" s="11">
        <f t="array" ref="L5:R5">요일+DATE(CalYear,MONTH(Feb_Val),1)-WEEKDAY(DATE(CalYear,MONTH(Feb_Val),1),(주시작="월요일")+1)+$B5*7-6</f>
        <v>45690</v>
      </c>
      <c r="M5" s="18">
        <v>45691</v>
      </c>
      <c r="N5" s="18">
        <v>45692</v>
      </c>
      <c r="O5" s="18">
        <v>45693</v>
      </c>
      <c r="P5" s="18">
        <v>45694</v>
      </c>
      <c r="Q5" s="18">
        <v>45695</v>
      </c>
      <c r="R5" s="11">
        <v>45696</v>
      </c>
    </row>
    <row r="6" spans="1:18" ht="15.9" customHeight="1">
      <c r="A6" s="2">
        <v>3</v>
      </c>
      <c r="B6" s="5">
        <v>3</v>
      </c>
      <c r="C6" s="11">
        <f t="array" ref="C6:I6">요일+DATE(CalYear,MONTH(Jan_Val),1)-WEEKDAY(DATE(CalYear,MONTH(Jan_Val),1),(주시작="월요일")+1)+$B6*7-6</f>
        <v>45669</v>
      </c>
      <c r="D6" s="10">
        <v>45670</v>
      </c>
      <c r="E6" s="10">
        <v>45671</v>
      </c>
      <c r="F6" s="10">
        <v>45672</v>
      </c>
      <c r="G6" s="10">
        <v>45673</v>
      </c>
      <c r="H6" s="10">
        <v>45674</v>
      </c>
      <c r="I6" s="11">
        <v>45675</v>
      </c>
      <c r="K6" s="2">
        <v>7</v>
      </c>
      <c r="L6" s="11">
        <f t="array" ref="L6:R6">요일+DATE(CalYear,MONTH(Feb_Val),1)-WEEKDAY(DATE(CalYear,MONTH(Feb_Val),1),(주시작="월요일")+1)+$B6*7-6</f>
        <v>45697</v>
      </c>
      <c r="M6" s="18">
        <v>45698</v>
      </c>
      <c r="N6" s="18">
        <v>45699</v>
      </c>
      <c r="O6" s="18">
        <v>45700</v>
      </c>
      <c r="P6" s="18">
        <v>45701</v>
      </c>
      <c r="Q6" s="18">
        <v>45702</v>
      </c>
      <c r="R6" s="11">
        <v>45703</v>
      </c>
    </row>
    <row r="7" spans="1:18" ht="15.9" customHeight="1">
      <c r="A7" s="2">
        <v>4</v>
      </c>
      <c r="B7" s="5">
        <v>4</v>
      </c>
      <c r="C7" s="11">
        <f t="array" ref="C7:I7">요일+DATE(CalYear,MONTH(Jan_Val),1)-WEEKDAY(DATE(CalYear,MONTH(Jan_Val),1),(주시작="월요일")+1)+$B7*7-6</f>
        <v>45676</v>
      </c>
      <c r="D7" s="10">
        <v>45677</v>
      </c>
      <c r="E7" s="10">
        <v>45678</v>
      </c>
      <c r="F7" s="10">
        <v>45679</v>
      </c>
      <c r="G7" s="10">
        <v>45680</v>
      </c>
      <c r="H7" s="10">
        <v>45681</v>
      </c>
      <c r="I7" s="11">
        <v>45682</v>
      </c>
      <c r="K7" s="2">
        <v>8</v>
      </c>
      <c r="L7" s="11">
        <f t="array" ref="L7:R7">요일+DATE(CalYear,MONTH(Feb_Val),1)-WEEKDAY(DATE(CalYear,MONTH(Feb_Val),1),(주시작="월요일")+1)+$B7*7-6</f>
        <v>45704</v>
      </c>
      <c r="M7" s="10">
        <v>45705</v>
      </c>
      <c r="N7" s="10">
        <v>45706</v>
      </c>
      <c r="O7" s="10">
        <v>45707</v>
      </c>
      <c r="P7" s="10">
        <v>45708</v>
      </c>
      <c r="Q7" s="10">
        <v>45709</v>
      </c>
      <c r="R7" s="11">
        <v>45710</v>
      </c>
    </row>
    <row r="8" spans="1:18" ht="15.9" customHeight="1">
      <c r="A8" s="2">
        <v>5</v>
      </c>
      <c r="B8" s="5">
        <v>5</v>
      </c>
      <c r="C8" s="11">
        <f t="array" ref="C8:I8">요일+DATE(CalYear,MONTH(Jan_Val),1)-WEEKDAY(DATE(CalYear,MONTH(Jan_Val),1),(주시작="월요일")+1)+$B8*7-6</f>
        <v>45683</v>
      </c>
      <c r="D8" s="10">
        <v>45684</v>
      </c>
      <c r="E8" s="17">
        <v>45685</v>
      </c>
      <c r="F8" s="17">
        <v>45686</v>
      </c>
      <c r="G8" s="17">
        <v>45687</v>
      </c>
      <c r="H8" s="13">
        <v>45688</v>
      </c>
      <c r="I8" s="12">
        <v>45689</v>
      </c>
      <c r="K8" s="2">
        <v>9</v>
      </c>
      <c r="L8" s="11">
        <f t="array" ref="L8:R8">요일+DATE(CalYear,MONTH(Feb_Val),1)-WEEKDAY(DATE(CalYear,MONTH(Feb_Val),1),(주시작="월요일")+1)+$B8*7-6</f>
        <v>45711</v>
      </c>
      <c r="M8" s="10">
        <v>45712</v>
      </c>
      <c r="N8" s="10">
        <v>45713</v>
      </c>
      <c r="O8" s="10">
        <v>45714</v>
      </c>
      <c r="P8" s="10">
        <v>45715</v>
      </c>
      <c r="Q8" s="13">
        <v>45716</v>
      </c>
      <c r="R8" s="12">
        <v>45717</v>
      </c>
    </row>
    <row r="9" spans="1:18" ht="21.75" customHeight="1">
      <c r="B9" s="5">
        <v>6</v>
      </c>
      <c r="C9" s="12">
        <f t="array" ref="C9:I9">요일+DATE(CalYear,MONTH(Jan_Val),1)-WEEKDAY(DATE(CalYear,MONTH(Jan_Val),1),(주시작="월요일")+1)+$B9*7-6</f>
        <v>45690</v>
      </c>
      <c r="D9" s="13">
        <v>45691</v>
      </c>
      <c r="E9" s="13">
        <v>45692</v>
      </c>
      <c r="F9" s="13">
        <v>45693</v>
      </c>
      <c r="G9" s="13">
        <v>45694</v>
      </c>
      <c r="H9" s="13">
        <v>45695</v>
      </c>
      <c r="I9" s="12">
        <v>45696</v>
      </c>
      <c r="L9" s="12">
        <f t="array" ref="L9:R9">요일+DATE(CalYear,MONTH(Feb_Val),1)-WEEKDAY(DATE(CalYear,MONTH(Feb_Val),1),(주시작="월요일")+1)+$B9*7-6</f>
        <v>45718</v>
      </c>
      <c r="M9" s="13">
        <v>45719</v>
      </c>
      <c r="N9" s="13">
        <v>45720</v>
      </c>
      <c r="O9" s="13">
        <v>45721</v>
      </c>
      <c r="P9" s="13">
        <v>45722</v>
      </c>
      <c r="Q9" s="13">
        <v>45723</v>
      </c>
      <c r="R9" s="12">
        <v>45724</v>
      </c>
    </row>
    <row r="10" spans="1:18" ht="21.75" customHeight="1">
      <c r="B10" s="5"/>
      <c r="C10" s="6" t="s">
        <v>6</v>
      </c>
      <c r="D10" s="6"/>
      <c r="E10" s="6"/>
      <c r="F10" s="6"/>
      <c r="G10" s="6"/>
      <c r="H10" s="6"/>
      <c r="I10" s="6"/>
      <c r="L10" s="6" t="s">
        <v>7</v>
      </c>
      <c r="M10" s="6"/>
      <c r="N10" s="6"/>
      <c r="O10" s="6"/>
      <c r="P10" s="6"/>
      <c r="Q10" s="6"/>
      <c r="R10" s="6"/>
    </row>
    <row r="11" spans="1:18" ht="21.75" customHeight="1">
      <c r="A11" s="2" t="s">
        <v>5</v>
      </c>
      <c r="B11" s="5"/>
      <c r="C11" s="7" t="str">
        <f>CHOOSE(1+(주시작="월요일"),"일","월","화","수","목","금","토","일")</f>
        <v>일</v>
      </c>
      <c r="D11" s="8" t="str">
        <f>CHOOSE(2+(주시작="월요일"),"일","월","화","수","목","금","토","일")</f>
        <v>월</v>
      </c>
      <c r="E11" s="8" t="str">
        <f>CHOOSE(3+(주시작="월요일"),"일","월","화","수","목","금","토","일")</f>
        <v>화</v>
      </c>
      <c r="F11" s="8" t="str">
        <f>CHOOSE(4+(주시작="월요일"),"일","월","화","수","목","금","토","일")</f>
        <v>수</v>
      </c>
      <c r="G11" s="8" t="str">
        <f>CHOOSE(5+(주시작="월요일"),"일","월","화","수","목","금","토","일")</f>
        <v>목</v>
      </c>
      <c r="H11" s="8" t="str">
        <f>CHOOSE(6+(주시작="월요일"),"일","월","화","수","목","금","토","일")</f>
        <v>금</v>
      </c>
      <c r="I11" s="7" t="str">
        <f>CHOOSE(7+(주시작="월요일"),"일","월","화","수","목","금","토","일")</f>
        <v>토</v>
      </c>
      <c r="K11" s="2" t="s">
        <v>5</v>
      </c>
      <c r="L11" s="7" t="str">
        <f>CHOOSE(1+(주시작="월요일"),"일","월","화","수","목","금","토","일")</f>
        <v>일</v>
      </c>
      <c r="M11" s="8" t="str">
        <f>CHOOSE(2+(주시작="월요일"),"일","월","화","수","목","금","토","일")</f>
        <v>월</v>
      </c>
      <c r="N11" s="8" t="str">
        <f>CHOOSE(3+(주시작="월요일"),"일","월","화","수","목","금","토","일")</f>
        <v>화</v>
      </c>
      <c r="O11" s="8" t="str">
        <f>CHOOSE(4+(주시작="월요일"),"일","월","화","수","목","금","토","일")</f>
        <v>수</v>
      </c>
      <c r="P11" s="8" t="str">
        <f>CHOOSE(5+(주시작="월요일"),"일","월","화","수","목","금","토","일")</f>
        <v>목</v>
      </c>
      <c r="Q11" s="8" t="str">
        <f>CHOOSE(6+(주시작="월요일"),"일","월","화","수","목","금","토","일")</f>
        <v>금</v>
      </c>
      <c r="R11" s="7" t="str">
        <f>CHOOSE(7+(주시작="월요일"),"일","월","화","수","목","금","토","일")</f>
        <v>토</v>
      </c>
    </row>
    <row r="12" spans="1:18" ht="15.9" customHeight="1">
      <c r="A12" s="2">
        <v>9</v>
      </c>
      <c r="B12" s="5"/>
      <c r="C12" s="12">
        <f t="array" ref="C12:I12">요일+DATE(CalYear,MONTH(Mar_Val),1)-WEEKDAY(DATE(CalYear,MONTH(Mar_Val),1),(주시작="월요일")+1)+$B4*7-6</f>
        <v>45711</v>
      </c>
      <c r="D12" s="13">
        <v>45712</v>
      </c>
      <c r="E12" s="13">
        <v>45713</v>
      </c>
      <c r="F12" s="10">
        <v>45714</v>
      </c>
      <c r="G12" s="10">
        <v>45715</v>
      </c>
      <c r="H12" s="11">
        <v>45716</v>
      </c>
      <c r="I12" s="11">
        <v>45717</v>
      </c>
      <c r="K12" s="2">
        <v>14</v>
      </c>
      <c r="L12" s="12">
        <f t="array" ref="L12:R12">요일+DATE(CalYear,MONTH(Apl_Val),1)-WEEKDAY(DATE(CalYear,MONTH(Apl_Val),1),(주시작="월요일")+1)+$B4*7-6</f>
        <v>45746</v>
      </c>
      <c r="M12" s="13">
        <v>45747</v>
      </c>
      <c r="N12" s="13">
        <v>45748</v>
      </c>
      <c r="O12" s="13">
        <v>45749</v>
      </c>
      <c r="P12" s="13">
        <v>45750</v>
      </c>
      <c r="Q12" s="13">
        <v>45751</v>
      </c>
      <c r="R12" s="11">
        <v>45752</v>
      </c>
    </row>
    <row r="13" spans="1:18" ht="15.9" customHeight="1">
      <c r="A13" s="2">
        <v>10</v>
      </c>
      <c r="B13" s="5"/>
      <c r="C13" s="11">
        <f t="array" ref="C13:I13">요일+DATE(CalYear,MONTH(Mar_Val),1)-WEEKDAY(DATE(CalYear,MONTH(Mar_Val),1),(주시작="월요일")+1)+$B5*7-6</f>
        <v>45718</v>
      </c>
      <c r="D13" s="10">
        <v>45719</v>
      </c>
      <c r="E13" s="10">
        <v>45720</v>
      </c>
      <c r="F13" s="10">
        <v>45721</v>
      </c>
      <c r="G13" s="10">
        <v>45722</v>
      </c>
      <c r="H13" s="10">
        <v>45723</v>
      </c>
      <c r="I13" s="11">
        <v>45724</v>
      </c>
      <c r="K13" s="2">
        <v>15</v>
      </c>
      <c r="L13" s="11">
        <f t="array" ref="L13:R13">요일+DATE(CalYear,MONTH(Apl_Val),1)-WEEKDAY(DATE(CalYear,MONTH(Apl_Val),1),(주시작="월요일")+1)+$B5*7-6</f>
        <v>45753</v>
      </c>
      <c r="M13" s="10">
        <v>45754</v>
      </c>
      <c r="N13" s="10">
        <v>45755</v>
      </c>
      <c r="O13" s="18">
        <v>45756</v>
      </c>
      <c r="P13" s="10">
        <v>45757</v>
      </c>
      <c r="Q13" s="10">
        <v>45758</v>
      </c>
      <c r="R13" s="11">
        <v>45759</v>
      </c>
    </row>
    <row r="14" spans="1:18" ht="15.9" customHeight="1">
      <c r="A14" s="2">
        <v>11</v>
      </c>
      <c r="B14" s="5"/>
      <c r="C14" s="11">
        <f t="array" ref="C14:I14">요일+DATE(CalYear,MONTH(Mar_Val),1)-WEEKDAY(DATE(CalYear,MONTH(Mar_Val),1),(주시작="월요일")+1)+$B6*7-6</f>
        <v>45725</v>
      </c>
      <c r="D14" s="10">
        <v>45726</v>
      </c>
      <c r="E14" s="10">
        <v>45727</v>
      </c>
      <c r="F14" s="10">
        <v>45728</v>
      </c>
      <c r="G14" s="10">
        <v>45729</v>
      </c>
      <c r="H14" s="10">
        <v>45730</v>
      </c>
      <c r="I14" s="11">
        <v>45731</v>
      </c>
      <c r="K14" s="2">
        <v>16</v>
      </c>
      <c r="L14" s="11">
        <f t="array" ref="L14:R14">요일+DATE(CalYear,MONTH(Apl_Val),1)-WEEKDAY(DATE(CalYear,MONTH(Apl_Val),1),(주시작="월요일")+1)+$B6*7-6</f>
        <v>45760</v>
      </c>
      <c r="M14" s="10">
        <v>45761</v>
      </c>
      <c r="N14" s="10">
        <v>45762</v>
      </c>
      <c r="O14" s="10">
        <v>45763</v>
      </c>
      <c r="P14" s="10">
        <v>45764</v>
      </c>
      <c r="Q14" s="10">
        <v>45765</v>
      </c>
      <c r="R14" s="11">
        <v>45766</v>
      </c>
    </row>
    <row r="15" spans="1:18" ht="15.9" customHeight="1">
      <c r="A15" s="2">
        <v>12</v>
      </c>
      <c r="B15" s="5"/>
      <c r="C15" s="11">
        <f t="array" ref="C15:I15">요일+DATE(CalYear,MONTH(Mar_Val),1)-WEEKDAY(DATE(CalYear,MONTH(Mar_Val),1),(주시작="월요일")+1)+$B7*7-6</f>
        <v>45732</v>
      </c>
      <c r="D15" s="10">
        <v>45733</v>
      </c>
      <c r="E15" s="10">
        <v>45734</v>
      </c>
      <c r="F15" s="10">
        <v>45735</v>
      </c>
      <c r="G15" s="10">
        <v>45736</v>
      </c>
      <c r="H15" s="10">
        <v>45737</v>
      </c>
      <c r="I15" s="11">
        <v>45738</v>
      </c>
      <c r="K15" s="2">
        <v>17</v>
      </c>
      <c r="L15" s="11">
        <f t="array" ref="L15:R15">요일+DATE(CalYear,MONTH(Apl_Val),1)-WEEKDAY(DATE(CalYear,MONTH(Apl_Val),1),(주시작="월요일")+1)+$B7*7-6</f>
        <v>45767</v>
      </c>
      <c r="M15" s="10">
        <v>45768</v>
      </c>
      <c r="N15" s="10">
        <v>45769</v>
      </c>
      <c r="O15" s="10">
        <v>45770</v>
      </c>
      <c r="P15" s="10">
        <v>45771</v>
      </c>
      <c r="Q15" s="10">
        <v>45772</v>
      </c>
      <c r="R15" s="11">
        <v>45773</v>
      </c>
    </row>
    <row r="16" spans="1:18" ht="15.9" customHeight="1">
      <c r="A16" s="2">
        <v>13</v>
      </c>
      <c r="B16" s="5"/>
      <c r="C16" s="11">
        <f t="array" ref="C16:I16">요일+DATE(CalYear,MONTH(Mar_Val),1)-WEEKDAY(DATE(CalYear,MONTH(Mar_Val),1),(주시작="월요일")+1)+$B8*7-6</f>
        <v>45739</v>
      </c>
      <c r="D16" s="10">
        <v>45740</v>
      </c>
      <c r="E16" s="10">
        <v>45741</v>
      </c>
      <c r="F16" s="10">
        <v>45742</v>
      </c>
      <c r="G16" s="10">
        <v>45743</v>
      </c>
      <c r="H16" s="10">
        <v>45744</v>
      </c>
      <c r="I16" s="11">
        <v>45745</v>
      </c>
      <c r="K16" s="2">
        <v>18</v>
      </c>
      <c r="L16" s="11">
        <f t="array" ref="L16:R16">요일+DATE(CalYear,MONTH(Apl_Val),1)-WEEKDAY(DATE(CalYear,MONTH(Apl_Val),1),(주시작="월요일")+1)+$B8*7-6</f>
        <v>45774</v>
      </c>
      <c r="M16" s="10">
        <v>45775</v>
      </c>
      <c r="N16" s="10">
        <v>45776</v>
      </c>
      <c r="O16" s="10">
        <v>45777</v>
      </c>
      <c r="P16" s="10">
        <v>45778</v>
      </c>
      <c r="Q16" s="10">
        <v>45779</v>
      </c>
      <c r="R16" s="9">
        <v>45780</v>
      </c>
    </row>
    <row r="17" spans="1:18" ht="21.75" customHeight="1">
      <c r="A17" s="2">
        <v>14</v>
      </c>
      <c r="B17" s="5"/>
      <c r="C17" s="11">
        <f t="array" ref="C17:I17">요일+DATE(CalYear,MONTH(Mar_Val),1)-WEEKDAY(DATE(CalYear,MONTH(Mar_Val),1),(주시작="월요일")+1)+$B9*7-6</f>
        <v>45746</v>
      </c>
      <c r="D17" s="13">
        <v>45747</v>
      </c>
      <c r="E17" s="13">
        <v>45748</v>
      </c>
      <c r="F17" s="13">
        <v>45749</v>
      </c>
      <c r="G17" s="13">
        <v>45750</v>
      </c>
      <c r="H17" s="13">
        <v>45751</v>
      </c>
      <c r="I17" s="12">
        <v>45752</v>
      </c>
      <c r="L17" s="9">
        <f t="array" ref="L17:R17">요일+DATE(CalYear,MONTH(Apl_Val),1)-WEEKDAY(DATE(CalYear,MONTH(Apl_Val),1),(주시작="월요일")+1)+$B9*7-6</f>
        <v>45781</v>
      </c>
      <c r="M17" s="13">
        <v>45782</v>
      </c>
      <c r="N17" s="13">
        <v>45783</v>
      </c>
      <c r="O17" s="13">
        <v>45784</v>
      </c>
      <c r="P17" s="13">
        <v>45785</v>
      </c>
      <c r="Q17" s="13">
        <v>45786</v>
      </c>
      <c r="R17" s="12">
        <v>45787</v>
      </c>
    </row>
    <row r="18" spans="1:18" ht="21.75" customHeight="1">
      <c r="B18" s="5"/>
      <c r="C18" s="6" t="s">
        <v>8</v>
      </c>
      <c r="D18" s="6"/>
      <c r="E18" s="6"/>
      <c r="F18" s="6"/>
      <c r="G18" s="6"/>
      <c r="H18" s="6"/>
      <c r="I18" s="6"/>
      <c r="L18" s="6" t="s">
        <v>9</v>
      </c>
      <c r="M18" s="6"/>
      <c r="N18" s="6"/>
      <c r="O18" s="6"/>
      <c r="P18" s="6"/>
      <c r="Q18" s="6"/>
      <c r="R18" s="6"/>
    </row>
    <row r="19" spans="1:18" ht="21.75" customHeight="1">
      <c r="A19" s="2" t="s">
        <v>5</v>
      </c>
      <c r="B19" s="5"/>
      <c r="C19" s="7" t="str">
        <f>CHOOSE(1+(주시작="월요일"),"일","월","화","수","목","금","토","일")</f>
        <v>일</v>
      </c>
      <c r="D19" s="8" t="str">
        <f>CHOOSE(2+(주시작="월요일"),"일","월","화","수","목","금","토","일")</f>
        <v>월</v>
      </c>
      <c r="E19" s="8" t="str">
        <f>CHOOSE(3+(주시작="월요일"),"일","월","화","수","목","금","토","일")</f>
        <v>화</v>
      </c>
      <c r="F19" s="8" t="str">
        <f>CHOOSE(4+(주시작="월요일"),"일","월","화","수","목","금","토","일")</f>
        <v>수</v>
      </c>
      <c r="G19" s="8" t="str">
        <f>CHOOSE(5+(주시작="월요일"),"일","월","화","수","목","금","토","일")</f>
        <v>목</v>
      </c>
      <c r="H19" s="8" t="str">
        <f>CHOOSE(6+(주시작="월요일"),"일","월","화","수","목","금","토","일")</f>
        <v>금</v>
      </c>
      <c r="I19" s="7" t="str">
        <f>CHOOSE(7+(주시작="월요일"),"일","월","화","수","목","금","토","일")</f>
        <v>토</v>
      </c>
      <c r="K19" s="2" t="s">
        <v>5</v>
      </c>
      <c r="L19" s="7" t="str">
        <f>CHOOSE(1+(주시작="월요일"),"일","월","화","수","목","금","토","일")</f>
        <v>일</v>
      </c>
      <c r="M19" s="8" t="str">
        <f>CHOOSE(2+(주시작="월요일"),"일","월","화","수","목","금","토","일")</f>
        <v>월</v>
      </c>
      <c r="N19" s="8" t="str">
        <f>CHOOSE(3+(주시작="월요일"),"일","월","화","수","목","금","토","일")</f>
        <v>화</v>
      </c>
      <c r="O19" s="8" t="str">
        <f>CHOOSE(4+(주시작="월요일"),"일","월","화","수","목","금","토","일")</f>
        <v>수</v>
      </c>
      <c r="P19" s="8" t="str">
        <f>CHOOSE(5+(주시작="월요일"),"일","월","화","수","목","금","토","일")</f>
        <v>목</v>
      </c>
      <c r="Q19" s="8" t="str">
        <f>CHOOSE(6+(주시작="월요일"),"일","월","화","수","목","금","토","일")</f>
        <v>금</v>
      </c>
      <c r="R19" s="7" t="str">
        <f>CHOOSE(7+(주시작="월요일"),"일","월","화","수","목","금","토","일")</f>
        <v>토</v>
      </c>
    </row>
    <row r="20" spans="1:18" ht="15.9" customHeight="1">
      <c r="A20" s="2">
        <v>18</v>
      </c>
      <c r="B20" s="5">
        <v>1</v>
      </c>
      <c r="C20" s="12">
        <f t="array" ref="C20:I20">요일+DATE(CalYear,MONTH(May_Val),1)-WEEKDAY(DATE(CalYear,MONTH(May_Val),1),(주시작="월요일")+1)+$B20*7-6</f>
        <v>45774</v>
      </c>
      <c r="D20" s="10">
        <v>45775</v>
      </c>
      <c r="E20" s="10">
        <v>45776</v>
      </c>
      <c r="F20" s="10">
        <v>45777</v>
      </c>
      <c r="G20" s="10">
        <v>45778</v>
      </c>
      <c r="H20" s="10">
        <v>45779</v>
      </c>
      <c r="I20" s="11">
        <v>45780</v>
      </c>
      <c r="K20" s="2">
        <v>23</v>
      </c>
      <c r="L20" s="12">
        <f t="array" ref="L20:R20">요일+DATE(CalYear,MONTH(June_Val),1)-WEEKDAY(DATE(CalYear,MONTH(June_Val),1),(주시작="월요일")+1)+$B20*7-6</f>
        <v>45809</v>
      </c>
      <c r="M20" s="13">
        <v>45810</v>
      </c>
      <c r="N20" s="13">
        <v>45811</v>
      </c>
      <c r="O20" s="13">
        <v>45812</v>
      </c>
      <c r="P20" s="10">
        <v>45813</v>
      </c>
      <c r="Q20" s="17">
        <v>45814</v>
      </c>
      <c r="R20" s="11">
        <v>45815</v>
      </c>
    </row>
    <row r="21" spans="1:18" ht="15.9" customHeight="1">
      <c r="A21" s="2">
        <v>19</v>
      </c>
      <c r="B21" s="5">
        <v>2</v>
      </c>
      <c r="C21" s="11">
        <f t="array" ref="C21:I21">요일+DATE(CalYear,MONTH(May_Val),1)-WEEKDAY(DATE(CalYear,MONTH(May_Val),1),(주시작="월요일")+1)+$B21*7-6</f>
        <v>45781</v>
      </c>
      <c r="D21" s="11">
        <v>45782</v>
      </c>
      <c r="E21" s="10">
        <v>45783</v>
      </c>
      <c r="F21" s="10">
        <v>45784</v>
      </c>
      <c r="G21" s="10">
        <v>45785</v>
      </c>
      <c r="H21" s="10">
        <v>45786</v>
      </c>
      <c r="I21" s="11">
        <v>45787</v>
      </c>
      <c r="K21" s="2">
        <v>24</v>
      </c>
      <c r="L21" s="11">
        <f t="array" ref="L21:R21">요일+DATE(CalYear,MONTH(June_Val),1)-WEEKDAY(DATE(CalYear,MONTH(June_Val),1),(주시작="월요일")+1)+$B21*7-6</f>
        <v>45816</v>
      </c>
      <c r="M21" s="10">
        <v>45817</v>
      </c>
      <c r="N21" s="10">
        <v>45818</v>
      </c>
      <c r="O21" s="10">
        <v>45819</v>
      </c>
      <c r="P21" s="18">
        <v>45820</v>
      </c>
      <c r="Q21" s="10">
        <v>45821</v>
      </c>
      <c r="R21" s="11">
        <v>45822</v>
      </c>
    </row>
    <row r="22" spans="1:18" ht="15.9" customHeight="1">
      <c r="A22" s="2">
        <v>20</v>
      </c>
      <c r="B22" s="5">
        <v>3</v>
      </c>
      <c r="C22" s="11">
        <f t="array" ref="C22:I22">요일+DATE(CalYear,MONTH(May_Val),1)-WEEKDAY(DATE(CalYear,MONTH(May_Val),1),(주시작="월요일")+1)+$B22*7-6</f>
        <v>45788</v>
      </c>
      <c r="D22" s="10">
        <v>45789</v>
      </c>
      <c r="E22" s="10">
        <v>45790</v>
      </c>
      <c r="F22" s="18">
        <v>45791</v>
      </c>
      <c r="G22" s="10">
        <v>45792</v>
      </c>
      <c r="H22" s="10">
        <v>45793</v>
      </c>
      <c r="I22" s="11">
        <v>45794</v>
      </c>
      <c r="K22" s="2">
        <v>25</v>
      </c>
      <c r="L22" s="11">
        <f t="array" ref="L22:R22">요일+DATE(CalYear,MONTH(June_Val),1)-WEEKDAY(DATE(CalYear,MONTH(June_Val),1),(주시작="월요일")+1)+$B22*7-6</f>
        <v>45823</v>
      </c>
      <c r="M22" s="10">
        <v>45824</v>
      </c>
      <c r="N22" s="10">
        <v>45825</v>
      </c>
      <c r="O22" s="10">
        <v>45826</v>
      </c>
      <c r="P22" s="10">
        <v>45827</v>
      </c>
      <c r="Q22" s="10">
        <v>45828</v>
      </c>
      <c r="R22" s="11">
        <v>45829</v>
      </c>
    </row>
    <row r="23" spans="1:18" ht="15.9" customHeight="1">
      <c r="A23" s="2">
        <v>21</v>
      </c>
      <c r="B23" s="5">
        <v>4</v>
      </c>
      <c r="C23" s="11">
        <f t="array" ref="C23:I23">요일+DATE(CalYear,MONTH(May_Val),1)-WEEKDAY(DATE(CalYear,MONTH(May_Val),1),(주시작="월요일")+1)+$B23*7-6</f>
        <v>45795</v>
      </c>
      <c r="D23" s="10">
        <v>45796</v>
      </c>
      <c r="E23" s="10">
        <v>45797</v>
      </c>
      <c r="F23" s="10">
        <v>45798</v>
      </c>
      <c r="G23" s="10">
        <v>45799</v>
      </c>
      <c r="H23" s="10">
        <v>45800</v>
      </c>
      <c r="I23" s="11">
        <v>45801</v>
      </c>
      <c r="K23" s="2">
        <v>26</v>
      </c>
      <c r="L23" s="11">
        <f t="array" ref="L23:R23">요일+DATE(CalYear,MONTH(June_Val),1)-WEEKDAY(DATE(CalYear,MONTH(June_Val),1),(주시작="월요일")+1)+$B23*7-6</f>
        <v>45830</v>
      </c>
      <c r="M23" s="10">
        <v>45831</v>
      </c>
      <c r="N23" s="10">
        <v>45832</v>
      </c>
      <c r="O23" s="10">
        <v>45833</v>
      </c>
      <c r="P23" s="10">
        <v>45834</v>
      </c>
      <c r="Q23" s="10">
        <v>45835</v>
      </c>
      <c r="R23" s="11">
        <v>45836</v>
      </c>
    </row>
    <row r="24" spans="1:18" ht="15.9" customHeight="1">
      <c r="A24" s="2">
        <v>22</v>
      </c>
      <c r="B24" s="5">
        <v>5</v>
      </c>
      <c r="C24" s="11">
        <f t="array" ref="C24:I24">요일+DATE(CalYear,MONTH(May_Val),1)-WEEKDAY(DATE(CalYear,MONTH(May_Val),1),(주시작="월요일")+1)+$B24*7-6</f>
        <v>45802</v>
      </c>
      <c r="D24" s="10">
        <v>45803</v>
      </c>
      <c r="E24" s="10">
        <v>45804</v>
      </c>
      <c r="F24" s="10">
        <v>45805</v>
      </c>
      <c r="G24" s="10">
        <v>45806</v>
      </c>
      <c r="H24" s="10">
        <v>45807</v>
      </c>
      <c r="I24" s="12">
        <v>45808</v>
      </c>
      <c r="K24" s="2">
        <v>27</v>
      </c>
      <c r="L24" s="11">
        <f t="array" ref="L24:R24">요일+DATE(CalYear,MONTH(June_Val),1)-WEEKDAY(DATE(CalYear,MONTH(June_Val),1),(주시작="월요일")+1)+$B24*7-6</f>
        <v>45837</v>
      </c>
      <c r="M24" s="10">
        <v>45838</v>
      </c>
      <c r="N24" s="10">
        <v>45839</v>
      </c>
      <c r="O24" s="10">
        <v>45840</v>
      </c>
      <c r="P24" s="10">
        <v>45841</v>
      </c>
      <c r="Q24" s="10">
        <v>45842</v>
      </c>
      <c r="R24" s="11">
        <v>45843</v>
      </c>
    </row>
    <row r="25" spans="1:18" ht="21.75" customHeight="1">
      <c r="B25" s="5">
        <v>6</v>
      </c>
      <c r="C25" s="12">
        <f t="array" ref="C25:I25">요일+DATE(CalYear,MONTH(May_Val),1)-WEEKDAY(DATE(CalYear,MONTH(May_Val),1),(주시작="월요일")+1)+$B25*7-6</f>
        <v>45809</v>
      </c>
      <c r="D25" s="13">
        <v>45810</v>
      </c>
      <c r="E25" s="13">
        <v>45811</v>
      </c>
      <c r="F25" s="13">
        <v>45812</v>
      </c>
      <c r="G25" s="13">
        <v>45813</v>
      </c>
      <c r="H25" s="13">
        <v>45814</v>
      </c>
      <c r="I25" s="12">
        <v>45815</v>
      </c>
      <c r="L25" s="11">
        <f t="array" ref="L25:R25">요일+DATE(CalYear,MONTH(June_Val),1)-WEEKDAY(DATE(CalYear,MONTH(June_Val),1),(주시작="월요일")+1)+$B25*7-6</f>
        <v>45844</v>
      </c>
      <c r="M25" s="13">
        <v>45845</v>
      </c>
      <c r="N25" s="13">
        <v>45846</v>
      </c>
      <c r="O25" s="13">
        <v>45847</v>
      </c>
      <c r="P25" s="13">
        <v>45848</v>
      </c>
      <c r="Q25" s="13">
        <v>45849</v>
      </c>
      <c r="R25" s="12">
        <v>45850</v>
      </c>
    </row>
    <row r="26" spans="1:18" ht="21.75" customHeight="1">
      <c r="B26" s="5"/>
      <c r="C26" s="6" t="s">
        <v>10</v>
      </c>
      <c r="D26" s="6"/>
      <c r="E26" s="6"/>
      <c r="F26" s="6"/>
      <c r="G26" s="6"/>
      <c r="H26" s="6"/>
      <c r="I26" s="6"/>
      <c r="L26" s="6" t="s">
        <v>11</v>
      </c>
      <c r="M26" s="6"/>
      <c r="N26" s="6"/>
      <c r="O26" s="6"/>
      <c r="P26" s="6"/>
      <c r="Q26" s="6"/>
      <c r="R26" s="6"/>
    </row>
    <row r="27" spans="1:18" ht="21.75" customHeight="1">
      <c r="A27" s="2" t="s">
        <v>5</v>
      </c>
      <c r="B27" s="5"/>
      <c r="C27" s="7" t="str">
        <f>CHOOSE(1+(주시작="월요일"),"일","월","화","수","목","금","토","일")</f>
        <v>일</v>
      </c>
      <c r="D27" s="8" t="str">
        <f>CHOOSE(2+(주시작="월요일"),"일","월","화","수","목","금","토","일")</f>
        <v>월</v>
      </c>
      <c r="E27" s="8" t="str">
        <f>CHOOSE(3+(주시작="월요일"),"일","월","화","수","목","금","토","일")</f>
        <v>화</v>
      </c>
      <c r="F27" s="8" t="str">
        <f>CHOOSE(4+(주시작="월요일"),"일","월","화","수","목","금","토","일")</f>
        <v>수</v>
      </c>
      <c r="G27" s="8" t="str">
        <f>CHOOSE(5+(주시작="월요일"),"일","월","화","수","목","금","토","일")</f>
        <v>목</v>
      </c>
      <c r="H27" s="8" t="str">
        <f>CHOOSE(6+(주시작="월요일"),"일","월","화","수","목","금","토","일")</f>
        <v>금</v>
      </c>
      <c r="I27" s="7" t="str">
        <f>CHOOSE(7+(주시작="월요일"),"일","월","화","수","목","금","토","일")</f>
        <v>토</v>
      </c>
      <c r="K27" s="2" t="s">
        <v>5</v>
      </c>
      <c r="L27" s="7" t="str">
        <f>CHOOSE(1+(주시작="월요일"),"일","월","화","수","목","금","토","일")</f>
        <v>일</v>
      </c>
      <c r="M27" s="8" t="str">
        <f>CHOOSE(2+(주시작="월요일"),"일","월","화","수","목","금","토","일")</f>
        <v>월</v>
      </c>
      <c r="N27" s="8" t="str">
        <f>CHOOSE(3+(주시작="월요일"),"일","월","화","수","목","금","토","일")</f>
        <v>화</v>
      </c>
      <c r="O27" s="8" t="str">
        <f>CHOOSE(4+(주시작="월요일"),"일","월","화","수","목","금","토","일")</f>
        <v>수</v>
      </c>
      <c r="P27" s="8" t="str">
        <f>CHOOSE(5+(주시작="월요일"),"일","월","화","수","목","금","토","일")</f>
        <v>목</v>
      </c>
      <c r="Q27" s="8" t="str">
        <f>CHOOSE(6+(주시작="월요일"),"일","월","화","수","목","금","토","일")</f>
        <v>금</v>
      </c>
      <c r="R27" s="7" t="str">
        <f>CHOOSE(7+(주시작="월요일"),"일","월","화","수","목","금","토","일")</f>
        <v>토</v>
      </c>
    </row>
    <row r="28" spans="1:18" ht="15.9" customHeight="1">
      <c r="A28" s="2">
        <v>27</v>
      </c>
      <c r="B28" s="5"/>
      <c r="C28" s="12">
        <f t="array" ref="C28:I28">요일+DATE(CalYear,MONTH(July_Val),1)-WEEKDAY(DATE(CalYear,MONTH(July_Val),1),(주시작="월요일")+1)+$B20*7-6</f>
        <v>45837</v>
      </c>
      <c r="D28" s="13">
        <v>45838</v>
      </c>
      <c r="E28" s="13">
        <v>45839</v>
      </c>
      <c r="F28" s="13">
        <v>45840</v>
      </c>
      <c r="G28" s="13">
        <v>45841</v>
      </c>
      <c r="H28" s="13">
        <v>45842</v>
      </c>
      <c r="I28" s="11">
        <v>45843</v>
      </c>
      <c r="K28" s="2">
        <v>31</v>
      </c>
      <c r="L28" s="12">
        <f t="array" ref="L28:R28">요일+DATE(CalYear,MONTH(Aug_Val),1)-WEEKDAY(DATE(CalYear,MONTH(Aug_Val),1),(주시작="월요일")+1)+$B20*7-6</f>
        <v>45865</v>
      </c>
      <c r="M28" s="13">
        <v>45866</v>
      </c>
      <c r="N28" s="10">
        <v>45867</v>
      </c>
      <c r="O28" s="10">
        <v>45868</v>
      </c>
      <c r="P28" s="10">
        <v>45869</v>
      </c>
      <c r="Q28" s="10">
        <v>45870</v>
      </c>
      <c r="R28" s="11">
        <v>45871</v>
      </c>
    </row>
    <row r="29" spans="1:18" ht="15.9" customHeight="1">
      <c r="A29" s="2">
        <v>28</v>
      </c>
      <c r="B29" s="5"/>
      <c r="C29" s="11">
        <f t="array" ref="C29:I29">요일+DATE(CalYear,MONTH(July_Val),1)-WEEKDAY(DATE(CalYear,MONTH(July_Val),1),(주시작="월요일")+1)+$B21*7-6</f>
        <v>45844</v>
      </c>
      <c r="D29" s="10">
        <v>45845</v>
      </c>
      <c r="E29" s="10">
        <v>45846</v>
      </c>
      <c r="F29" s="10">
        <v>45847</v>
      </c>
      <c r="G29" s="10">
        <v>45848</v>
      </c>
      <c r="H29" s="10">
        <v>45849</v>
      </c>
      <c r="I29" s="11">
        <v>45850</v>
      </c>
      <c r="K29" s="2">
        <v>32</v>
      </c>
      <c r="L29" s="11">
        <f t="array" ref="L29:R29">요일+DATE(CalYear,MONTH(Aug_Val),1)-WEEKDAY(DATE(CalYear,MONTH(Aug_Val),1),(주시작="월요일")+1)+$B21*7-6</f>
        <v>45872</v>
      </c>
      <c r="M29" s="10">
        <v>45873</v>
      </c>
      <c r="N29" s="10">
        <v>45874</v>
      </c>
      <c r="O29" s="10">
        <v>45875</v>
      </c>
      <c r="P29" s="10">
        <v>45876</v>
      </c>
      <c r="Q29" s="10">
        <v>45877</v>
      </c>
      <c r="R29" s="11">
        <v>45878</v>
      </c>
    </row>
    <row r="30" spans="1:18" ht="15.9" customHeight="1">
      <c r="A30" s="2">
        <v>29</v>
      </c>
      <c r="B30" s="5"/>
      <c r="C30" s="11">
        <f t="array" ref="C30:I30">요일+DATE(CalYear,MONTH(July_Val),1)-WEEKDAY(DATE(CalYear,MONTH(July_Val),1),(주시작="월요일")+1)+$B22*7-6</f>
        <v>45851</v>
      </c>
      <c r="D30" s="10">
        <v>45852</v>
      </c>
      <c r="E30" s="10">
        <v>45853</v>
      </c>
      <c r="F30" s="10">
        <v>45854</v>
      </c>
      <c r="G30" s="10">
        <v>45855</v>
      </c>
      <c r="H30" s="10">
        <v>45856</v>
      </c>
      <c r="I30" s="11">
        <v>45857</v>
      </c>
      <c r="K30" s="2">
        <v>33</v>
      </c>
      <c r="L30" s="11">
        <f t="array" ref="L30:R30">요일+DATE(CalYear,MONTH(Aug_Val),1)-WEEKDAY(DATE(CalYear,MONTH(Aug_Val),1),(주시작="월요일")+1)+$B22*7-6</f>
        <v>45879</v>
      </c>
      <c r="M30" s="10">
        <v>45880</v>
      </c>
      <c r="N30" s="10">
        <v>45881</v>
      </c>
      <c r="O30" s="10">
        <v>45882</v>
      </c>
      <c r="P30" s="18">
        <v>45883</v>
      </c>
      <c r="Q30" s="17">
        <v>45884</v>
      </c>
      <c r="R30" s="11">
        <v>45885</v>
      </c>
    </row>
    <row r="31" spans="1:18" ht="15.9" customHeight="1">
      <c r="A31" s="2">
        <v>30</v>
      </c>
      <c r="B31" s="5"/>
      <c r="C31" s="11">
        <f t="array" ref="C31:I31">요일+DATE(CalYear,MONTH(July_Val),1)-WEEKDAY(DATE(CalYear,MONTH(July_Val),1),(주시작="월요일")+1)+$B23*7-6</f>
        <v>45858</v>
      </c>
      <c r="D31" s="10">
        <v>45859</v>
      </c>
      <c r="E31" s="10">
        <v>45860</v>
      </c>
      <c r="F31" s="10">
        <v>45861</v>
      </c>
      <c r="G31" s="10">
        <v>45862</v>
      </c>
      <c r="H31" s="10">
        <v>45863</v>
      </c>
      <c r="I31" s="11">
        <v>45864</v>
      </c>
      <c r="K31" s="2">
        <v>34</v>
      </c>
      <c r="L31" s="11">
        <f t="array" ref="L31:R31">요일+DATE(CalYear,MONTH(Aug_Val),1)-WEEKDAY(DATE(CalYear,MONTH(Aug_Val),1),(주시작="월요일")+1)+$B23*7-6</f>
        <v>45886</v>
      </c>
      <c r="M31" s="10">
        <v>45887</v>
      </c>
      <c r="N31" s="10">
        <v>45888</v>
      </c>
      <c r="O31" s="10">
        <v>45889</v>
      </c>
      <c r="P31" s="10">
        <v>45890</v>
      </c>
      <c r="Q31" s="10">
        <v>45891</v>
      </c>
      <c r="R31" s="11">
        <v>45892</v>
      </c>
    </row>
    <row r="32" spans="1:18" ht="15.9" customHeight="1">
      <c r="A32" s="2">
        <v>31</v>
      </c>
      <c r="B32" s="5"/>
      <c r="C32" s="11">
        <f t="array" ref="C32:I32">요일+DATE(CalYear,MONTH(July_Val),1)-WEEKDAY(DATE(CalYear,MONTH(July_Val),1),(주시작="월요일")+1)+$B24*7-6</f>
        <v>45865</v>
      </c>
      <c r="D32" s="10">
        <v>45866</v>
      </c>
      <c r="E32" s="10">
        <v>45867</v>
      </c>
      <c r="F32" s="10">
        <v>45868</v>
      </c>
      <c r="G32" s="10">
        <v>45869</v>
      </c>
      <c r="H32" s="10">
        <v>45870</v>
      </c>
      <c r="I32" s="9">
        <v>45871</v>
      </c>
      <c r="K32" s="2">
        <v>35</v>
      </c>
      <c r="L32" s="11">
        <f t="array" ref="L32:R32">요일+DATE(CalYear,MONTH(Aug_Val),1)-WEEKDAY(DATE(CalYear,MONTH(Aug_Val),1),(주시작="월요일")+1)+$B24*7-6</f>
        <v>45893</v>
      </c>
      <c r="M32" s="10">
        <v>45894</v>
      </c>
      <c r="N32" s="10">
        <v>45895</v>
      </c>
      <c r="O32" s="10">
        <v>45896</v>
      </c>
      <c r="P32" s="10">
        <v>45897</v>
      </c>
      <c r="Q32" s="10">
        <v>45898</v>
      </c>
      <c r="R32" s="11">
        <v>45899</v>
      </c>
    </row>
    <row r="33" spans="1:18" ht="21.75" customHeight="1">
      <c r="B33" s="5"/>
      <c r="C33" s="9">
        <f t="array" ref="C33:I33">요일+DATE(CalYear,MONTH(July_Val),1)-WEEKDAY(DATE(CalYear,MONTH(July_Val),1),(주시작="월요일")+1)+$B25*7-6</f>
        <v>45872</v>
      </c>
      <c r="D33" s="10">
        <v>45873</v>
      </c>
      <c r="E33" s="13">
        <v>45874</v>
      </c>
      <c r="F33" s="13">
        <v>45875</v>
      </c>
      <c r="G33" s="13">
        <v>45876</v>
      </c>
      <c r="H33" s="13">
        <v>45877</v>
      </c>
      <c r="I33" s="12">
        <v>45878</v>
      </c>
      <c r="L33" s="12">
        <f t="array" ref="L33:R33">요일+DATE(CalYear,MONTH(Aug_Val),1)-WEEKDAY(DATE(CalYear,MONTH(Aug_Val),1),(주시작="월요일")+1)+$B25*7-6</f>
        <v>45900</v>
      </c>
      <c r="M33" s="13">
        <v>45901</v>
      </c>
      <c r="N33" s="13">
        <v>45902</v>
      </c>
      <c r="O33" s="13">
        <v>45903</v>
      </c>
      <c r="P33" s="13">
        <v>45904</v>
      </c>
      <c r="Q33" s="13">
        <v>45905</v>
      </c>
      <c r="R33" s="12">
        <v>45906</v>
      </c>
    </row>
    <row r="34" spans="1:18" ht="21.75" customHeight="1">
      <c r="B34" s="5"/>
      <c r="C34" s="6" t="s">
        <v>12</v>
      </c>
      <c r="D34" s="6"/>
      <c r="E34" s="6"/>
      <c r="F34" s="6"/>
      <c r="G34" s="6"/>
      <c r="H34" s="6"/>
      <c r="I34" s="6"/>
      <c r="L34" s="6" t="s">
        <v>13</v>
      </c>
      <c r="M34" s="6"/>
      <c r="N34" s="6"/>
      <c r="O34" s="6"/>
      <c r="P34" s="6"/>
      <c r="Q34" s="6"/>
      <c r="R34" s="6"/>
    </row>
    <row r="35" spans="1:18" ht="21.75" customHeight="1">
      <c r="A35" s="2" t="s">
        <v>5</v>
      </c>
      <c r="B35" s="5"/>
      <c r="C35" s="7" t="str">
        <f>CHOOSE(1+(주시작="월요일"),"일","월","화","수","목","금","토","일")</f>
        <v>일</v>
      </c>
      <c r="D35" s="8" t="str">
        <f>CHOOSE(2+(주시작="월요일"),"일","월","화","수","목","금","토","일")</f>
        <v>월</v>
      </c>
      <c r="E35" s="8" t="str">
        <f>CHOOSE(3+(주시작="월요일"),"일","월","화","수","목","금","토","일")</f>
        <v>화</v>
      </c>
      <c r="F35" s="8" t="str">
        <f>CHOOSE(4+(주시작="월요일"),"일","월","화","수","목","금","토","일")</f>
        <v>수</v>
      </c>
      <c r="G35" s="8" t="str">
        <f>CHOOSE(5+(주시작="월요일"),"일","월","화","수","목","금","토","일")</f>
        <v>목</v>
      </c>
      <c r="H35" s="8" t="str">
        <f>CHOOSE(6+(주시작="월요일"),"일","월","화","수","목","금","토","일")</f>
        <v>금</v>
      </c>
      <c r="I35" s="7" t="str">
        <f>CHOOSE(7+(주시작="월요일"),"일","월","화","수","목","금","토","일")</f>
        <v>토</v>
      </c>
      <c r="K35" s="2" t="s">
        <v>5</v>
      </c>
      <c r="L35" s="7" t="str">
        <f>CHOOSE(1+(주시작="월요일"),"일","월","화","수","목","금","토","일")</f>
        <v>일</v>
      </c>
      <c r="M35" s="8" t="str">
        <f>CHOOSE(2+(주시작="월요일"),"일","월","화","수","목","금","토","일")</f>
        <v>월</v>
      </c>
      <c r="N35" s="8" t="str">
        <f>CHOOSE(3+(주시작="월요일"),"일","월","화","수","목","금","토","일")</f>
        <v>화</v>
      </c>
      <c r="O35" s="8" t="str">
        <f>CHOOSE(4+(주시작="월요일"),"일","월","화","수","목","금","토","일")</f>
        <v>수</v>
      </c>
      <c r="P35" s="8" t="str">
        <f>CHOOSE(5+(주시작="월요일"),"일","월","화","수","목","금","토","일")</f>
        <v>목</v>
      </c>
      <c r="Q35" s="8" t="str">
        <f>CHOOSE(6+(주시작="월요일"),"일","월","화","수","목","금","토","일")</f>
        <v>금</v>
      </c>
      <c r="R35" s="7" t="str">
        <f>CHOOSE(7+(주시작="월요일"),"일","월","화","수","목","금","토","일")</f>
        <v>토</v>
      </c>
    </row>
    <row r="36" spans="1:18" ht="15.9" customHeight="1">
      <c r="A36" s="2">
        <v>36</v>
      </c>
      <c r="B36" s="5">
        <v>1</v>
      </c>
      <c r="C36" s="11">
        <f t="array" ref="C36:I36">요일+DATE(CalYear,MONTH(Sep_Val),1)-WEEKDAY(DATE(CalYear,MONTH(Sep_Val),1),(주시작="월요일")+1)+$B36*7-6</f>
        <v>45900</v>
      </c>
      <c r="D36" s="13">
        <v>45901</v>
      </c>
      <c r="E36" s="13">
        <v>45902</v>
      </c>
      <c r="F36" s="13">
        <v>45903</v>
      </c>
      <c r="G36" s="13">
        <v>45904</v>
      </c>
      <c r="H36" s="10">
        <v>45905</v>
      </c>
      <c r="I36" s="11">
        <v>45906</v>
      </c>
      <c r="K36" s="2">
        <v>40</v>
      </c>
      <c r="L36" s="9">
        <f t="array" ref="L36:R36">요일+DATE(CalYear,MONTH(Oct_Val),1)-WEEKDAY(DATE(CalYear,MONTH(Oct_Val),1),(주시작="월요일")+1)+$B36*7-6</f>
        <v>45928</v>
      </c>
      <c r="M36" s="10">
        <v>45929</v>
      </c>
      <c r="N36" s="10">
        <v>45930</v>
      </c>
      <c r="O36" s="18">
        <v>45931</v>
      </c>
      <c r="P36" s="18">
        <v>45932</v>
      </c>
      <c r="Q36" s="17">
        <v>45933</v>
      </c>
      <c r="R36" s="11">
        <v>45934</v>
      </c>
    </row>
    <row r="37" spans="1:18" ht="15.9" customHeight="1">
      <c r="A37" s="2">
        <v>37</v>
      </c>
      <c r="B37" s="5">
        <v>2</v>
      </c>
      <c r="C37" s="11">
        <f t="array" ref="C37:I37">요일+DATE(CalYear,MONTH(Sep_Val),1)-WEEKDAY(DATE(CalYear,MONTH(Sep_Val),1),(주시작="월요일")+1)+$B37*7-6</f>
        <v>45907</v>
      </c>
      <c r="D37" s="10">
        <v>45908</v>
      </c>
      <c r="E37" s="10">
        <v>45909</v>
      </c>
      <c r="F37" s="10">
        <v>45910</v>
      </c>
      <c r="G37" s="10">
        <v>45911</v>
      </c>
      <c r="H37" s="10">
        <v>45912</v>
      </c>
      <c r="I37" s="11">
        <v>45913</v>
      </c>
      <c r="K37" s="2">
        <v>41</v>
      </c>
      <c r="L37" s="11">
        <f t="array" ref="L37:R37">요일+DATE(CalYear,MONTH(Oct_Val),1)-WEEKDAY(DATE(CalYear,MONTH(Oct_Val),1),(주시작="월요일")+1)+$B37*7-6</f>
        <v>45935</v>
      </c>
      <c r="M37" s="17">
        <v>45936</v>
      </c>
      <c r="N37" s="17">
        <v>45937</v>
      </c>
      <c r="O37" s="17">
        <v>45938</v>
      </c>
      <c r="P37" s="17">
        <v>45939</v>
      </c>
      <c r="Q37" s="10">
        <v>45940</v>
      </c>
      <c r="R37" s="11">
        <v>45941</v>
      </c>
    </row>
    <row r="38" spans="1:18" ht="15.9" customHeight="1">
      <c r="A38" s="2">
        <v>38</v>
      </c>
      <c r="B38" s="5">
        <v>3</v>
      </c>
      <c r="C38" s="11">
        <f t="array" ref="C38:I38">요일+DATE(CalYear,MONTH(Sep_Val),1)-WEEKDAY(DATE(CalYear,MONTH(Sep_Val),1),(주시작="월요일")+1)+$B38*7-6</f>
        <v>45914</v>
      </c>
      <c r="D38" s="18">
        <v>45915</v>
      </c>
      <c r="E38" s="18">
        <v>45916</v>
      </c>
      <c r="F38" s="18">
        <v>45917</v>
      </c>
      <c r="G38" s="10">
        <v>45918</v>
      </c>
      <c r="H38" s="10">
        <v>45919</v>
      </c>
      <c r="I38" s="11">
        <v>45920</v>
      </c>
      <c r="K38" s="2">
        <v>42</v>
      </c>
      <c r="L38" s="11">
        <f t="array" ref="L38:R38">요일+DATE(CalYear,MONTH(Oct_Val),1)-WEEKDAY(DATE(CalYear,MONTH(Oct_Val),1),(주시작="월요일")+1)+$B38*7-6</f>
        <v>45942</v>
      </c>
      <c r="M38" s="10">
        <v>45943</v>
      </c>
      <c r="N38" s="10">
        <v>45944</v>
      </c>
      <c r="O38" s="10">
        <v>45945</v>
      </c>
      <c r="P38" s="10">
        <v>45946</v>
      </c>
      <c r="Q38" s="10">
        <v>45947</v>
      </c>
      <c r="R38" s="11">
        <v>45948</v>
      </c>
    </row>
    <row r="39" spans="1:18" ht="15.9" customHeight="1">
      <c r="A39" s="2">
        <v>39</v>
      </c>
      <c r="B39" s="5">
        <v>4</v>
      </c>
      <c r="C39" s="11">
        <f t="array" ref="C39:I39">요일+DATE(CalYear,MONTH(Sep_Val),1)-WEEKDAY(DATE(CalYear,MONTH(Sep_Val),1),(주시작="월요일")+1)+$B39*7-6</f>
        <v>45921</v>
      </c>
      <c r="D39" s="10">
        <v>45922</v>
      </c>
      <c r="E39" s="10">
        <v>45923</v>
      </c>
      <c r="F39" s="10">
        <v>45924</v>
      </c>
      <c r="G39" s="10">
        <v>45925</v>
      </c>
      <c r="H39" s="10">
        <v>45926</v>
      </c>
      <c r="I39" s="11">
        <v>45927</v>
      </c>
      <c r="K39" s="2">
        <v>43</v>
      </c>
      <c r="L39" s="11">
        <f t="array" ref="L39:R39">요일+DATE(CalYear,MONTH(Oct_Val),1)-WEEKDAY(DATE(CalYear,MONTH(Oct_Val),1),(주시작="월요일")+1)+$B39*7-6</f>
        <v>45949</v>
      </c>
      <c r="M39" s="10">
        <v>45950</v>
      </c>
      <c r="N39" s="10">
        <v>45951</v>
      </c>
      <c r="O39" s="10">
        <v>45952</v>
      </c>
      <c r="P39" s="10">
        <v>45953</v>
      </c>
      <c r="Q39" s="10">
        <v>45954</v>
      </c>
      <c r="R39" s="11">
        <v>45955</v>
      </c>
    </row>
    <row r="40" spans="1:18" ht="15.9" customHeight="1">
      <c r="A40" s="2">
        <v>40</v>
      </c>
      <c r="B40" s="5">
        <v>5</v>
      </c>
      <c r="C40" s="11">
        <f t="array" ref="C40:I40">요일+DATE(CalYear,MONTH(Sep_Val),1)-WEEKDAY(DATE(CalYear,MONTH(Sep_Val),1),(주시작="월요일")+1)+$B40*7-6</f>
        <v>45928</v>
      </c>
      <c r="D40" s="10">
        <v>45929</v>
      </c>
      <c r="E40" s="10">
        <v>45930</v>
      </c>
      <c r="F40" s="10">
        <v>45931</v>
      </c>
      <c r="G40" s="10">
        <v>45932</v>
      </c>
      <c r="H40" s="10">
        <v>45933</v>
      </c>
      <c r="I40" s="9">
        <v>45934</v>
      </c>
      <c r="K40" s="2">
        <v>44</v>
      </c>
      <c r="L40" s="11">
        <f t="array" ref="L40:R40">요일+DATE(CalYear,MONTH(Oct_Val),1)-WEEKDAY(DATE(CalYear,MONTH(Oct_Val),1),(주시작="월요일")+1)+$B40*7-6</f>
        <v>45956</v>
      </c>
      <c r="M40" s="10">
        <v>45957</v>
      </c>
      <c r="N40" s="10">
        <v>45958</v>
      </c>
      <c r="O40" s="10">
        <v>45959</v>
      </c>
      <c r="P40" s="10">
        <v>45960</v>
      </c>
      <c r="Q40" s="13">
        <v>45961</v>
      </c>
      <c r="R40" s="12">
        <v>45962</v>
      </c>
    </row>
    <row r="41" spans="1:18" ht="21.75" customHeight="1">
      <c r="B41" s="5">
        <v>6</v>
      </c>
      <c r="C41" s="12">
        <f t="array" ref="C41:I41">요일+DATE(CalYear,MONTH(Sep_Val),1)-WEEKDAY(DATE(CalYear,MONTH(Sep_Val),1),(주시작="월요일")+1)+$B41*7-6</f>
        <v>45935</v>
      </c>
      <c r="D41" s="13">
        <v>45936</v>
      </c>
      <c r="E41" s="13">
        <v>45937</v>
      </c>
      <c r="F41" s="13">
        <v>45938</v>
      </c>
      <c r="G41" s="13">
        <v>45939</v>
      </c>
      <c r="H41" s="13">
        <v>45940</v>
      </c>
      <c r="I41" s="12">
        <v>45941</v>
      </c>
      <c r="L41" s="12">
        <f t="array" ref="L41:R41">요일+DATE(CalYear,MONTH(Oct_Val),1)-WEEKDAY(DATE(CalYear,MONTH(Oct_Val),1),(주시작="월요일")+1)+$B41*7-6</f>
        <v>45963</v>
      </c>
      <c r="M41" s="13">
        <v>45964</v>
      </c>
      <c r="N41" s="13">
        <v>45965</v>
      </c>
      <c r="O41" s="13">
        <v>45966</v>
      </c>
      <c r="P41" s="13">
        <v>45967</v>
      </c>
      <c r="Q41" s="13">
        <v>45968</v>
      </c>
      <c r="R41" s="12">
        <v>45969</v>
      </c>
    </row>
    <row r="42" spans="1:18" ht="21.75" customHeight="1">
      <c r="B42" s="5"/>
      <c r="C42" s="6" t="s">
        <v>14</v>
      </c>
      <c r="D42" s="6"/>
      <c r="E42" s="6"/>
      <c r="F42" s="6"/>
      <c r="G42" s="6"/>
      <c r="H42" s="6"/>
      <c r="I42" s="6"/>
      <c r="L42" s="6" t="s">
        <v>15</v>
      </c>
      <c r="M42" s="6"/>
      <c r="N42" s="6"/>
      <c r="O42" s="6"/>
      <c r="P42" s="6"/>
      <c r="Q42" s="6"/>
      <c r="R42" s="6"/>
    </row>
    <row r="43" spans="1:18" ht="21.75" customHeight="1">
      <c r="B43" s="5"/>
      <c r="C43" s="7" t="str">
        <f>CHOOSE(1+(주시작="월요일"),"일","월","화","수","목","금","토","일")</f>
        <v>일</v>
      </c>
      <c r="D43" s="8" t="str">
        <f>CHOOSE(2+(주시작="월요일"),"일","월","화","수","목","금","토","일")</f>
        <v>월</v>
      </c>
      <c r="E43" s="8" t="str">
        <f>CHOOSE(3+(주시작="월요일"),"일","월","화","수","목","금","토","일")</f>
        <v>화</v>
      </c>
      <c r="F43" s="8" t="str">
        <f>CHOOSE(4+(주시작="월요일"),"일","월","화","수","목","금","토","일")</f>
        <v>수</v>
      </c>
      <c r="G43" s="8" t="str">
        <f>CHOOSE(5+(주시작="월요일"),"일","월","화","수","목","금","토","일")</f>
        <v>목</v>
      </c>
      <c r="H43" s="8" t="str">
        <f>CHOOSE(6+(주시작="월요일"),"일","월","화","수","목","금","토","일")</f>
        <v>금</v>
      </c>
      <c r="I43" s="7" t="str">
        <f>CHOOSE(7+(주시작="월요일"),"일","월","화","수","목","금","토","일")</f>
        <v>토</v>
      </c>
      <c r="L43" s="7" t="str">
        <f>CHOOSE(1+(주시작="월요일"),"일","월","화","수","목","금","토","일")</f>
        <v>일</v>
      </c>
      <c r="M43" s="8" t="str">
        <f>CHOOSE(2+(주시작="월요일"),"일","월","화","수","목","금","토","일")</f>
        <v>월</v>
      </c>
      <c r="N43" s="8" t="str">
        <f>CHOOSE(3+(주시작="월요일"),"일","월","화","수","목","금","토","일")</f>
        <v>화</v>
      </c>
      <c r="O43" s="8" t="str">
        <f>CHOOSE(4+(주시작="월요일"),"일","월","화","수","목","금","토","일")</f>
        <v>수</v>
      </c>
      <c r="P43" s="8" t="str">
        <f>CHOOSE(5+(주시작="월요일"),"일","월","화","수","목","금","토","일")</f>
        <v>목</v>
      </c>
      <c r="Q43" s="8" t="str">
        <f>CHOOSE(6+(주시작="월요일"),"일","월","화","수","목","금","토","일")</f>
        <v>금</v>
      </c>
      <c r="R43" s="7" t="str">
        <f>CHOOSE(7+(주시작="월요일"),"일","월","화","수","목","금","토","일")</f>
        <v>토</v>
      </c>
    </row>
    <row r="44" spans="1:18" ht="15.9" customHeight="1">
      <c r="A44" s="2">
        <v>44</v>
      </c>
      <c r="B44" s="5"/>
      <c r="C44" s="12">
        <f t="array" ref="C44:I44">요일+DATE(CalYear,MONTH(Nov_Val),1)-WEEKDAY(DATE(CalYear,MONTH(Nov_Val),1),(주시작="월요일")+1)+$B36*7-6</f>
        <v>45956</v>
      </c>
      <c r="D44" s="13">
        <v>45957</v>
      </c>
      <c r="E44" s="13">
        <v>45958</v>
      </c>
      <c r="F44" s="10">
        <v>45959</v>
      </c>
      <c r="G44" s="10">
        <v>45960</v>
      </c>
      <c r="H44" s="10">
        <v>45961</v>
      </c>
      <c r="I44" s="11">
        <v>45962</v>
      </c>
      <c r="K44" s="2">
        <v>49</v>
      </c>
      <c r="L44" s="11">
        <f t="array" ref="L44:R44">요일+DATE(CalYear,MONTH(Dec_Val),1)-WEEKDAY(DATE(CalYear,MONTH(Dec_Val),1),(주시작="월요일")+1)+$B36*7-6</f>
        <v>45991</v>
      </c>
      <c r="M44" s="13">
        <v>45992</v>
      </c>
      <c r="N44" s="13">
        <v>45993</v>
      </c>
      <c r="O44" s="13">
        <v>45994</v>
      </c>
      <c r="P44" s="13">
        <v>45995</v>
      </c>
      <c r="Q44" s="10">
        <v>45996</v>
      </c>
      <c r="R44" s="11">
        <v>45997</v>
      </c>
    </row>
    <row r="45" spans="1:18" ht="15.9" customHeight="1">
      <c r="A45" s="2">
        <v>45</v>
      </c>
      <c r="B45" s="5"/>
      <c r="C45" s="11">
        <f t="array" ref="C45:I45">요일+DATE(CalYear,MONTH(Nov_Val),1)-WEEKDAY(DATE(CalYear,MONTH(Nov_Val),1),(주시작="월요일")+1)+$B37*7-6</f>
        <v>45963</v>
      </c>
      <c r="D45" s="10">
        <v>45964</v>
      </c>
      <c r="E45" s="10">
        <v>45965</v>
      </c>
      <c r="F45" s="10">
        <v>45966</v>
      </c>
      <c r="G45" s="10">
        <v>45967</v>
      </c>
      <c r="H45" s="10">
        <v>45968</v>
      </c>
      <c r="I45" s="11">
        <v>45969</v>
      </c>
      <c r="K45" s="2">
        <v>50</v>
      </c>
      <c r="L45" s="11">
        <f t="array" ref="L45:R45">요일+DATE(CalYear,MONTH(Dec_Val),1)-WEEKDAY(DATE(CalYear,MONTH(Dec_Val),1),(주시작="월요일")+1)+$B37*7-6</f>
        <v>45998</v>
      </c>
      <c r="M45" s="10">
        <v>45999</v>
      </c>
      <c r="N45" s="10">
        <v>46000</v>
      </c>
      <c r="O45" s="10">
        <v>46001</v>
      </c>
      <c r="P45" s="10">
        <v>46002</v>
      </c>
      <c r="Q45" s="10">
        <v>46003</v>
      </c>
      <c r="R45" s="11">
        <v>46004</v>
      </c>
    </row>
    <row r="46" spans="1:18" ht="15.9" customHeight="1">
      <c r="A46" s="2">
        <v>46</v>
      </c>
      <c r="B46" s="5"/>
      <c r="C46" s="11">
        <f t="array" ref="C46:I46">요일+DATE(CalYear,MONTH(Nov_Val),1)-WEEKDAY(DATE(CalYear,MONTH(Nov_Val),1),(주시작="월요일")+1)+$B38*7-6</f>
        <v>45970</v>
      </c>
      <c r="D46" s="10">
        <v>45971</v>
      </c>
      <c r="E46" s="10">
        <v>45972</v>
      </c>
      <c r="F46" s="10">
        <v>45973</v>
      </c>
      <c r="G46" s="10">
        <v>45974</v>
      </c>
      <c r="H46" s="10">
        <v>45975</v>
      </c>
      <c r="I46" s="11">
        <v>45976</v>
      </c>
      <c r="K46" s="2">
        <v>51</v>
      </c>
      <c r="L46" s="11">
        <f t="array" ref="L46:R46">요일+DATE(CalYear,MONTH(Dec_Val),1)-WEEKDAY(DATE(CalYear,MONTH(Dec_Val),1),(주시작="월요일")+1)+$B38*7-6</f>
        <v>46005</v>
      </c>
      <c r="M46" s="10">
        <v>46006</v>
      </c>
      <c r="N46" s="10">
        <v>46007</v>
      </c>
      <c r="O46" s="10">
        <v>46008</v>
      </c>
      <c r="P46" s="10">
        <v>46009</v>
      </c>
      <c r="Q46" s="10">
        <v>46010</v>
      </c>
      <c r="R46" s="11">
        <v>46011</v>
      </c>
    </row>
    <row r="47" spans="1:18" ht="15.9" customHeight="1">
      <c r="A47" s="2">
        <v>47</v>
      </c>
      <c r="B47" s="5"/>
      <c r="C47" s="11">
        <f t="array" ref="C47:I47">요일+DATE(CalYear,MONTH(Nov_Val),1)-WEEKDAY(DATE(CalYear,MONTH(Nov_Val),1),(주시작="월요일")+1)+$B39*7-6</f>
        <v>45977</v>
      </c>
      <c r="D47" s="10">
        <v>45978</v>
      </c>
      <c r="E47" s="10">
        <v>45979</v>
      </c>
      <c r="F47" s="10">
        <v>45980</v>
      </c>
      <c r="G47" s="10">
        <v>45981</v>
      </c>
      <c r="H47" s="10">
        <v>45982</v>
      </c>
      <c r="I47" s="11">
        <v>45983</v>
      </c>
      <c r="K47" s="2">
        <v>52</v>
      </c>
      <c r="L47" s="11">
        <f t="array" ref="L47:R47">요일+DATE(CalYear,MONTH(Dec_Val),1)-WEEKDAY(DATE(CalYear,MONTH(Dec_Val),1),(주시작="월요일")+1)+$B39*7-6</f>
        <v>46012</v>
      </c>
      <c r="M47" s="10">
        <v>46013</v>
      </c>
      <c r="N47" s="10">
        <v>46014</v>
      </c>
      <c r="O47" s="18">
        <v>46015</v>
      </c>
      <c r="P47" s="17">
        <v>46016</v>
      </c>
      <c r="Q47" s="10">
        <v>46017</v>
      </c>
      <c r="R47" s="11">
        <v>46018</v>
      </c>
    </row>
    <row r="48" spans="1:18" ht="15.9" customHeight="1">
      <c r="A48" s="2">
        <v>48</v>
      </c>
      <c r="B48" s="5"/>
      <c r="C48" s="11">
        <f t="array" ref="C48:I48">요일+DATE(CalYear,MONTH(Nov_Val),1)-WEEKDAY(DATE(CalYear,MONTH(Nov_Val),1),(주시작="월요일")+1)+$B40*7-6</f>
        <v>45984</v>
      </c>
      <c r="D48" s="10">
        <v>45985</v>
      </c>
      <c r="E48" s="10">
        <v>45986</v>
      </c>
      <c r="F48" s="10">
        <v>45987</v>
      </c>
      <c r="G48" s="10">
        <v>45988</v>
      </c>
      <c r="H48" s="10">
        <v>45989</v>
      </c>
      <c r="I48" s="11">
        <v>45990</v>
      </c>
      <c r="K48" s="2">
        <v>53</v>
      </c>
      <c r="L48" s="11">
        <f t="array" ref="L48:R48">요일+DATE(CalYear,MONTH(Dec_Val),1)-WEEKDAY(DATE(CalYear,MONTH(Dec_Val),1),(주시작="월요일")+1)+$B40*7-6</f>
        <v>46019</v>
      </c>
      <c r="M48" s="10">
        <v>46020</v>
      </c>
      <c r="N48" s="10">
        <v>46021</v>
      </c>
      <c r="O48" s="10">
        <v>46022</v>
      </c>
      <c r="P48" s="10">
        <v>46023</v>
      </c>
      <c r="Q48" s="10">
        <v>46024</v>
      </c>
      <c r="R48" s="9">
        <v>46025</v>
      </c>
    </row>
    <row r="49" spans="1:18" ht="21.75" customHeight="1">
      <c r="A49" s="2">
        <v>49</v>
      </c>
      <c r="B49" s="5"/>
      <c r="C49" s="12">
        <f t="array" ref="C49:I49">요일+DATE(CalYear,MONTH(Nov_Val),1)-WEEKDAY(DATE(CalYear,MONTH(Nov_Val),1),(주시작="월요일")+1)+$B41*7-6</f>
        <v>45991</v>
      </c>
      <c r="D49" s="13">
        <v>45992</v>
      </c>
      <c r="E49" s="13">
        <v>45993</v>
      </c>
      <c r="F49" s="13">
        <v>45994</v>
      </c>
      <c r="G49" s="13">
        <v>45995</v>
      </c>
      <c r="H49" s="13">
        <v>45996</v>
      </c>
      <c r="I49" s="12">
        <v>45997</v>
      </c>
      <c r="L49" s="9">
        <f t="array" ref="L49:R49">요일+DATE(CalYear,MONTH(Dec_Val),1)-WEEKDAY(DATE(CalYear,MONTH(Dec_Val),1),(주시작="월요일")+1)+$B41*7-6</f>
        <v>46026</v>
      </c>
      <c r="M49" s="13">
        <v>46027</v>
      </c>
      <c r="N49" s="13">
        <v>46028</v>
      </c>
      <c r="O49" s="13">
        <v>46029</v>
      </c>
      <c r="P49" s="13">
        <v>46030</v>
      </c>
      <c r="Q49" s="13">
        <v>46031</v>
      </c>
      <c r="R49" s="12">
        <v>46032</v>
      </c>
    </row>
    <row r="50" spans="1:18">
      <c r="P50" s="16"/>
    </row>
  </sheetData>
  <mergeCells count="13">
    <mergeCell ref="C26:I26"/>
    <mergeCell ref="L26:R26"/>
    <mergeCell ref="C34:I34"/>
    <mergeCell ref="L34:R34"/>
    <mergeCell ref="C42:I42"/>
    <mergeCell ref="L42:R42"/>
    <mergeCell ref="C1:R1"/>
    <mergeCell ref="C2:I2"/>
    <mergeCell ref="L2:R2"/>
    <mergeCell ref="C10:I10"/>
    <mergeCell ref="L10:R10"/>
    <mergeCell ref="C18:I18"/>
    <mergeCell ref="L18:R18"/>
  </mergeCells>
  <phoneticPr fontId="1" type="noConversion"/>
  <conditionalFormatting sqref="C4:I4">
    <cfRule type="expression" dxfId="23" priority="24">
      <formula>DAY(C4)&gt;7</formula>
    </cfRule>
  </conditionalFormatting>
  <conditionalFormatting sqref="C8:I9">
    <cfRule type="expression" dxfId="22" priority="12">
      <formula>DAY(C8)&lt;15</formula>
    </cfRule>
  </conditionalFormatting>
  <conditionalFormatting sqref="C12:I12">
    <cfRule type="expression" dxfId="21" priority="22">
      <formula>DAY(C12)&gt;7</formula>
    </cfRule>
  </conditionalFormatting>
  <conditionalFormatting sqref="C16:I17">
    <cfRule type="expression" dxfId="20" priority="10">
      <formula>DAY(C16)&lt;15</formula>
    </cfRule>
  </conditionalFormatting>
  <conditionalFormatting sqref="C20:I20">
    <cfRule type="expression" dxfId="19" priority="17">
      <formula>DAY(C20)&gt;7</formula>
    </cfRule>
  </conditionalFormatting>
  <conditionalFormatting sqref="C24:I25">
    <cfRule type="expression" dxfId="18" priority="5">
      <formula>DAY(C24)&lt;15</formula>
    </cfRule>
  </conditionalFormatting>
  <conditionalFormatting sqref="C28:I28">
    <cfRule type="expression" dxfId="17" priority="19">
      <formula>DAY(C28)&gt;7</formula>
    </cfRule>
  </conditionalFormatting>
  <conditionalFormatting sqref="C32:I33">
    <cfRule type="expression" dxfId="16" priority="7">
      <formula>DAY(C32)&lt;15</formula>
    </cfRule>
  </conditionalFormatting>
  <conditionalFormatting sqref="C36:I36">
    <cfRule type="expression" dxfId="15" priority="16">
      <formula>DAY(C36)&gt;7</formula>
    </cfRule>
  </conditionalFormatting>
  <conditionalFormatting sqref="C40:I41">
    <cfRule type="expression" dxfId="14" priority="4">
      <formula>DAY(C40)&lt;15</formula>
    </cfRule>
  </conditionalFormatting>
  <conditionalFormatting sqref="C44:I44">
    <cfRule type="expression" dxfId="13" priority="14">
      <formula>DAY(C44)&gt;7</formula>
    </cfRule>
  </conditionalFormatting>
  <conditionalFormatting sqref="C48:I49">
    <cfRule type="expression" dxfId="12" priority="2">
      <formula>DAY(C48)&lt;15</formula>
    </cfRule>
  </conditionalFormatting>
  <conditionalFormatting sqref="L4:R4">
    <cfRule type="expression" dxfId="11" priority="23">
      <formula>DAY(L4)&gt;7</formula>
    </cfRule>
  </conditionalFormatting>
  <conditionalFormatting sqref="L8:R9">
    <cfRule type="expression" dxfId="10" priority="11">
      <formula>DAY(L8)&lt;15</formula>
    </cfRule>
  </conditionalFormatting>
  <conditionalFormatting sqref="L12:R12">
    <cfRule type="expression" dxfId="9" priority="21">
      <formula>DAY(L12)&gt;7</formula>
    </cfRule>
  </conditionalFormatting>
  <conditionalFormatting sqref="L16:R17">
    <cfRule type="expression" dxfId="8" priority="9">
      <formula>DAY(L16)&lt;15</formula>
    </cfRule>
  </conditionalFormatting>
  <conditionalFormatting sqref="L20:R20">
    <cfRule type="expression" dxfId="7" priority="18">
      <formula>DAY(L20)&gt;7</formula>
    </cfRule>
  </conditionalFormatting>
  <conditionalFormatting sqref="L24:R25">
    <cfRule type="expression" dxfId="6" priority="6">
      <formula>DAY(L24)&lt;15</formula>
    </cfRule>
  </conditionalFormatting>
  <conditionalFormatting sqref="L28:R28">
    <cfRule type="expression" dxfId="5" priority="20">
      <formula>DAY(L28)&gt;7</formula>
    </cfRule>
  </conditionalFormatting>
  <conditionalFormatting sqref="L32:R33">
    <cfRule type="expression" dxfId="4" priority="8">
      <formula>DAY(L32)&lt;15</formula>
    </cfRule>
  </conditionalFormatting>
  <conditionalFormatting sqref="L36:R36">
    <cfRule type="expression" dxfId="3" priority="15">
      <formula>DAY(L36)&gt;7</formula>
    </cfRule>
  </conditionalFormatting>
  <conditionalFormatting sqref="L40:R41">
    <cfRule type="expression" dxfId="2" priority="3">
      <formula>DAY(L40)&lt;15</formula>
    </cfRule>
  </conditionalFormatting>
  <conditionalFormatting sqref="L44:R44">
    <cfRule type="expression" dxfId="1" priority="13">
      <formula>DAY(L44)&gt;7</formula>
    </cfRule>
  </conditionalFormatting>
  <conditionalFormatting sqref="L48:R49">
    <cfRule type="expression" dxfId="0" priority="1">
      <formula>DAY(L48)&lt;15</formula>
    </cfRule>
  </conditionalFormatting>
  <dataValidations count="27">
    <dataValidation allowBlank="1" showInputMessage="1" showErrorMessage="1" prompt="이번 달의 달력 일자는 B4에서 H9 셀까지 자동으로 업데이트됩니다. 이 셀에 표시된 숫자가 1이 아니라면 이 셀의 숫자는 이전 달의 날짜를 나타냅니다." sqref="C4" xr:uid="{B12870C1-5B7B-4213-A786-86D8CBD4C776}"/>
    <dataValidation allowBlank="1" showInputMessage="1" showErrorMessage="1" prompt="이번 달의 달력 일자는 J4에서 P9 셀까지 자동으로 업데이트됩니다. 이 셀에 표시된 숫자가 1이 아니라면 이 셀의 숫자는 이전 달의 날짜를 나타냅니다." sqref="L4" xr:uid="{B7501D51-EC38-4E2C-B798-9B2F8AADAAF8}"/>
    <dataValidation allowBlank="1" showInputMessage="1" showErrorMessage="1" prompt="이번 달의 달력 일자는 B12에서 H17 셀까지 자동으로 업데이트됩니다. 이 셀에 표시된 숫자가 1이 아니라면 이 셀의 숫자는 이전 달의 날짜를 나타냅니다." sqref="C12" xr:uid="{3E2736AA-D1DB-4D4B-9724-9326D2722D17}"/>
    <dataValidation allowBlank="1" showInputMessage="1" showErrorMessage="1" prompt="이번 달의 달력 일자는 J12에서 P17 셀까지 자동으로 업데이트됩니다. 이 셀에 표시된 숫자가 1이 아니라면 이 셀의 숫자는 이전 달의 날짜를 나타냅니다." sqref="L12" xr:uid="{50D3BD77-01CC-444D-9A01-1280CAF2F6AA}"/>
    <dataValidation allowBlank="1" showInputMessage="1" showErrorMessage="1" prompt="이번 달의 달력 일자는 B20에서 H25 셀까지 자동으로 업데이트됩니다. 이 셀에 표시된 숫자가 1이 아니라면 이 셀의 숫자는 이전 달의 날짜를 나타냅니다." sqref="C20" xr:uid="{BCF0A5E1-BD83-4147-8B72-DBF89EDABA8A}"/>
    <dataValidation allowBlank="1" showInputMessage="1" showErrorMessage="1" prompt="이번 달의 달력 일자는 J20에서 P25 셀까지 자동으로 업데이트됩니다. 이 셀에 표시된 숫자가 1이 아니라면 이 셀의 숫자는 이전 달의 날짜를 나타냅니다." sqref="L20" xr:uid="{32421E39-1F4F-4539-8459-B2810B5A3EF9}"/>
    <dataValidation allowBlank="1" showInputMessage="1" showErrorMessage="1" prompt="이번 달의 달력 일자는 B28에서 H33 셀까지 자동으로 업데이트됩니다. 이 셀에 표시된 숫자가 1이 아니라면 이 셀의 숫자는 이전 달의 날짜를 나타냅니다." sqref="C28" xr:uid="{C4E6ED2F-B3DC-4FEE-93C6-4E29CD8D8119}"/>
    <dataValidation allowBlank="1" showInputMessage="1" showErrorMessage="1" prompt="이번 달의 달력 일자는 J28에서 P33 셀까지 자동으로 업데이트됩니다. 이 셀에 표시된 숫자가 1이 아니라면 이 셀의 숫자는 이전 달의 날짜를 나타냅니다." sqref="L28" xr:uid="{72B3104D-F668-492F-8FFB-8B8AFA60651F}"/>
    <dataValidation allowBlank="1" showInputMessage="1" showErrorMessage="1" prompt="이번 달의 달력 일자는 B36에서 H41 셀까지 자동으로 업데이트됩니다. 이 셀에 표시된 숫자가 1이 아니라면 이 셀의 숫자는 이전 달의 날짜를 나타냅니다." sqref="C36" xr:uid="{D4821BA4-25C6-4747-A5A3-AF234B90C527}"/>
    <dataValidation allowBlank="1" showInputMessage="1" showErrorMessage="1" prompt="이번 달의 달력 일자는 J36에서 P41 셀까지 자동으로 업데이트됩니다. 이 셀에 표시된 숫자가 1이 아니라면 이 셀의 숫자는 이전 달의 날짜를 나타냅니다." sqref="L36" xr:uid="{7D19EEA9-F0EE-4A5D-A635-1C1D1FE31BB3}"/>
    <dataValidation allowBlank="1" showInputMessage="1" showErrorMessage="1" prompt="이번 달의 달력 일자는 B44에서 H49 셀까지 자동으로 업데이트됩니다. 이 셀에 표시된 숫자가 1이 아니라면 이 셀의 숫자는 이전 달의 날짜를 나타냅니다." sqref="C44" xr:uid="{F8B97F9D-9FB1-4F64-BD94-EF386FD701D6}"/>
    <dataValidation allowBlank="1" showInputMessage="1" showErrorMessage="1" prompt="이번 달의 달력 일자는 J44에서 P49 셀까지 자동으로 업데이트됩니다. 이 셀에 표시된 숫자가 1이 아니라면 이 셀의 숫자는 이전 달의 날짜를 나타냅니다." sqref="L44" xr:uid="{ECFBC148-0603-4237-AC76-09E621E4B45C}"/>
    <dataValidation allowBlank="1" showInputMessage="1" showErrorMessage="1" prompt="이 모든 연도 캘린더 (일-토) 워크시트를 사용하여 모든 연도의 달력을 만듭니다. 매월 자동으로 캘린더를 업데이트하려면 오른쪽 셀에 연도를 입력합니다." sqref="B1" xr:uid="{F1E51D0D-B9A8-4EC3-B302-6FD38B2A7003}"/>
    <dataValidation allowBlank="1" showInputMessage="1" showErrorMessage="1" prompt="이 셀에 연도를 입력하여 B2에서 P49 셀까지 매월 달력을 자동으로 업데이트합니다." sqref="C1:R1" xr:uid="{ECFC1011-74D2-426A-86FF-C850827988E2}"/>
    <dataValidation allowBlank="1" showInputMessage="1" showErrorMessage="1" prompt="캘린더 월이 이 셀에 있습니다. 이번 달의 캘린더는 J43에서 P49 셀까지 자동 업데이트되며 이전, 현재 및 다음 달의 날짜가 포함됩니다." sqref="L42:R42" xr:uid="{2940708A-41AA-4566-A48F-FDFDED145329}"/>
    <dataValidation allowBlank="1" showInputMessage="1" showErrorMessage="1" prompt="캘린더 월이 이 셀에 있습니다. 이번 달의 캘린더는 J3에서 P9 셀까지 자동 업데이트되며 이전, 현재 및 다음 달의 날짜가 포함됩니다." sqref="L2:R2" xr:uid="{CDC9F128-874A-4995-9275-A8E85E496958}"/>
    <dataValidation allowBlank="1" showInputMessage="1" showErrorMessage="1" prompt="캘린더 월이 이 셀에 있습니다. 이번 달의 캘린더는 B11에서 H17 셀까지 자동 업데이트되며 이전, 현재 및 다음 달의 날짜가 포함됩니다." sqref="C10:I10" xr:uid="{D9F7AC8C-12A2-4A8C-BDCA-7EE96B31CD51}"/>
    <dataValidation allowBlank="1" showInputMessage="1" showErrorMessage="1" prompt="캘린더 월이 이 셀에 있습니다. 이번 달의 캘린더는 B3에서 H9 셀까지 자동 업데이트되며 이전, 현재 및 다음 달의 날짜가 포함됩니다." sqref="C2:I2" xr:uid="{A507E94C-5A7D-4198-A635-FE5E9FA1191D}"/>
    <dataValidation allowBlank="1" showInputMessage="1" showErrorMessage="1" prompt="캘린더 월이 이 셀에 있습니다. 이번 달의 캘린더는 J11에서 P17 셀까지 자동 업데이트되며 이전, 현재 및 다음 달의 날짜가 포함됩니다." sqref="L10:R10" xr:uid="{C905057E-8D88-4324-8814-27FEA4C68D4D}"/>
    <dataValidation allowBlank="1" showInputMessage="1" showErrorMessage="1" prompt="캘린더 월이 이 셀에 있습니다. 이번 달의 캘린더는 B19에서 H25 셀까지 자동 업데이트되며 이전, 현재 및 다음 달의 날짜가 포함됩니다." sqref="C18:I18" xr:uid="{AFBFE5E3-C93D-4B52-9ACF-895A287559DF}"/>
    <dataValidation allowBlank="1" showInputMessage="1" showErrorMessage="1" prompt="캘린더 월이 이 셀에 있습니다. 이번 달의 캘린더는 J19에서 P25 셀까지 자동 업데이트되며 이전, 현재 및 다음 달의 날짜가 포함됩니다." sqref="L18:R18" xr:uid="{14812F47-DE44-4434-8B5C-25851F35513F}"/>
    <dataValidation allowBlank="1" showInputMessage="1" showErrorMessage="1" prompt="캘린더 월이 이 셀에 있습니다. 이번 달의 캘린더는 B27에서 H33 셀까지 자동 업데이트되며 이전, 현재 및 다음 달의 날짜가 포함됩니다." sqref="C26:I26" xr:uid="{C6E493C0-E282-4D18-9291-23A4DA3F6B9B}"/>
    <dataValidation allowBlank="1" showInputMessage="1" showErrorMessage="1" prompt="캘린더 월이 이 셀에 있습니다. 이번 달의 캘린더는 J27에서 P33 셀까지 자동 업데이트되며 이전, 현재 및 다음 달의 날짜가 포함됩니다." sqref="L26:R26" xr:uid="{B3487DE5-7EB8-4CAB-B027-4BD3EA776513}"/>
    <dataValidation allowBlank="1" showInputMessage="1" showErrorMessage="1" prompt="캘린더 월이 이 셀에 있습니다. 이번 달의 캘린더는 B35에서 H41 셀까지 자동 업데이트되며 이전, 현재 및 다음 달의 날짜가 포함됩니다." sqref="C34:I34" xr:uid="{2CC6A1AB-A2A4-4FE5-B076-CEEB7313CC69}"/>
    <dataValidation allowBlank="1" showInputMessage="1" showErrorMessage="1" prompt="캘린더 월이 이 셀에 있습니다. 이번 달의 캘린더는 J35에서 P41 셀까지 자동 업데이트되며 이전, 현재 및 다음 달의 날짜가 포함됩니다." sqref="L34:R34" xr:uid="{5B10EF00-4E5D-4B44-8375-3EC51D5F69F3}"/>
    <dataValidation allowBlank="1" showInputMessage="1" showErrorMessage="1" prompt="캘린더 월이 이 셀에 있습니다. 이번 달의 캘린더는 B43에서 H49 셀까지 자동 업데이트되며 이전, 현재 및 다음 달의 날짜가 포함됩니다." sqref="C42:I42" xr:uid="{78409ADA-D544-4B62-A953-99C17F830B9B}"/>
    <dataValidation allowBlank="1" showInputMessage="1" showErrorMessage="1" prompt="B3에서 H3 셀에는 위 셀에 있는 월의 평일이 표시됩니다." sqref="C3 L3 C11 L11 C19 C27 C35 C43 L43 L35 L27 L19" xr:uid="{289CF26A-E689-44AC-85F6-31E2886B5DBC}"/>
  </dataValidations>
  <printOptions horizontalCentered="1"/>
  <pageMargins left="0.25" right="0.25" top="0.75" bottom="0.75" header="0.3" footer="0.3"/>
  <pageSetup paperSize="9" scale="78" orientation="portrait" r:id="rId1"/>
  <headerFooter differentFirst="1">
    <oddFooter>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28</vt:i4>
      </vt:variant>
    </vt:vector>
  </HeadingPairs>
  <TitlesOfParts>
    <vt:vector size="31" baseType="lpstr">
      <vt:lpstr>2024 DB 수집 일정</vt:lpstr>
      <vt:lpstr>2024년 달력</vt:lpstr>
      <vt:lpstr>2025년 달력</vt:lpstr>
      <vt:lpstr>'2024년 달력'!CalYear</vt:lpstr>
      <vt:lpstr>'2025년 달력'!CalYear</vt:lpstr>
      <vt:lpstr>'2024년 달력'!ColumnTitleRegion1..H9.1</vt:lpstr>
      <vt:lpstr>'2025년 달력'!ColumnTitleRegion1..H9.1</vt:lpstr>
      <vt:lpstr>'2024년 달력'!ColumnTitleRegion10..P41.1</vt:lpstr>
      <vt:lpstr>'2025년 달력'!ColumnTitleRegion10..P41.1</vt:lpstr>
      <vt:lpstr>'2024년 달력'!ColumnTitleRegion11..H49.1</vt:lpstr>
      <vt:lpstr>'2025년 달력'!ColumnTitleRegion11..H49.1</vt:lpstr>
      <vt:lpstr>'2024년 달력'!ColumnTitleRegion12..P49.1</vt:lpstr>
      <vt:lpstr>'2025년 달력'!ColumnTitleRegion12..P49.1</vt:lpstr>
      <vt:lpstr>'2024년 달력'!ColumnTitleRegion2..P9.1</vt:lpstr>
      <vt:lpstr>'2025년 달력'!ColumnTitleRegion2..P9.1</vt:lpstr>
      <vt:lpstr>'2024년 달력'!ColumnTitleRegion3..H17.1</vt:lpstr>
      <vt:lpstr>'2025년 달력'!ColumnTitleRegion3..H17.1</vt:lpstr>
      <vt:lpstr>'2024년 달력'!ColumnTitleRegion4..P17.1</vt:lpstr>
      <vt:lpstr>'2025년 달력'!ColumnTitleRegion4..P17.1</vt:lpstr>
      <vt:lpstr>'2024년 달력'!ColumnTitleRegion5..H25.1</vt:lpstr>
      <vt:lpstr>'2025년 달력'!ColumnTitleRegion5..H25.1</vt:lpstr>
      <vt:lpstr>'2024년 달력'!ColumnTitleRegion6..P25.1</vt:lpstr>
      <vt:lpstr>'2025년 달력'!ColumnTitleRegion6..P25.1</vt:lpstr>
      <vt:lpstr>'2024년 달력'!ColumnTitleRegion7..H33.1</vt:lpstr>
      <vt:lpstr>'2025년 달력'!ColumnTitleRegion7..H33.1</vt:lpstr>
      <vt:lpstr>'2024년 달력'!ColumnTitleRegion8..P33.1</vt:lpstr>
      <vt:lpstr>'2025년 달력'!ColumnTitleRegion8..P33.1</vt:lpstr>
      <vt:lpstr>'2024년 달력'!ColumnTitleRegion9..H41.1</vt:lpstr>
      <vt:lpstr>'2025년 달력'!ColumnTitleRegion9..H41.1</vt:lpstr>
      <vt:lpstr>'2024년 달력'!Print_Area</vt:lpstr>
      <vt:lpstr>'2025년 달력'!Print_Area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Byoungman</dc:creator>
  <cp:lastModifiedBy>An Byoungman</cp:lastModifiedBy>
  <dcterms:created xsi:type="dcterms:W3CDTF">2024-01-04T07:06:59Z</dcterms:created>
  <dcterms:modified xsi:type="dcterms:W3CDTF">2024-01-04T08:00:45Z</dcterms:modified>
</cp:coreProperties>
</file>