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etul\Downloads\Compressed\excel\m5 Hypothisis Testing\"/>
    </mc:Choice>
  </mc:AlternateContent>
  <bookViews>
    <workbookView xWindow="0" yWindow="0" windowWidth="20496" windowHeight="8316" activeTab="2"/>
  </bookViews>
  <sheets>
    <sheet name="Problem 1" sheetId="1" r:id="rId1"/>
    <sheet name="Problem 2" sheetId="2" r:id="rId2"/>
    <sheet name="Problem 3" sheetId="3" r:id="rId3"/>
  </sheets>
  <definedNames>
    <definedName name="AA">'Problem 2'!$C$4:$C$17</definedName>
    <definedName name="aaa.">'Problem 2'!$D$4:$D$17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3" l="1"/>
  <c r="I5" i="3"/>
  <c r="I4" i="3"/>
  <c r="I3" i="3"/>
  <c r="H6" i="3"/>
  <c r="H5" i="3"/>
  <c r="H4" i="3"/>
  <c r="H3" i="3"/>
  <c r="H4" i="2"/>
  <c r="H7" i="2"/>
  <c r="H5" i="2"/>
  <c r="H6" i="2"/>
  <c r="G7" i="2"/>
  <c r="G6" i="2"/>
  <c r="G5" i="2"/>
  <c r="G4" i="2"/>
  <c r="H3" i="2"/>
  <c r="G3" i="2"/>
  <c r="G7" i="1"/>
  <c r="F7" i="1"/>
  <c r="G6" i="1" l="1"/>
  <c r="G5" i="1"/>
  <c r="F6" i="1"/>
  <c r="F5" i="1"/>
  <c r="G4" i="1"/>
  <c r="F4" i="1"/>
  <c r="G3" i="1"/>
  <c r="F3" i="1"/>
</calcChain>
</file>

<file path=xl/sharedStrings.xml><?xml version="1.0" encoding="utf-8"?>
<sst xmlns="http://schemas.openxmlformats.org/spreadsheetml/2006/main" count="131" uniqueCount="55">
  <si>
    <t>Tbills</t>
  </si>
  <si>
    <t>Bonds10</t>
  </si>
  <si>
    <t>Homework 5_7</t>
  </si>
  <si>
    <t>Morning</t>
  </si>
  <si>
    <t>Afternoon</t>
  </si>
  <si>
    <t>Gas</t>
  </si>
  <si>
    <t>Ethanol</t>
  </si>
  <si>
    <r>
      <t xml:space="preserve">2. You are given the amount of money spent at a supermarket by a sample of shoppers during the morning and afternoon hours. For </t>
    </r>
    <r>
      <rPr>
        <sz val="11"/>
        <color theme="1"/>
        <rFont val="Calibri"/>
        <family val="2"/>
      </rPr>
      <t>α=0.05 does this data indicate that norning shoppers spend less than afternoon shoppers?</t>
    </r>
  </si>
  <si>
    <r>
      <t xml:space="preserve">3. You are given the miles per gallon obtained for 20 cars  using gasoline and ethanol. For </t>
    </r>
    <r>
      <rPr>
        <sz val="11"/>
        <color theme="1"/>
        <rFont val="Calibri"/>
        <family val="2"/>
      </rPr>
      <t>α= 0.01, does this data indicate that there is a significant difference in the MPG cars obtain when fueled by ethanol or gasoline?</t>
    </r>
  </si>
  <si>
    <r>
      <t xml:space="preserve">1. Use the given data on annual Tbills and 10 year bond returns to determine if Tbills and Bond10 returns have equal means Use </t>
    </r>
    <r>
      <rPr>
        <sz val="11"/>
        <color theme="1"/>
        <rFont val="Calibri"/>
        <family val="2"/>
      </rPr>
      <t>α=0.05. You cannot assume the returns in each row are from the same year.</t>
    </r>
  </si>
  <si>
    <t>average</t>
  </si>
  <si>
    <t>count</t>
  </si>
  <si>
    <t>skew</t>
  </si>
  <si>
    <t>kurtosses</t>
  </si>
  <si>
    <t>variance</t>
  </si>
  <si>
    <t>Variable 1</t>
  </si>
  <si>
    <t>Variable 2</t>
  </si>
  <si>
    <t>Mean</t>
  </si>
  <si>
    <t>Observations</t>
  </si>
  <si>
    <t>Hypothesized Mean Difference</t>
  </si>
  <si>
    <t>mean</t>
  </si>
  <si>
    <t>COUNT</t>
  </si>
  <si>
    <t>kurtosies</t>
  </si>
  <si>
    <t>t-Test: Two-Sample Assuming Unequal Variances</t>
  </si>
  <si>
    <t>Variance</t>
  </si>
  <si>
    <t>df</t>
  </si>
  <si>
    <t>t Stat</t>
  </si>
  <si>
    <t>P(T&lt;=t) one-tail</t>
  </si>
  <si>
    <t>t Critical one-tail</t>
  </si>
  <si>
    <t>P(T&lt;=t) two-tail</t>
  </si>
  <si>
    <t>t Critical two-tail</t>
  </si>
  <si>
    <t>t-Test: Two-Sample Assuming Equal Variances</t>
  </si>
  <si>
    <t>Pooled Variance</t>
  </si>
  <si>
    <t>t-Test: Paired Two Sample for Means</t>
  </si>
  <si>
    <t>Pearson Correlation</t>
  </si>
  <si>
    <t>Hypothesis</t>
  </si>
  <si>
    <t>2 tail test</t>
  </si>
  <si>
    <t xml:space="preserve">WE GET  P VALUE </t>
  </si>
  <si>
    <t>this is higher than significant value</t>
  </si>
  <si>
    <t>Ho : both have equal mean</t>
  </si>
  <si>
    <t>Ha: both have not equal mean</t>
  </si>
  <si>
    <t>Ho: Morning Mean = Afternoon Mean,</t>
  </si>
  <si>
    <t xml:space="preserve"> Ha: Morning Mean less than Afternoon Mean</t>
  </si>
  <si>
    <t>Ans.</t>
  </si>
  <si>
    <t> A p-value of .01 less than .05 is obtained, so we reject</t>
  </si>
  <si>
    <t>the null hypothesis, and conclude morning customers spend</t>
  </si>
  <si>
    <t xml:space="preserve"> less than afternoon customers.</t>
  </si>
  <si>
    <t>Ho: MPG ethanol Mean = MPG gasoline mean</t>
  </si>
  <si>
    <t>Ha: MPG ethanol mean ≠ MPG gasoline mean</t>
  </si>
  <si>
    <t>we use matched pairs two tailed test because each row is for the same car.</t>
  </si>
  <si>
    <t>Sample sizes are both greater than 30 so use Two-Sample Z Test.</t>
  </si>
  <si>
    <t>Use a two-tailed test.</t>
  </si>
  <si>
    <t xml:space="preserve">After running a two-tailed t-tpst Paired Sample with </t>
  </si>
  <si>
    <t xml:space="preserve">Two Means we obtain a p-value =.82, which is greater than </t>
  </si>
  <si>
    <t>.01, so we fail to reject Ho.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</si>
</sst>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i/>
      <sz val="11"/>
      <color theme="1"/>
      <name val="Calibri"/>
      <family val="2"/>
      <scheme val="minor"/>
    </font>
    <font>
      <sz val="10"/>
      <color rgb="FF222222"/>
      <name val="Arial"/>
      <family val="2"/>
    </font>
    <font>
      <sz val="10"/>
      <color rgb="FF41414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2" borderId="0" xfId="0" applyFill="1"/>
    <xf numFmtId="0" fontId="0" fillId="0" borderId="0" xfId="0" applyAlignment="1">
      <alignment wrapText="1"/>
    </xf>
    <xf numFmtId="164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0" fillId="3" borderId="0" xfId="0" applyFill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0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0" xfId="0" applyFill="1" applyBorder="1" applyAlignment="1"/>
    <xf numFmtId="0" fontId="0" fillId="0" borderId="0" xfId="0" applyFill="1" applyBorder="1" applyAlignment="1">
      <alignment wrapText="1"/>
    </xf>
    <xf numFmtId="0" fontId="0" fillId="3" borderId="11" xfId="0" applyFill="1" applyBorder="1"/>
    <xf numFmtId="0" fontId="0" fillId="3" borderId="12" xfId="0" applyFill="1" applyBorder="1"/>
    <xf numFmtId="0" fontId="0" fillId="3" borderId="13" xfId="0" applyFill="1" applyBorder="1"/>
    <xf numFmtId="0" fontId="0" fillId="3" borderId="15" xfId="0" applyFill="1" applyBorder="1"/>
    <xf numFmtId="0" fontId="0" fillId="3" borderId="14" xfId="0" applyFill="1" applyBorder="1"/>
    <xf numFmtId="0" fontId="0" fillId="3" borderId="16" xfId="0" applyFill="1" applyBorder="1"/>
    <xf numFmtId="0" fontId="0" fillId="3" borderId="17" xfId="0" applyFill="1" applyBorder="1"/>
    <xf numFmtId="0" fontId="3" fillId="0" borderId="0" xfId="0" applyFont="1"/>
    <xf numFmtId="0" fontId="2" fillId="3" borderId="2" xfId="0" applyFont="1" applyFill="1" applyBorder="1" applyAlignment="1">
      <alignment horizontal="center"/>
    </xf>
    <xf numFmtId="0" fontId="0" fillId="3" borderId="1" xfId="0" applyFill="1" applyBorder="1" applyAlignment="1"/>
    <xf numFmtId="0" fontId="2" fillId="3" borderId="19" xfId="0" applyFont="1" applyFill="1" applyBorder="1" applyAlignment="1">
      <alignment horizontal="center"/>
    </xf>
    <xf numFmtId="0" fontId="0" fillId="3" borderId="6" xfId="0" applyFill="1" applyBorder="1" applyAlignment="1"/>
    <xf numFmtId="0" fontId="0" fillId="3" borderId="18" xfId="0" applyFill="1" applyBorder="1" applyAlignme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1"/>
  <sheetViews>
    <sheetView topLeftCell="A9" workbookViewId="0">
      <selection activeCell="I9" sqref="I9"/>
    </sheetView>
  </sheetViews>
  <sheetFormatPr defaultRowHeight="14.4" x14ac:dyDescent="0.3"/>
  <cols>
    <col min="1" max="1" width="49" customWidth="1"/>
    <col min="9" max="9" width="26.44140625" bestFit="1" customWidth="1"/>
  </cols>
  <sheetData>
    <row r="1" spans="1:11" x14ac:dyDescent="0.3">
      <c r="A1" s="1" t="s">
        <v>2</v>
      </c>
    </row>
    <row r="2" spans="1:11" x14ac:dyDescent="0.3">
      <c r="E2" s="8"/>
      <c r="F2" s="9" t="s">
        <v>0</v>
      </c>
      <c r="G2" s="10" t="s">
        <v>1</v>
      </c>
    </row>
    <row r="3" spans="1:11" ht="84.75" customHeight="1" x14ac:dyDescent="0.3">
      <c r="A3" s="2" t="s">
        <v>9</v>
      </c>
      <c r="C3" t="s">
        <v>0</v>
      </c>
      <c r="D3" t="s">
        <v>1</v>
      </c>
      <c r="E3" s="11" t="s">
        <v>10</v>
      </c>
      <c r="F3" s="12">
        <f>AVERAGE(C4:C91)</f>
        <v>3.494545454545455E-2</v>
      </c>
      <c r="G3" s="13">
        <f>AVERAGE(D4:D91)</f>
        <v>5.2307954545454532E-2</v>
      </c>
      <c r="I3" t="s">
        <v>23</v>
      </c>
    </row>
    <row r="4" spans="1:11" ht="15" thickBot="1" x14ac:dyDescent="0.35">
      <c r="A4" s="2"/>
      <c r="C4">
        <v>3.0800000000000001E-2</v>
      </c>
      <c r="D4">
        <v>8.3999999999999995E-3</v>
      </c>
      <c r="E4" s="11" t="s">
        <v>11</v>
      </c>
      <c r="F4" s="12">
        <f>COUNT(C4:C91)</f>
        <v>88</v>
      </c>
      <c r="G4" s="13">
        <f>COUNT(D4:D91)</f>
        <v>88</v>
      </c>
    </row>
    <row r="5" spans="1:11" x14ac:dyDescent="0.3">
      <c r="A5" t="s">
        <v>35</v>
      </c>
      <c r="C5">
        <v>3.1600000000000003E-2</v>
      </c>
      <c r="D5">
        <v>4.2000000000000003E-2</v>
      </c>
      <c r="E5" s="11" t="s">
        <v>12</v>
      </c>
      <c r="F5" s="12">
        <f>SKEW(C4:C91)</f>
        <v>0.98980241042928097</v>
      </c>
      <c r="G5" s="13">
        <f>SKEW(D4:D91)</f>
        <v>0.9764446561032265</v>
      </c>
      <c r="I5" s="6"/>
      <c r="J5" s="6" t="s">
        <v>15</v>
      </c>
      <c r="K5" s="6" t="s">
        <v>16</v>
      </c>
    </row>
    <row r="6" spans="1:11" x14ac:dyDescent="0.3">
      <c r="A6" s="2" t="s">
        <v>39</v>
      </c>
      <c r="C6">
        <v>4.5499999999999999E-2</v>
      </c>
      <c r="D6">
        <v>4.5400000000000003E-2</v>
      </c>
      <c r="E6" s="11" t="s">
        <v>13</v>
      </c>
      <c r="F6" s="12">
        <f>KURT(C4:C91)</f>
        <v>0.94022884503725956</v>
      </c>
      <c r="G6" s="13">
        <f>KURT(D4:D91)</f>
        <v>1.5950442923704267</v>
      </c>
      <c r="I6" s="4" t="s">
        <v>17</v>
      </c>
      <c r="J6" s="4">
        <v>3.494545454545455E-2</v>
      </c>
      <c r="K6" s="4">
        <v>5.2307954545454532E-2</v>
      </c>
    </row>
    <row r="7" spans="1:11" x14ac:dyDescent="0.3">
      <c r="A7" s="2" t="s">
        <v>40</v>
      </c>
      <c r="C7">
        <v>2.3099999999999999E-2</v>
      </c>
      <c r="D7">
        <v>-2.5600000000000001E-2</v>
      </c>
      <c r="E7" s="14" t="s">
        <v>14</v>
      </c>
      <c r="F7" s="15">
        <f>VAR(C4:C91)</f>
        <v>9.3969699059561168E-4</v>
      </c>
      <c r="G7" s="16">
        <f>VAR(D4:D91)</f>
        <v>6.0713736141588329E-3</v>
      </c>
      <c r="I7" s="4" t="s">
        <v>24</v>
      </c>
      <c r="J7" s="4">
        <v>9.3969699059561168E-4</v>
      </c>
      <c r="K7" s="4">
        <v>6.0713736141588329E-3</v>
      </c>
    </row>
    <row r="8" spans="1:11" x14ac:dyDescent="0.3">
      <c r="A8" s="2"/>
      <c r="C8">
        <v>1.0699999999999999E-2</v>
      </c>
      <c r="D8">
        <v>8.7900000000000006E-2</v>
      </c>
      <c r="I8" s="4" t="s">
        <v>18</v>
      </c>
      <c r="J8" s="4">
        <v>88</v>
      </c>
      <c r="K8" s="4">
        <v>88</v>
      </c>
    </row>
    <row r="9" spans="1:11" x14ac:dyDescent="0.3">
      <c r="A9" s="2" t="s">
        <v>36</v>
      </c>
      <c r="C9">
        <v>9.5999999999999992E-3</v>
      </c>
      <c r="D9">
        <v>1.8599999999999998E-2</v>
      </c>
      <c r="I9" s="4" t="s">
        <v>19</v>
      </c>
      <c r="J9" s="4">
        <v>0</v>
      </c>
      <c r="K9" s="4"/>
    </row>
    <row r="10" spans="1:11" x14ac:dyDescent="0.3">
      <c r="A10" s="2" t="s">
        <v>37</v>
      </c>
      <c r="C10">
        <v>3.2000000000000002E-3</v>
      </c>
      <c r="D10">
        <v>7.9600000000000004E-2</v>
      </c>
      <c r="I10" s="4" t="s">
        <v>25</v>
      </c>
      <c r="J10" s="4">
        <v>113</v>
      </c>
      <c r="K10" s="4"/>
    </row>
    <row r="11" spans="1:11" x14ac:dyDescent="0.3">
      <c r="A11" s="4">
        <v>5.4236727148888372E-2</v>
      </c>
      <c r="C11">
        <v>1.8E-3</v>
      </c>
      <c r="D11">
        <v>4.4699999999999997E-2</v>
      </c>
      <c r="I11" s="4" t="s">
        <v>26</v>
      </c>
      <c r="J11" s="4">
        <v>-1.9451872957647982</v>
      </c>
      <c r="K11" s="4"/>
    </row>
    <row r="12" spans="1:11" x14ac:dyDescent="0.3">
      <c r="A12" s="18" t="s">
        <v>38</v>
      </c>
      <c r="C12">
        <v>1.6999999999999999E-3</v>
      </c>
      <c r="D12">
        <v>5.0200000000000002E-2</v>
      </c>
      <c r="I12" s="4" t="s">
        <v>27</v>
      </c>
      <c r="J12" s="4">
        <v>2.7118363574444186E-2</v>
      </c>
      <c r="K12" s="4"/>
    </row>
    <row r="13" spans="1:11" x14ac:dyDescent="0.3">
      <c r="C13">
        <v>3.0000000000000001E-3</v>
      </c>
      <c r="D13">
        <v>1.38E-2</v>
      </c>
      <c r="I13" s="4" t="s">
        <v>28</v>
      </c>
      <c r="J13" s="4">
        <v>1.6584502163399364</v>
      </c>
      <c r="K13" s="4"/>
    </row>
    <row r="14" spans="1:11" x14ac:dyDescent="0.3">
      <c r="A14" s="32" t="s">
        <v>50</v>
      </c>
      <c r="C14">
        <v>8.0000000000000004E-4</v>
      </c>
      <c r="D14">
        <v>4.2099999999999999E-2</v>
      </c>
      <c r="I14" s="4" t="s">
        <v>29</v>
      </c>
      <c r="J14" s="4">
        <v>5.4236727148888372E-2</v>
      </c>
      <c r="K14" s="4"/>
    </row>
    <row r="15" spans="1:11" ht="15" thickBot="1" x14ac:dyDescent="0.35">
      <c r="A15" s="32" t="s">
        <v>51</v>
      </c>
      <c r="C15">
        <v>4.0000000000000002E-4</v>
      </c>
      <c r="D15">
        <v>4.41E-2</v>
      </c>
      <c r="I15" s="5" t="s">
        <v>30</v>
      </c>
      <c r="J15" s="5">
        <v>1.9811803594146622</v>
      </c>
      <c r="K15" s="5"/>
    </row>
    <row r="16" spans="1:11" x14ac:dyDescent="0.3">
      <c r="C16">
        <v>2.9999999999999997E-4</v>
      </c>
      <c r="D16">
        <v>5.3999999999999999E-2</v>
      </c>
    </row>
    <row r="17" spans="3:4" x14ac:dyDescent="0.3">
      <c r="C17">
        <v>8.0000000000000004E-4</v>
      </c>
      <c r="D17">
        <v>-2.0199999999999999E-2</v>
      </c>
    </row>
    <row r="18" spans="3:4" x14ac:dyDescent="0.3">
      <c r="C18">
        <v>3.3999999999999998E-3</v>
      </c>
      <c r="D18">
        <v>2.29E-2</v>
      </c>
    </row>
    <row r="19" spans="3:4" x14ac:dyDescent="0.3">
      <c r="C19">
        <v>3.8E-3</v>
      </c>
      <c r="D19">
        <v>2.4899999999999999E-2</v>
      </c>
    </row>
    <row r="20" spans="3:4" x14ac:dyDescent="0.3">
      <c r="C20">
        <v>3.8E-3</v>
      </c>
      <c r="D20">
        <v>2.58E-2</v>
      </c>
    </row>
    <row r="21" spans="3:4" x14ac:dyDescent="0.3">
      <c r="C21">
        <v>3.8E-3</v>
      </c>
      <c r="D21">
        <v>3.7999999999999999E-2</v>
      </c>
    </row>
    <row r="22" spans="3:4" x14ac:dyDescent="0.3">
      <c r="C22">
        <v>3.8E-3</v>
      </c>
      <c r="D22">
        <v>3.1300000000000001E-2</v>
      </c>
    </row>
    <row r="23" spans="3:4" x14ac:dyDescent="0.3">
      <c r="C23">
        <v>5.7000000000000002E-3</v>
      </c>
      <c r="D23">
        <v>9.1999999999999998E-3</v>
      </c>
    </row>
    <row r="24" spans="3:4" x14ac:dyDescent="0.3">
      <c r="C24">
        <v>1.0200000000000001E-2</v>
      </c>
      <c r="D24">
        <v>1.95E-2</v>
      </c>
    </row>
    <row r="25" spans="3:4" x14ac:dyDescent="0.3">
      <c r="C25">
        <v>1.0999999999999999E-2</v>
      </c>
      <c r="D25">
        <v>4.6600000000000003E-2</v>
      </c>
    </row>
    <row r="26" spans="3:4" x14ac:dyDescent="0.3">
      <c r="C26">
        <v>1.17E-2</v>
      </c>
      <c r="D26">
        <v>4.3E-3</v>
      </c>
    </row>
    <row r="27" spans="3:4" x14ac:dyDescent="0.3">
      <c r="C27">
        <v>1.4800000000000001E-2</v>
      </c>
      <c r="D27">
        <v>-3.0000000000000001E-3</v>
      </c>
    </row>
    <row r="28" spans="3:4" x14ac:dyDescent="0.3">
      <c r="C28">
        <v>1.67E-2</v>
      </c>
      <c r="D28">
        <v>2.2700000000000001E-2</v>
      </c>
    </row>
    <row r="29" spans="3:4" x14ac:dyDescent="0.3">
      <c r="C29">
        <v>1.89E-2</v>
      </c>
      <c r="D29">
        <v>4.1399999999999999E-2</v>
      </c>
    </row>
    <row r="30" spans="3:4" x14ac:dyDescent="0.3">
      <c r="C30">
        <v>9.5999999999999992E-3</v>
      </c>
      <c r="D30">
        <v>3.2899999999999999E-2</v>
      </c>
    </row>
    <row r="31" spans="3:4" x14ac:dyDescent="0.3">
      <c r="C31">
        <v>1.66E-2</v>
      </c>
      <c r="D31">
        <v>-1.34E-2</v>
      </c>
    </row>
    <row r="32" spans="3:4" x14ac:dyDescent="0.3">
      <c r="C32">
        <v>2.5600000000000001E-2</v>
      </c>
      <c r="D32">
        <v>-2.2599999999999999E-2</v>
      </c>
    </row>
    <row r="33" spans="3:4" x14ac:dyDescent="0.3">
      <c r="C33">
        <v>3.2300000000000002E-2</v>
      </c>
      <c r="D33">
        <v>6.8000000000000005E-2</v>
      </c>
    </row>
    <row r="34" spans="3:4" x14ac:dyDescent="0.3">
      <c r="C34">
        <v>1.78E-2</v>
      </c>
      <c r="D34">
        <v>-2.1000000000000001E-2</v>
      </c>
    </row>
    <row r="35" spans="3:4" x14ac:dyDescent="0.3">
      <c r="C35">
        <v>3.2599999999999997E-2</v>
      </c>
      <c r="D35">
        <v>-2.6499999999999999E-2</v>
      </c>
    </row>
    <row r="36" spans="3:4" x14ac:dyDescent="0.3">
      <c r="C36">
        <v>3.0499999999999999E-2</v>
      </c>
      <c r="D36">
        <v>0.1164</v>
      </c>
    </row>
    <row r="37" spans="3:4" x14ac:dyDescent="0.3">
      <c r="C37">
        <v>2.2700000000000001E-2</v>
      </c>
      <c r="D37">
        <v>2.06E-2</v>
      </c>
    </row>
    <row r="38" spans="3:4" x14ac:dyDescent="0.3">
      <c r="C38">
        <v>2.7799999999999998E-2</v>
      </c>
      <c r="D38">
        <v>5.6899999999999999E-2</v>
      </c>
    </row>
    <row r="39" spans="3:4" x14ac:dyDescent="0.3">
      <c r="C39">
        <v>3.1099999999999999E-2</v>
      </c>
      <c r="D39">
        <v>1.6799999999999999E-2</v>
      </c>
    </row>
    <row r="40" spans="3:4" x14ac:dyDescent="0.3">
      <c r="C40">
        <v>3.5099999999999999E-2</v>
      </c>
      <c r="D40">
        <v>3.73E-2</v>
      </c>
    </row>
    <row r="41" spans="3:4" x14ac:dyDescent="0.3">
      <c r="C41">
        <v>3.9E-2</v>
      </c>
      <c r="D41">
        <v>7.1999999999999998E-3</v>
      </c>
    </row>
    <row r="42" spans="3:4" x14ac:dyDescent="0.3">
      <c r="C42">
        <v>4.8399999999999999E-2</v>
      </c>
      <c r="D42">
        <v>2.9100000000000001E-2</v>
      </c>
    </row>
    <row r="43" spans="3:4" x14ac:dyDescent="0.3">
      <c r="C43">
        <v>4.3299999999999998E-2</v>
      </c>
      <c r="D43">
        <v>-1.5800000000000002E-2</v>
      </c>
    </row>
    <row r="44" spans="3:4" x14ac:dyDescent="0.3">
      <c r="C44">
        <v>5.2600000000000001E-2</v>
      </c>
      <c r="D44">
        <v>3.27E-2</v>
      </c>
    </row>
    <row r="45" spans="3:4" x14ac:dyDescent="0.3">
      <c r="C45">
        <v>6.5600000000000006E-2</v>
      </c>
      <c r="D45">
        <v>-5.0099999999999999E-2</v>
      </c>
    </row>
    <row r="46" spans="3:4" x14ac:dyDescent="0.3">
      <c r="C46">
        <v>6.6900000000000001E-2</v>
      </c>
      <c r="D46">
        <v>0.16750000000000001</v>
      </c>
    </row>
    <row r="47" spans="3:4" x14ac:dyDescent="0.3">
      <c r="C47">
        <v>4.5400000000000003E-2</v>
      </c>
      <c r="D47">
        <v>9.7900000000000001E-2</v>
      </c>
    </row>
    <row r="48" spans="3:4" x14ac:dyDescent="0.3">
      <c r="C48">
        <v>3.95E-2</v>
      </c>
      <c r="D48">
        <v>2.8199999999999999E-2</v>
      </c>
    </row>
    <row r="49" spans="3:4" x14ac:dyDescent="0.3">
      <c r="C49">
        <v>6.7299999999999999E-2</v>
      </c>
      <c r="D49">
        <v>3.6600000000000001E-2</v>
      </c>
    </row>
    <row r="50" spans="3:4" x14ac:dyDescent="0.3">
      <c r="C50">
        <v>7.7799999999999994E-2</v>
      </c>
      <c r="D50">
        <v>1.9900000000000001E-2</v>
      </c>
    </row>
    <row r="51" spans="3:4" x14ac:dyDescent="0.3">
      <c r="C51">
        <v>5.9900000000000002E-2</v>
      </c>
      <c r="D51">
        <v>3.61E-2</v>
      </c>
    </row>
    <row r="52" spans="3:4" x14ac:dyDescent="0.3">
      <c r="C52">
        <v>4.9700000000000001E-2</v>
      </c>
      <c r="D52">
        <v>0.1598</v>
      </c>
    </row>
    <row r="53" spans="3:4" x14ac:dyDescent="0.3">
      <c r="C53">
        <v>5.1299999999999998E-2</v>
      </c>
      <c r="D53">
        <v>1.29E-2</v>
      </c>
    </row>
    <row r="54" spans="3:4" x14ac:dyDescent="0.3">
      <c r="C54">
        <v>6.93E-2</v>
      </c>
      <c r="D54">
        <v>-7.7999999999999996E-3</v>
      </c>
    </row>
    <row r="55" spans="3:4" x14ac:dyDescent="0.3">
      <c r="C55">
        <v>9.9400000000000002E-2</v>
      </c>
      <c r="D55">
        <v>6.7000000000000002E-3</v>
      </c>
    </row>
    <row r="56" spans="3:4" x14ac:dyDescent="0.3">
      <c r="C56">
        <v>0.11219999999999999</v>
      </c>
      <c r="D56">
        <v>-2.9899999999999999E-2</v>
      </c>
    </row>
    <row r="57" spans="3:4" x14ac:dyDescent="0.3">
      <c r="C57">
        <v>0.14299999999999999</v>
      </c>
      <c r="D57">
        <v>8.2000000000000003E-2</v>
      </c>
    </row>
    <row r="58" spans="3:4" x14ac:dyDescent="0.3">
      <c r="C58">
        <v>0.1101</v>
      </c>
      <c r="D58">
        <v>0.3281</v>
      </c>
    </row>
    <row r="59" spans="3:4" x14ac:dyDescent="0.3">
      <c r="C59">
        <v>8.4500000000000006E-2</v>
      </c>
      <c r="D59">
        <v>3.2000000000000001E-2</v>
      </c>
    </row>
    <row r="60" spans="3:4" x14ac:dyDescent="0.3">
      <c r="C60">
        <v>9.6100000000000005E-2</v>
      </c>
      <c r="D60">
        <v>0.13730000000000001</v>
      </c>
    </row>
    <row r="61" spans="3:4" x14ac:dyDescent="0.3">
      <c r="C61">
        <v>7.4899999999999994E-2</v>
      </c>
      <c r="D61">
        <v>0.2571</v>
      </c>
    </row>
    <row r="62" spans="3:4" x14ac:dyDescent="0.3">
      <c r="C62">
        <v>6.0400000000000002E-2</v>
      </c>
      <c r="D62">
        <v>0.24279999999999999</v>
      </c>
    </row>
    <row r="63" spans="3:4" x14ac:dyDescent="0.3">
      <c r="C63">
        <v>5.7200000000000001E-2</v>
      </c>
      <c r="D63">
        <v>-4.9599999999999998E-2</v>
      </c>
    </row>
    <row r="64" spans="3:4" x14ac:dyDescent="0.3">
      <c r="C64">
        <v>6.4500000000000002E-2</v>
      </c>
      <c r="D64">
        <v>8.2199999999999995E-2</v>
      </c>
    </row>
    <row r="65" spans="3:4" x14ac:dyDescent="0.3">
      <c r="C65">
        <v>8.1100000000000005E-2</v>
      </c>
      <c r="D65">
        <v>0.1769</v>
      </c>
    </row>
    <row r="66" spans="3:4" x14ac:dyDescent="0.3">
      <c r="C66">
        <v>7.5499999999999998E-2</v>
      </c>
      <c r="D66">
        <v>6.2399999999999997E-2</v>
      </c>
    </row>
    <row r="67" spans="3:4" x14ac:dyDescent="0.3">
      <c r="C67">
        <v>5.6099999999999997E-2</v>
      </c>
      <c r="D67">
        <v>0.15</v>
      </c>
    </row>
    <row r="68" spans="3:4" x14ac:dyDescent="0.3">
      <c r="C68">
        <v>3.4099999999999998E-2</v>
      </c>
      <c r="D68">
        <v>9.3600000000000003E-2</v>
      </c>
    </row>
    <row r="69" spans="3:4" x14ac:dyDescent="0.3">
      <c r="C69">
        <v>2.98E-2</v>
      </c>
      <c r="D69">
        <v>0.1421</v>
      </c>
    </row>
    <row r="70" spans="3:4" x14ac:dyDescent="0.3">
      <c r="C70">
        <v>3.9899999999999998E-2</v>
      </c>
      <c r="D70">
        <v>-8.0399999999999999E-2</v>
      </c>
    </row>
    <row r="71" spans="3:4" x14ac:dyDescent="0.3">
      <c r="C71">
        <v>5.5199999999999999E-2</v>
      </c>
      <c r="D71">
        <v>0.23480000000000001</v>
      </c>
    </row>
    <row r="72" spans="3:4" x14ac:dyDescent="0.3">
      <c r="C72">
        <v>5.0200000000000002E-2</v>
      </c>
      <c r="D72">
        <v>1.43E-2</v>
      </c>
    </row>
    <row r="73" spans="3:4" x14ac:dyDescent="0.3">
      <c r="C73">
        <v>5.0500000000000003E-2</v>
      </c>
      <c r="D73">
        <v>9.9400000000000002E-2</v>
      </c>
    </row>
    <row r="74" spans="3:4" x14ac:dyDescent="0.3">
      <c r="C74">
        <v>4.7300000000000002E-2</v>
      </c>
      <c r="D74">
        <v>0.1492</v>
      </c>
    </row>
    <row r="75" spans="3:4" x14ac:dyDescent="0.3">
      <c r="C75">
        <v>4.5100000000000001E-2</v>
      </c>
      <c r="D75">
        <v>-8.2500000000000004E-2</v>
      </c>
    </row>
    <row r="76" spans="3:4" x14ac:dyDescent="0.3">
      <c r="C76">
        <v>5.7599999999999998E-2</v>
      </c>
      <c r="D76">
        <v>0.1666</v>
      </c>
    </row>
    <row r="77" spans="3:4" x14ac:dyDescent="0.3">
      <c r="C77">
        <v>3.6700000000000003E-2</v>
      </c>
      <c r="D77">
        <v>5.57E-2</v>
      </c>
    </row>
    <row r="78" spans="3:4" x14ac:dyDescent="0.3">
      <c r="C78">
        <v>1.66E-2</v>
      </c>
      <c r="D78">
        <v>0.1512</v>
      </c>
    </row>
    <row r="79" spans="3:4" x14ac:dyDescent="0.3">
      <c r="C79">
        <v>1.03E-2</v>
      </c>
      <c r="D79">
        <v>3.8E-3</v>
      </c>
    </row>
    <row r="80" spans="3:4" x14ac:dyDescent="0.3">
      <c r="C80">
        <v>1.23E-2</v>
      </c>
      <c r="D80">
        <v>4.4900000000000002E-2</v>
      </c>
    </row>
    <row r="81" spans="3:4" x14ac:dyDescent="0.3">
      <c r="C81">
        <v>3.0099999999999998E-2</v>
      </c>
      <c r="D81">
        <v>2.87E-2</v>
      </c>
    </row>
    <row r="82" spans="3:4" x14ac:dyDescent="0.3">
      <c r="C82">
        <v>4.6800000000000001E-2</v>
      </c>
      <c r="D82">
        <v>1.9599999999999999E-2</v>
      </c>
    </row>
    <row r="83" spans="3:4" x14ac:dyDescent="0.3">
      <c r="C83">
        <v>4.6399999999999997E-2</v>
      </c>
      <c r="D83">
        <v>0.1021</v>
      </c>
    </row>
    <row r="84" spans="3:4" x14ac:dyDescent="0.3">
      <c r="C84">
        <v>1.5900000000000001E-2</v>
      </c>
      <c r="D84">
        <v>0.20100000000000001</v>
      </c>
    </row>
    <row r="85" spans="3:4" x14ac:dyDescent="0.3">
      <c r="C85">
        <v>1.4E-3</v>
      </c>
      <c r="D85">
        <v>-0.11119999999999999</v>
      </c>
    </row>
    <row r="86" spans="3:4" x14ac:dyDescent="0.3">
      <c r="C86">
        <v>1.2999999999999999E-3</v>
      </c>
      <c r="D86">
        <v>8.4599999999999995E-2</v>
      </c>
    </row>
    <row r="87" spans="3:4" x14ac:dyDescent="0.3">
      <c r="C87">
        <v>2.9999999999999997E-4</v>
      </c>
      <c r="D87">
        <v>0.16039999999999999</v>
      </c>
    </row>
    <row r="88" spans="3:4" x14ac:dyDescent="0.3">
      <c r="C88">
        <v>5.0000000000000001E-4</v>
      </c>
      <c r="D88">
        <v>2.9700000000000001E-2</v>
      </c>
    </row>
    <row r="89" spans="3:4" x14ac:dyDescent="0.3">
      <c r="C89">
        <v>6.9999999999999999E-4</v>
      </c>
      <c r="D89">
        <v>-9.0999999999999998E-2</v>
      </c>
    </row>
    <row r="90" spans="3:4" x14ac:dyDescent="0.3">
      <c r="C90">
        <v>5.0000000000000001E-4</v>
      </c>
      <c r="D90">
        <v>0.1075</v>
      </c>
    </row>
    <row r="91" spans="3:4" x14ac:dyDescent="0.3">
      <c r="C91">
        <v>2.0999999999999999E-3</v>
      </c>
      <c r="D91">
        <v>1.2800000000000001E-2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topLeftCell="A4" workbookViewId="0">
      <selection activeCell="A13" sqref="A13"/>
    </sheetView>
  </sheetViews>
  <sheetFormatPr defaultRowHeight="14.4" x14ac:dyDescent="0.3"/>
  <cols>
    <col min="1" max="1" width="49" customWidth="1"/>
    <col min="7" max="7" width="41.21875" bestFit="1" customWidth="1"/>
    <col min="10" max="10" width="38.88671875" bestFit="1" customWidth="1"/>
  </cols>
  <sheetData>
    <row r="1" spans="1:12" ht="15" thickBot="1" x14ac:dyDescent="0.35">
      <c r="A1" s="1" t="s">
        <v>2</v>
      </c>
    </row>
    <row r="2" spans="1:12" ht="15" thickBot="1" x14ac:dyDescent="0.35">
      <c r="F2" s="24"/>
      <c r="G2" s="25" t="s">
        <v>3</v>
      </c>
      <c r="H2" s="25" t="s">
        <v>4</v>
      </c>
    </row>
    <row r="3" spans="1:12" ht="84.75" customHeight="1" x14ac:dyDescent="0.3">
      <c r="A3" s="2" t="s">
        <v>7</v>
      </c>
      <c r="C3" t="s">
        <v>3</v>
      </c>
      <c r="D3" t="s">
        <v>4</v>
      </c>
      <c r="F3" s="21" t="s">
        <v>20</v>
      </c>
      <c r="G3" s="13">
        <f>AVERAGE(AA)</f>
        <v>33.714285714285715</v>
      </c>
      <c r="H3" s="19">
        <f>AVERAGE(aaa.)</f>
        <v>47.714285714285715</v>
      </c>
    </row>
    <row r="4" spans="1:12" x14ac:dyDescent="0.3">
      <c r="A4" t="s">
        <v>43</v>
      </c>
      <c r="C4" s="3">
        <v>66</v>
      </c>
      <c r="D4" s="3">
        <v>88</v>
      </c>
      <c r="F4" s="21" t="s">
        <v>21</v>
      </c>
      <c r="G4" s="13">
        <f>COUNT(AA)</f>
        <v>14</v>
      </c>
      <c r="H4" s="19">
        <f>COUNT(aaa.)</f>
        <v>14</v>
      </c>
    </row>
    <row r="5" spans="1:12" x14ac:dyDescent="0.3">
      <c r="C5" s="3">
        <v>54</v>
      </c>
      <c r="D5" s="3">
        <v>56</v>
      </c>
      <c r="F5" s="21" t="s">
        <v>12</v>
      </c>
      <c r="G5" s="13">
        <f>SKEW(AA)</f>
        <v>0.62595639210301468</v>
      </c>
      <c r="H5" s="19">
        <f>SKEW(aaa.)</f>
        <v>0.99980966998748499</v>
      </c>
    </row>
    <row r="6" spans="1:12" x14ac:dyDescent="0.3">
      <c r="A6" s="26" t="s">
        <v>41</v>
      </c>
      <c r="C6" s="3">
        <v>44</v>
      </c>
      <c r="D6" s="3">
        <v>46</v>
      </c>
      <c r="F6" s="21" t="s">
        <v>22</v>
      </c>
      <c r="G6" s="13">
        <f>KURT(AA)</f>
        <v>-7.9368760144524764E-2</v>
      </c>
      <c r="H6" s="19">
        <f>KURT(aaa.)</f>
        <v>2.188503892202025</v>
      </c>
    </row>
    <row r="7" spans="1:12" ht="15" thickBot="1" x14ac:dyDescent="0.35">
      <c r="A7" s="2" t="s">
        <v>42</v>
      </c>
      <c r="C7" s="3">
        <v>42</v>
      </c>
      <c r="D7" s="3">
        <v>60</v>
      </c>
      <c r="F7" s="23" t="s">
        <v>14</v>
      </c>
      <c r="G7" s="22">
        <f>VAR(AA)</f>
        <v>230.06593406593407</v>
      </c>
      <c r="H7" s="20">
        <f>VAR(aaa.)</f>
        <v>253.45054945054932</v>
      </c>
    </row>
    <row r="8" spans="1:12" x14ac:dyDescent="0.3">
      <c r="A8" s="2"/>
      <c r="C8" s="3">
        <v>42</v>
      </c>
      <c r="D8" s="3">
        <v>58</v>
      </c>
    </row>
    <row r="9" spans="1:12" x14ac:dyDescent="0.3">
      <c r="A9" s="26" t="s">
        <v>44</v>
      </c>
      <c r="C9" s="3">
        <v>38</v>
      </c>
      <c r="D9" s="3">
        <v>54</v>
      </c>
      <c r="G9" s="7" t="s">
        <v>23</v>
      </c>
      <c r="H9" s="7"/>
      <c r="I9" s="7"/>
      <c r="J9" s="11" t="s">
        <v>31</v>
      </c>
      <c r="K9" s="7"/>
      <c r="L9" s="7"/>
    </row>
    <row r="10" spans="1:12" ht="15" thickBot="1" x14ac:dyDescent="0.35">
      <c r="A10" t="s">
        <v>45</v>
      </c>
      <c r="C10" s="3">
        <v>38</v>
      </c>
      <c r="D10" s="3">
        <v>52</v>
      </c>
      <c r="G10" s="7"/>
      <c r="H10" s="7"/>
      <c r="I10" s="7"/>
      <c r="J10" s="11"/>
      <c r="K10" s="7"/>
      <c r="L10" s="7"/>
    </row>
    <row r="11" spans="1:12" x14ac:dyDescent="0.3">
      <c r="A11" t="s">
        <v>46</v>
      </c>
      <c r="C11" s="3">
        <v>22</v>
      </c>
      <c r="D11" s="3">
        <v>34</v>
      </c>
      <c r="G11" s="27"/>
      <c r="H11" s="27" t="s">
        <v>15</v>
      </c>
      <c r="I11" s="27" t="s">
        <v>16</v>
      </c>
      <c r="J11" s="29"/>
      <c r="K11" s="27" t="s">
        <v>3</v>
      </c>
      <c r="L11" s="27" t="s">
        <v>4</v>
      </c>
    </row>
    <row r="12" spans="1:12" x14ac:dyDescent="0.3">
      <c r="C12" s="3">
        <v>22</v>
      </c>
      <c r="D12" s="3">
        <v>44</v>
      </c>
      <c r="G12" s="17" t="s">
        <v>17</v>
      </c>
      <c r="H12" s="17">
        <v>33.714285714285715</v>
      </c>
      <c r="I12" s="17">
        <v>47.714285714285715</v>
      </c>
      <c r="J12" s="30" t="s">
        <v>17</v>
      </c>
      <c r="K12" s="17">
        <v>33.714285714285715</v>
      </c>
      <c r="L12" s="17">
        <v>47.714285714285715</v>
      </c>
    </row>
    <row r="13" spans="1:12" x14ac:dyDescent="0.3">
      <c r="C13" s="3">
        <v>28</v>
      </c>
      <c r="D13" s="3">
        <v>44</v>
      </c>
      <c r="G13" s="17" t="s">
        <v>24</v>
      </c>
      <c r="H13" s="17">
        <v>230.06593406593407</v>
      </c>
      <c r="I13" s="17">
        <v>253.45054945054932</v>
      </c>
      <c r="J13" s="30" t="s">
        <v>24</v>
      </c>
      <c r="K13" s="17">
        <v>230.06593406593407</v>
      </c>
      <c r="L13" s="17">
        <v>253.45054945054932</v>
      </c>
    </row>
    <row r="14" spans="1:12" x14ac:dyDescent="0.3">
      <c r="C14" s="3">
        <v>24</v>
      </c>
      <c r="D14" s="3">
        <v>42</v>
      </c>
      <c r="G14" s="17" t="s">
        <v>18</v>
      </c>
      <c r="H14" s="17">
        <v>14</v>
      </c>
      <c r="I14" s="17">
        <v>14</v>
      </c>
      <c r="J14" s="30" t="s">
        <v>18</v>
      </c>
      <c r="K14" s="17">
        <v>14</v>
      </c>
      <c r="L14" s="17">
        <v>14</v>
      </c>
    </row>
    <row r="15" spans="1:12" x14ac:dyDescent="0.3">
      <c r="C15" s="3">
        <v>18</v>
      </c>
      <c r="D15" s="3">
        <v>38</v>
      </c>
      <c r="G15" s="17" t="s">
        <v>19</v>
      </c>
      <c r="H15" s="17">
        <v>0</v>
      </c>
      <c r="I15" s="17"/>
      <c r="J15" s="30" t="s">
        <v>32</v>
      </c>
      <c r="K15" s="17">
        <v>241.7582417582417</v>
      </c>
      <c r="L15" s="17"/>
    </row>
    <row r="16" spans="1:12" x14ac:dyDescent="0.3">
      <c r="C16" s="3">
        <v>22</v>
      </c>
      <c r="D16" s="3">
        <v>26</v>
      </c>
      <c r="G16" s="17" t="s">
        <v>25</v>
      </c>
      <c r="H16" s="17">
        <v>26</v>
      </c>
      <c r="I16" s="17"/>
      <c r="J16" s="30" t="s">
        <v>19</v>
      </c>
      <c r="K16" s="17">
        <v>0</v>
      </c>
      <c r="L16" s="17"/>
    </row>
    <row r="17" spans="3:12" x14ac:dyDescent="0.3">
      <c r="C17" s="3">
        <v>12</v>
      </c>
      <c r="D17" s="3">
        <v>26</v>
      </c>
      <c r="G17" s="17" t="s">
        <v>26</v>
      </c>
      <c r="H17" s="17">
        <v>-2.3822449305415492</v>
      </c>
      <c r="I17" s="17"/>
      <c r="J17" s="30" t="s">
        <v>25</v>
      </c>
      <c r="K17" s="17">
        <v>26</v>
      </c>
      <c r="L17" s="17"/>
    </row>
    <row r="18" spans="3:12" x14ac:dyDescent="0.3">
      <c r="G18" s="17" t="s">
        <v>27</v>
      </c>
      <c r="H18" s="17">
        <v>1.2404584692124304E-2</v>
      </c>
      <c r="I18" s="17"/>
      <c r="J18" s="30" t="s">
        <v>26</v>
      </c>
      <c r="K18" s="17">
        <v>-2.3822449305415492</v>
      </c>
      <c r="L18" s="17"/>
    </row>
    <row r="19" spans="3:12" x14ac:dyDescent="0.3">
      <c r="G19" s="17" t="s">
        <v>28</v>
      </c>
      <c r="H19" s="17">
        <v>1.7056179197592738</v>
      </c>
      <c r="I19" s="17"/>
      <c r="J19" s="30" t="s">
        <v>27</v>
      </c>
      <c r="K19" s="17">
        <v>1.2404584692124304E-2</v>
      </c>
      <c r="L19" s="17"/>
    </row>
    <row r="20" spans="3:12" x14ac:dyDescent="0.3">
      <c r="G20" s="17" t="s">
        <v>29</v>
      </c>
      <c r="H20" s="17">
        <v>2.4809169384248608E-2</v>
      </c>
      <c r="I20" s="17"/>
      <c r="J20" s="30" t="s">
        <v>28</v>
      </c>
      <c r="K20" s="17">
        <v>1.7056179197592738</v>
      </c>
      <c r="L20" s="17"/>
    </row>
    <row r="21" spans="3:12" ht="15" thickBot="1" x14ac:dyDescent="0.35">
      <c r="G21" s="28" t="s">
        <v>30</v>
      </c>
      <c r="H21" s="28">
        <v>2.0555294386428731</v>
      </c>
      <c r="I21" s="28"/>
      <c r="J21" s="30" t="s">
        <v>29</v>
      </c>
      <c r="K21" s="17">
        <v>2.4809169384248608E-2</v>
      </c>
      <c r="L21" s="17"/>
    </row>
    <row r="22" spans="3:12" ht="15" thickBot="1" x14ac:dyDescent="0.35">
      <c r="J22" s="31" t="s">
        <v>30</v>
      </c>
      <c r="K22" s="28">
        <v>2.0555294386428731</v>
      </c>
      <c r="L22" s="2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abSelected="1" topLeftCell="A3" workbookViewId="0">
      <selection activeCell="A12" sqref="A12"/>
    </sheetView>
  </sheetViews>
  <sheetFormatPr defaultRowHeight="14.4" x14ac:dyDescent="0.3"/>
  <cols>
    <col min="1" max="1" width="49" customWidth="1"/>
    <col min="7" max="7" width="41.21875" bestFit="1" customWidth="1"/>
    <col min="10" max="10" width="38.88671875" bestFit="1" customWidth="1"/>
  </cols>
  <sheetData>
    <row r="1" spans="1:12" x14ac:dyDescent="0.3">
      <c r="A1" s="1" t="s">
        <v>2</v>
      </c>
    </row>
    <row r="3" spans="1:12" ht="84.75" customHeight="1" x14ac:dyDescent="0.3">
      <c r="A3" s="2" t="s">
        <v>8</v>
      </c>
      <c r="E3" t="s">
        <v>5</v>
      </c>
      <c r="F3" t="s">
        <v>6</v>
      </c>
      <c r="G3" t="s">
        <v>10</v>
      </c>
      <c r="H3">
        <f>AVERAGE(E4:E23)</f>
        <v>15.7</v>
      </c>
      <c r="I3">
        <f>AVERAGE(F4:F23)</f>
        <v>15.8</v>
      </c>
    </row>
    <row r="4" spans="1:12" x14ac:dyDescent="0.3">
      <c r="A4" s="2"/>
      <c r="D4">
        <v>1</v>
      </c>
      <c r="E4">
        <v>9</v>
      </c>
      <c r="F4">
        <v>10</v>
      </c>
      <c r="G4" t="s">
        <v>12</v>
      </c>
      <c r="H4">
        <f>SKEW(E4:E23)</f>
        <v>0.39508223210645316</v>
      </c>
      <c r="I4">
        <f>SKEW(F4:F23)</f>
        <v>0.18486686716329606</v>
      </c>
    </row>
    <row r="5" spans="1:12" x14ac:dyDescent="0.3">
      <c r="A5" s="26" t="s">
        <v>47</v>
      </c>
      <c r="D5">
        <v>2</v>
      </c>
      <c r="E5">
        <v>17</v>
      </c>
      <c r="F5">
        <v>20</v>
      </c>
      <c r="G5" t="s">
        <v>22</v>
      </c>
      <c r="H5">
        <f>KURT(E4:E23)</f>
        <v>-0.72481099899051493</v>
      </c>
      <c r="I5">
        <f>KURT(F4:F23)</f>
        <v>-1.2026739072404693</v>
      </c>
    </row>
    <row r="6" spans="1:12" x14ac:dyDescent="0.3">
      <c r="A6" s="26" t="s">
        <v>48</v>
      </c>
      <c r="D6">
        <v>3</v>
      </c>
      <c r="E6">
        <v>14</v>
      </c>
      <c r="F6">
        <v>12</v>
      </c>
      <c r="G6" t="s">
        <v>14</v>
      </c>
      <c r="H6">
        <f>VAR(E4:E23)</f>
        <v>24.747368421052624</v>
      </c>
      <c r="I6">
        <f>VAR(F4:F23)</f>
        <v>25.957894736842096</v>
      </c>
    </row>
    <row r="7" spans="1:12" x14ac:dyDescent="0.3">
      <c r="A7" s="2"/>
      <c r="D7">
        <v>4</v>
      </c>
      <c r="E7">
        <v>17</v>
      </c>
      <c r="F7">
        <v>15</v>
      </c>
    </row>
    <row r="8" spans="1:12" ht="28.8" x14ac:dyDescent="0.3">
      <c r="A8" s="2" t="s">
        <v>49</v>
      </c>
      <c r="D8">
        <v>5</v>
      </c>
      <c r="E8">
        <v>23</v>
      </c>
      <c r="F8">
        <v>23</v>
      </c>
    </row>
    <row r="9" spans="1:12" x14ac:dyDescent="0.3">
      <c r="D9">
        <v>6</v>
      </c>
      <c r="E9">
        <v>13</v>
      </c>
      <c r="F9">
        <v>14</v>
      </c>
      <c r="G9" t="s">
        <v>23</v>
      </c>
    </row>
    <row r="10" spans="1:12" ht="15" thickBot="1" x14ac:dyDescent="0.35">
      <c r="A10" s="26" t="s">
        <v>52</v>
      </c>
      <c r="D10">
        <v>7</v>
      </c>
      <c r="E10">
        <v>22</v>
      </c>
      <c r="F10">
        <v>19</v>
      </c>
    </row>
    <row r="11" spans="1:12" x14ac:dyDescent="0.3">
      <c r="A11" t="s">
        <v>53</v>
      </c>
      <c r="D11">
        <v>8</v>
      </c>
      <c r="E11">
        <v>11</v>
      </c>
      <c r="F11">
        <v>11</v>
      </c>
      <c r="G11" s="6"/>
      <c r="H11" s="6" t="s">
        <v>15</v>
      </c>
      <c r="I11" s="6" t="s">
        <v>16</v>
      </c>
      <c r="J11" t="s">
        <v>31</v>
      </c>
    </row>
    <row r="12" spans="1:12" ht="15" thickBot="1" x14ac:dyDescent="0.35">
      <c r="A12" t="s">
        <v>54</v>
      </c>
      <c r="D12">
        <v>9</v>
      </c>
      <c r="E12">
        <v>20</v>
      </c>
      <c r="F12">
        <v>22</v>
      </c>
      <c r="G12" s="4" t="s">
        <v>17</v>
      </c>
      <c r="H12" s="4">
        <v>15.7</v>
      </c>
      <c r="I12" s="4">
        <v>15.8</v>
      </c>
    </row>
    <row r="13" spans="1:12" x14ac:dyDescent="0.3">
      <c r="D13">
        <v>10</v>
      </c>
      <c r="E13">
        <v>17</v>
      </c>
      <c r="F13">
        <v>19</v>
      </c>
      <c r="G13" s="4" t="s">
        <v>24</v>
      </c>
      <c r="H13" s="4">
        <v>24.747368421052624</v>
      </c>
      <c r="I13" s="4">
        <v>25.957894736842096</v>
      </c>
      <c r="J13" s="6"/>
      <c r="K13" s="6" t="s">
        <v>15</v>
      </c>
      <c r="L13" s="6" t="s">
        <v>16</v>
      </c>
    </row>
    <row r="14" spans="1:12" x14ac:dyDescent="0.3">
      <c r="D14">
        <v>11</v>
      </c>
      <c r="E14">
        <v>26</v>
      </c>
      <c r="F14">
        <v>25</v>
      </c>
      <c r="G14" s="4" t="s">
        <v>18</v>
      </c>
      <c r="H14" s="4">
        <v>20</v>
      </c>
      <c r="I14" s="4">
        <v>20</v>
      </c>
      <c r="J14" s="4" t="s">
        <v>17</v>
      </c>
      <c r="K14" s="4">
        <v>15.7</v>
      </c>
      <c r="L14" s="4">
        <v>15.8</v>
      </c>
    </row>
    <row r="15" spans="1:12" x14ac:dyDescent="0.3">
      <c r="D15">
        <v>12</v>
      </c>
      <c r="E15">
        <v>13</v>
      </c>
      <c r="F15">
        <v>10</v>
      </c>
      <c r="G15" s="4" t="s">
        <v>19</v>
      </c>
      <c r="H15" s="4">
        <v>0</v>
      </c>
      <c r="I15" s="4"/>
      <c r="J15" s="4" t="s">
        <v>24</v>
      </c>
      <c r="K15" s="4">
        <v>24.747368421052624</v>
      </c>
      <c r="L15" s="4">
        <v>25.957894736842096</v>
      </c>
    </row>
    <row r="16" spans="1:12" x14ac:dyDescent="0.3">
      <c r="D16">
        <v>13</v>
      </c>
      <c r="E16">
        <v>12</v>
      </c>
      <c r="F16">
        <v>13</v>
      </c>
      <c r="G16" s="4" t="s">
        <v>25</v>
      </c>
      <c r="H16" s="4">
        <v>38</v>
      </c>
      <c r="I16" s="4"/>
      <c r="J16" s="4" t="s">
        <v>18</v>
      </c>
      <c r="K16" s="4">
        <v>20</v>
      </c>
      <c r="L16" s="4">
        <v>20</v>
      </c>
    </row>
    <row r="17" spans="2:12" x14ac:dyDescent="0.3">
      <c r="B17">
        <v>0</v>
      </c>
      <c r="D17">
        <v>14</v>
      </c>
      <c r="E17">
        <v>15</v>
      </c>
      <c r="F17">
        <v>17</v>
      </c>
      <c r="G17" s="4" t="s">
        <v>26</v>
      </c>
      <c r="H17" s="4">
        <v>-6.2804169541949714E-2</v>
      </c>
      <c r="I17" s="4"/>
      <c r="J17" s="4" t="s">
        <v>32</v>
      </c>
      <c r="K17" s="4">
        <v>25.35263157894736</v>
      </c>
      <c r="L17" s="4"/>
    </row>
    <row r="18" spans="2:12" x14ac:dyDescent="0.3">
      <c r="D18">
        <v>15</v>
      </c>
      <c r="E18">
        <v>19</v>
      </c>
      <c r="F18">
        <v>17</v>
      </c>
      <c r="G18" s="4" t="s">
        <v>27</v>
      </c>
      <c r="H18" s="4">
        <v>0.47512582161746297</v>
      </c>
      <c r="I18" s="4"/>
      <c r="J18" s="4" t="s">
        <v>19</v>
      </c>
      <c r="K18" s="4">
        <v>0</v>
      </c>
      <c r="L18" s="4"/>
    </row>
    <row r="19" spans="2:12" x14ac:dyDescent="0.3">
      <c r="D19">
        <v>16</v>
      </c>
      <c r="E19">
        <v>16</v>
      </c>
      <c r="F19">
        <v>18</v>
      </c>
      <c r="G19" s="4" t="s">
        <v>28</v>
      </c>
      <c r="H19" s="4">
        <v>1.6859544601667387</v>
      </c>
      <c r="I19" s="4"/>
      <c r="J19" s="4" t="s">
        <v>25</v>
      </c>
      <c r="K19" s="4">
        <v>38</v>
      </c>
      <c r="L19" s="4"/>
    </row>
    <row r="20" spans="2:12" x14ac:dyDescent="0.3">
      <c r="D20">
        <v>17</v>
      </c>
      <c r="E20">
        <v>9</v>
      </c>
      <c r="F20">
        <v>11</v>
      </c>
      <c r="G20" s="4" t="s">
        <v>29</v>
      </c>
      <c r="H20" s="4">
        <v>0.95025164323492528</v>
      </c>
      <c r="I20" s="4"/>
      <c r="J20" s="4" t="s">
        <v>26</v>
      </c>
      <c r="K20" s="4">
        <v>-6.2804169541949714E-2</v>
      </c>
      <c r="L20" s="4"/>
    </row>
    <row r="21" spans="2:12" ht="15" thickBot="1" x14ac:dyDescent="0.35">
      <c r="D21">
        <v>18</v>
      </c>
      <c r="E21">
        <v>21</v>
      </c>
      <c r="F21">
        <v>22</v>
      </c>
      <c r="G21" s="5" t="s">
        <v>30</v>
      </c>
      <c r="H21" s="5">
        <v>2.0243941639119702</v>
      </c>
      <c r="I21" s="5"/>
      <c r="J21" s="4" t="s">
        <v>27</v>
      </c>
      <c r="K21" s="4">
        <v>0.47512582161746264</v>
      </c>
      <c r="L21" s="4"/>
    </row>
    <row r="22" spans="2:12" x14ac:dyDescent="0.3">
      <c r="D22">
        <v>19</v>
      </c>
      <c r="E22">
        <v>10</v>
      </c>
      <c r="F22">
        <v>8</v>
      </c>
      <c r="J22" s="4" t="s">
        <v>28</v>
      </c>
      <c r="K22" s="4">
        <v>1.6859544601667387</v>
      </c>
      <c r="L22" s="4"/>
    </row>
    <row r="23" spans="2:12" x14ac:dyDescent="0.3">
      <c r="D23">
        <v>20</v>
      </c>
      <c r="E23">
        <v>10</v>
      </c>
      <c r="F23">
        <v>10</v>
      </c>
      <c r="G23" t="s">
        <v>33</v>
      </c>
      <c r="J23" s="4" t="s">
        <v>29</v>
      </c>
      <c r="K23" s="4">
        <v>0.95025164323492528</v>
      </c>
      <c r="L23" s="4"/>
    </row>
    <row r="24" spans="2:12" ht="15" thickBot="1" x14ac:dyDescent="0.35">
      <c r="J24" s="5" t="s">
        <v>30</v>
      </c>
      <c r="K24" s="5">
        <v>2.0243941639119702</v>
      </c>
      <c r="L24" s="5"/>
    </row>
    <row r="25" spans="2:12" x14ac:dyDescent="0.3">
      <c r="G25" s="6"/>
      <c r="H25" s="6" t="s">
        <v>15</v>
      </c>
      <c r="I25" s="6" t="s">
        <v>16</v>
      </c>
    </row>
    <row r="26" spans="2:12" x14ac:dyDescent="0.3">
      <c r="G26" s="4" t="s">
        <v>17</v>
      </c>
      <c r="H26" s="4">
        <v>15.7</v>
      </c>
      <c r="I26" s="4">
        <v>15.8</v>
      </c>
    </row>
    <row r="27" spans="2:12" x14ac:dyDescent="0.3">
      <c r="G27" s="4" t="s">
        <v>24</v>
      </c>
      <c r="H27" s="4">
        <v>24.747368421052624</v>
      </c>
      <c r="I27" s="4">
        <v>25.957894736842096</v>
      </c>
    </row>
    <row r="28" spans="2:12" x14ac:dyDescent="0.3">
      <c r="G28" s="4" t="s">
        <v>18</v>
      </c>
      <c r="H28" s="4">
        <v>20</v>
      </c>
      <c r="I28" s="4">
        <v>20</v>
      </c>
    </row>
    <row r="29" spans="2:12" x14ac:dyDescent="0.3">
      <c r="G29" s="4" t="s">
        <v>34</v>
      </c>
      <c r="H29" s="4">
        <v>0.92988928386119185</v>
      </c>
      <c r="I29" s="4"/>
    </row>
    <row r="30" spans="2:12" x14ac:dyDescent="0.3">
      <c r="G30" s="4" t="s">
        <v>19</v>
      </c>
      <c r="H30" s="4">
        <v>0</v>
      </c>
      <c r="I30" s="4"/>
    </row>
    <row r="31" spans="2:12" x14ac:dyDescent="0.3">
      <c r="G31" s="4" t="s">
        <v>25</v>
      </c>
      <c r="H31" s="4">
        <v>19</v>
      </c>
      <c r="I31" s="4"/>
    </row>
    <row r="32" spans="2:12" x14ac:dyDescent="0.3">
      <c r="G32" s="4" t="s">
        <v>26</v>
      </c>
      <c r="H32" s="4">
        <v>-0.23674289353667621</v>
      </c>
      <c r="I32" s="4"/>
    </row>
    <row r="33" spans="7:9" x14ac:dyDescent="0.3">
      <c r="G33" s="4" t="s">
        <v>27</v>
      </c>
      <c r="H33" s="4">
        <v>0.40769496471582467</v>
      </c>
      <c r="I33" s="4"/>
    </row>
    <row r="34" spans="7:9" x14ac:dyDescent="0.3">
      <c r="G34" s="4" t="s">
        <v>28</v>
      </c>
      <c r="H34" s="4">
        <v>1.7291328115213698</v>
      </c>
      <c r="I34" s="4"/>
    </row>
    <row r="35" spans="7:9" x14ac:dyDescent="0.3">
      <c r="G35" s="4" t="s">
        <v>29</v>
      </c>
      <c r="H35" s="4">
        <v>0.81538992943164934</v>
      </c>
      <c r="I35" s="4"/>
    </row>
    <row r="36" spans="7:9" ht="15" thickBot="1" x14ac:dyDescent="0.35">
      <c r="G36" s="5" t="s">
        <v>30</v>
      </c>
      <c r="H36" s="5">
        <v>2.0930240544083096</v>
      </c>
      <c r="I36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Problem 1</vt:lpstr>
      <vt:lpstr>Problem 2</vt:lpstr>
      <vt:lpstr>Problem 3</vt:lpstr>
      <vt:lpstr>AA</vt:lpstr>
      <vt:lpstr>aaa.</vt:lpstr>
    </vt:vector>
  </TitlesOfParts>
  <Company>Indiana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KETULKUMAR​ Padariya</cp:lastModifiedBy>
  <dcterms:created xsi:type="dcterms:W3CDTF">2017-01-12T11:48:49Z</dcterms:created>
  <dcterms:modified xsi:type="dcterms:W3CDTF">2019-02-18T03:03:45Z</dcterms:modified>
</cp:coreProperties>
</file>