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tul\Downloads\Compressed\excel\m5 Hypothisis Testing\"/>
    </mc:Choice>
  </mc:AlternateContent>
  <bookViews>
    <workbookView xWindow="0" yWindow="0" windowWidth="20496" windowHeight="8316"/>
  </bookViews>
  <sheets>
    <sheet name="Sheet1" sheetId="1" r:id="rId1"/>
  </sheets>
  <definedNames>
    <definedName name="A">Sheet1!$D$20</definedName>
    <definedName name="Q">Sheet1!$D$29</definedName>
    <definedName name="ttt">Sheet1!$F$6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23" i="1"/>
  <c r="G13" i="1" l="1"/>
  <c r="H13" i="1"/>
  <c r="I8" i="1"/>
  <c r="K13" i="1"/>
  <c r="B29" i="1" l="1"/>
  <c r="C29" i="1"/>
  <c r="D28" i="1"/>
  <c r="D27" i="1"/>
  <c r="D29" i="1" s="1"/>
  <c r="B20" i="1"/>
  <c r="C20" i="1"/>
  <c r="D18" i="1"/>
  <c r="D19" i="1"/>
  <c r="D17" i="1"/>
  <c r="D20" i="1" s="1"/>
  <c r="C8" i="1"/>
  <c r="D8" i="1"/>
  <c r="B8" i="1"/>
  <c r="E7" i="1"/>
  <c r="H6" i="1" s="1"/>
  <c r="E6" i="1"/>
  <c r="F6" i="1"/>
  <c r="H19" i="1" l="1"/>
  <c r="H18" i="1"/>
  <c r="H17" i="1"/>
  <c r="H20" i="1" s="1"/>
  <c r="F28" i="1"/>
  <c r="F27" i="1"/>
  <c r="E28" i="1"/>
  <c r="E27" i="1"/>
  <c r="E8" i="1"/>
  <c r="G19" i="1"/>
  <c r="G17" i="1"/>
  <c r="G18" i="1"/>
  <c r="I18" i="1" s="1"/>
  <c r="J6" i="1"/>
  <c r="J12" i="1" s="1"/>
  <c r="H5" i="1"/>
  <c r="H11" i="1" s="1"/>
  <c r="I6" i="1"/>
  <c r="I12" i="1" s="1"/>
  <c r="J5" i="1"/>
  <c r="I5" i="1"/>
  <c r="I11" i="1" s="1"/>
  <c r="H12" i="1"/>
  <c r="I19" i="1"/>
  <c r="E29" i="1" l="1"/>
  <c r="G27" i="1"/>
  <c r="G28" i="1"/>
  <c r="F29" i="1"/>
  <c r="J7" i="1"/>
  <c r="G20" i="1"/>
  <c r="G30" i="1"/>
  <c r="F23" i="1"/>
  <c r="J11" i="1"/>
  <c r="H7" i="1"/>
  <c r="K5" i="1"/>
  <c r="K6" i="1"/>
  <c r="E13" i="1"/>
  <c r="J13" i="1" s="1"/>
  <c r="H8" i="1"/>
  <c r="I7" i="1"/>
  <c r="I17" i="1"/>
  <c r="I20" i="1" s="1"/>
  <c r="G29" i="1" l="1"/>
  <c r="K7" i="1"/>
</calcChain>
</file>

<file path=xl/sharedStrings.xml><?xml version="1.0" encoding="utf-8"?>
<sst xmlns="http://schemas.openxmlformats.org/spreadsheetml/2006/main" count="80" uniqueCount="54">
  <si>
    <t>rap music,folk music or heavy metal. The results follow</t>
  </si>
  <si>
    <t>Private</t>
  </si>
  <si>
    <t>Public</t>
  </si>
  <si>
    <t>Rap</t>
  </si>
  <si>
    <t>Folk</t>
  </si>
  <si>
    <t>Heavy Metal</t>
  </si>
  <si>
    <t>students have different tastes in music?</t>
  </si>
  <si>
    <t>at 3 plants. The number of defective and</t>
  </si>
  <si>
    <t xml:space="preserve">acceptable chips produced today at each </t>
  </si>
  <si>
    <t>plant are as follows:</t>
  </si>
  <si>
    <t>Plant1</t>
  </si>
  <si>
    <t>Plant2</t>
  </si>
  <si>
    <t>Plant 3</t>
  </si>
  <si>
    <t>Acceptable</t>
  </si>
  <si>
    <t>Defective</t>
  </si>
  <si>
    <t>of the cell phone chips depends on</t>
  </si>
  <si>
    <t>where they are made?</t>
  </si>
  <si>
    <t>Drug 1</t>
  </si>
  <si>
    <t>Drug 2</t>
  </si>
  <si>
    <t>Significant Improvement</t>
  </si>
  <si>
    <t>No Significant Improvement</t>
  </si>
  <si>
    <r>
      <t xml:space="preserve">For </t>
    </r>
    <r>
      <rPr>
        <sz val="11"/>
        <color theme="1"/>
        <rFont val="Calibri"/>
        <family val="2"/>
      </rPr>
      <t>α=0.05 would you conclude there is a significant</t>
    </r>
  </si>
  <si>
    <t>difference in the performance of the drugs?</t>
  </si>
  <si>
    <t>Answers 5_8</t>
  </si>
  <si>
    <r>
      <t xml:space="preserve">For </t>
    </r>
    <r>
      <rPr>
        <sz val="11"/>
        <color theme="1"/>
        <rFont val="Calibri"/>
        <family val="2"/>
      </rPr>
      <t>α= 0.05 would you conclude that private and public school</t>
    </r>
  </si>
  <si>
    <t>The results after taking the drug for 30 days are given below.</t>
  </si>
  <si>
    <t>1. Students at private and piublic colleges were asked whether they prefer</t>
  </si>
  <si>
    <t xml:space="preserve">2.  A company makes cell phone chips </t>
  </si>
  <si>
    <t>3. Two drugs have been given to patients with severe skin rashes.</t>
  </si>
  <si>
    <t>SUM</t>
  </si>
  <si>
    <t>TOTAL SUM=TTT</t>
  </si>
  <si>
    <t>Expected</t>
  </si>
  <si>
    <t>check</t>
  </si>
  <si>
    <t>=CHISQ.TEST(Actual Range,Expected Range)</t>
  </si>
  <si>
    <t>chisquare Stat =</t>
  </si>
  <si>
    <t>Degree of freedom</t>
  </si>
  <si>
    <t xml:space="preserve">P-value </t>
  </si>
  <si>
    <t>=CHISQ.DIST.RT(X,Degree of freedom)</t>
  </si>
  <si>
    <t>Row sum</t>
  </si>
  <si>
    <r>
      <t xml:space="preserve">For </t>
    </r>
    <r>
      <rPr>
        <sz val="11"/>
        <color theme="1"/>
        <rFont val="Calibri"/>
        <family val="2"/>
      </rPr>
      <t>α= 0.05 would you conclude that the quality column sum</t>
    </r>
  </si>
  <si>
    <t>Column sum</t>
  </si>
  <si>
    <t>total sum</t>
  </si>
  <si>
    <t>P-value</t>
  </si>
  <si>
    <t>Column Sum</t>
  </si>
  <si>
    <t>Check</t>
  </si>
  <si>
    <t>P value</t>
  </si>
  <si>
    <t>P-Value of 0.018&lt;0.05 so conclude the Drugs differ in effectiveness(Drug 2 is better!)</t>
  </si>
  <si>
    <t>The Chi Square Test here is equivalent to a Two-Tailed test of</t>
  </si>
  <si>
    <t>Ho: Drug 1 probability of Improvement = Drug 2 Probability of Improvement</t>
  </si>
  <si>
    <r>
      <t>Ha:Drug 1 probability of Improvement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Drug 2 Probability of Improvement</t>
    </r>
  </si>
  <si>
    <t>P-Value of 0.27&gt;0.05 so accept null hypothesis and assume</t>
  </si>
  <si>
    <t>there is no signifiicant different in quality of chips produced at the 3 plants.</t>
  </si>
  <si>
    <t>Since P-Value = 0.95&gt;0.05 we accept null hypothesis</t>
  </si>
  <si>
    <t>that public and private school students have same taste in music.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</si>
</sst>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quotePrefix="1"/>
    <xf numFmtId="0" fontId="0" fillId="0" borderId="0" xfId="0"/>
    <xf numFmtId="0" fontId="2" fillId="3" borderId="0" xfId="0" applyFont="1" applyFill="1"/>
    <xf numFmtId="0" fontId="0" fillId="3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5" borderId="0" xfId="0" applyFill="1" applyBorder="1" applyAlignment="1">
      <alignment horizontal="right"/>
    </xf>
    <xf numFmtId="0" fontId="0" fillId="5" borderId="0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right" wrapText="1"/>
    </xf>
    <xf numFmtId="0" fontId="0" fillId="5" borderId="2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3" zoomScale="98" zoomScaleNormal="98" workbookViewId="0">
      <selection activeCell="A10" sqref="A10"/>
    </sheetView>
  </sheetViews>
  <sheetFormatPr defaultRowHeight="14.4" x14ac:dyDescent="0.3"/>
  <cols>
    <col min="1" max="1" width="62" bestFit="1" customWidth="1"/>
    <col min="2" max="2" width="21" bestFit="1" customWidth="1"/>
    <col min="3" max="3" width="12.21875" customWidth="1"/>
    <col min="4" max="4" width="12.88671875" bestFit="1" customWidth="1"/>
    <col min="5" max="5" width="12.21875" bestFit="1" customWidth="1"/>
    <col min="6" max="6" width="23.109375" bestFit="1" customWidth="1"/>
    <col min="7" max="7" width="23.109375" style="10" customWidth="1"/>
    <col min="8" max="8" width="12.21875" bestFit="1" customWidth="1"/>
    <col min="9" max="9" width="23.21875" bestFit="1" customWidth="1"/>
    <col min="10" max="10" width="12.21875" bestFit="1" customWidth="1"/>
  </cols>
  <sheetData>
    <row r="1" spans="1:11" x14ac:dyDescent="0.3">
      <c r="A1" s="2" t="s">
        <v>23</v>
      </c>
      <c r="B1" s="2"/>
    </row>
    <row r="3" spans="1:11" ht="15.6" x14ac:dyDescent="0.3">
      <c r="A3" s="1" t="s">
        <v>26</v>
      </c>
      <c r="G3" s="8"/>
      <c r="H3" s="11" t="s">
        <v>31</v>
      </c>
    </row>
    <row r="4" spans="1:11" x14ac:dyDescent="0.3">
      <c r="A4" s="1" t="s">
        <v>0</v>
      </c>
      <c r="G4" s="7"/>
      <c r="H4" s="12" t="s">
        <v>3</v>
      </c>
      <c r="I4" s="12" t="s">
        <v>4</v>
      </c>
      <c r="J4" s="12" t="s">
        <v>5</v>
      </c>
      <c r="K4" s="17" t="s">
        <v>32</v>
      </c>
    </row>
    <row r="5" spans="1:11" ht="15.6" x14ac:dyDescent="0.3">
      <c r="A5" s="4"/>
      <c r="B5" s="4" t="s">
        <v>3</v>
      </c>
      <c r="C5" s="4" t="s">
        <v>4</v>
      </c>
      <c r="D5" s="4" t="s">
        <v>5</v>
      </c>
      <c r="E5" s="5" t="s">
        <v>29</v>
      </c>
      <c r="F5" s="8" t="s">
        <v>30</v>
      </c>
      <c r="G5" s="14" t="s">
        <v>1</v>
      </c>
      <c r="H5">
        <f>ttt*$E$6/ttt*B$8/ttt</f>
        <v>200.79462102689487</v>
      </c>
      <c r="I5">
        <f>ttt*$E$6/ttt*C$8/ttt</f>
        <v>51.161369193154037</v>
      </c>
      <c r="J5">
        <f>ttt*$E$6/ttt*D$8/ttt</f>
        <v>198.0440097799511</v>
      </c>
      <c r="K5">
        <f>SUM(H5:J5)</f>
        <v>450</v>
      </c>
    </row>
    <row r="6" spans="1:11" ht="15.6" x14ac:dyDescent="0.3">
      <c r="A6" s="5" t="s">
        <v>1</v>
      </c>
      <c r="B6" s="6">
        <v>200</v>
      </c>
      <c r="C6" s="6">
        <v>50</v>
      </c>
      <c r="D6" s="6">
        <v>200</v>
      </c>
      <c r="E6">
        <f>SUM(B6:D6)</f>
        <v>450</v>
      </c>
      <c r="F6" s="7">
        <f>SUM(B6:D7)</f>
        <v>818</v>
      </c>
      <c r="G6" s="14" t="s">
        <v>2</v>
      </c>
      <c r="H6">
        <f>ttt*$E$7/ttt*B$8/ttt</f>
        <v>164.20537897310513</v>
      </c>
      <c r="I6">
        <f>ttt*$E$7/ttt*C$8/ttt</f>
        <v>41.838630806845963</v>
      </c>
      <c r="J6">
        <f>ttt*$E$7/ttt*D$8/ttt</f>
        <v>161.9559902200489</v>
      </c>
      <c r="K6">
        <f>SUM(H6:J6)</f>
        <v>368</v>
      </c>
    </row>
    <row r="7" spans="1:11" ht="15.6" x14ac:dyDescent="0.3">
      <c r="A7" s="5" t="s">
        <v>2</v>
      </c>
      <c r="B7" s="6">
        <v>165</v>
      </c>
      <c r="C7" s="6">
        <v>43</v>
      </c>
      <c r="D7" s="6">
        <v>160</v>
      </c>
      <c r="E7">
        <f>SUM(B7:D7)</f>
        <v>368</v>
      </c>
      <c r="G7" s="13" t="s">
        <v>32</v>
      </c>
      <c r="H7">
        <f>+SUM(H5:H6)</f>
        <v>365</v>
      </c>
      <c r="I7" s="15">
        <f>+SUM(I5:I6)</f>
        <v>93</v>
      </c>
      <c r="J7" s="15">
        <f>+SUM(J5:J6)</f>
        <v>360</v>
      </c>
      <c r="K7" s="15">
        <f>+SUM(K5:K6)</f>
        <v>818</v>
      </c>
    </row>
    <row r="8" spans="1:11" ht="15.6" x14ac:dyDescent="0.3">
      <c r="A8" s="3" t="s">
        <v>29</v>
      </c>
      <c r="B8" s="6">
        <f>SUM(B6:B7)</f>
        <v>365</v>
      </c>
      <c r="C8" s="6">
        <f t="shared" ref="C8:E8" si="0">SUM(C6:C7)</f>
        <v>93</v>
      </c>
      <c r="D8" s="6">
        <f t="shared" si="0"/>
        <v>360</v>
      </c>
      <c r="E8">
        <f t="shared" si="0"/>
        <v>818</v>
      </c>
      <c r="H8">
        <f>_xlfn.CHISQ.TEST(B6:D7,H5:J6)</f>
        <v>0.94717998799790559</v>
      </c>
      <c r="I8" t="str">
        <f ca="1">_xlfn.FORMULATEXT(H8)</f>
        <v>=CHISQ.TEST(B6:D7,H5:J6)</v>
      </c>
    </row>
    <row r="9" spans="1:11" x14ac:dyDescent="0.3">
      <c r="A9" s="1" t="s">
        <v>24</v>
      </c>
      <c r="I9" s="9" t="s">
        <v>33</v>
      </c>
    </row>
    <row r="10" spans="1:11" x14ac:dyDescent="0.3">
      <c r="A10" s="1" t="s">
        <v>6</v>
      </c>
      <c r="H10" s="17" t="s">
        <v>3</v>
      </c>
      <c r="I10" s="17" t="s">
        <v>4</v>
      </c>
      <c r="J10" s="17" t="s">
        <v>5</v>
      </c>
    </row>
    <row r="11" spans="1:11" x14ac:dyDescent="0.3">
      <c r="B11" s="17" t="s">
        <v>52</v>
      </c>
      <c r="C11" s="17"/>
      <c r="D11" s="17"/>
      <c r="E11" s="17"/>
      <c r="G11" s="18" t="s">
        <v>1</v>
      </c>
      <c r="H11">
        <f t="shared" ref="H11:J12" si="1">(B6-H5)^2/H5</f>
        <v>3.1446189801015074E-3</v>
      </c>
      <c r="I11" s="15">
        <f t="shared" si="1"/>
        <v>2.6363219438383233E-2</v>
      </c>
      <c r="J11" s="15">
        <f t="shared" si="1"/>
        <v>1.9318421926408962E-2</v>
      </c>
    </row>
    <row r="12" spans="1:11" x14ac:dyDescent="0.3">
      <c r="A12" s="1" t="s">
        <v>27</v>
      </c>
      <c r="B12" s="17" t="s">
        <v>53</v>
      </c>
      <c r="C12" s="17"/>
      <c r="D12" s="17"/>
      <c r="E12" s="17"/>
      <c r="G12" s="18" t="s">
        <v>2</v>
      </c>
      <c r="H12" s="15">
        <f t="shared" si="1"/>
        <v>3.8453221224067353E-3</v>
      </c>
      <c r="I12" s="15">
        <f t="shared" si="1"/>
        <v>3.2237632465414286E-2</v>
      </c>
      <c r="J12" s="15">
        <f t="shared" si="1"/>
        <v>2.362307029044574E-2</v>
      </c>
    </row>
    <row r="13" spans="1:11" x14ac:dyDescent="0.3">
      <c r="A13" s="1" t="s">
        <v>7</v>
      </c>
      <c r="D13" t="s">
        <v>34</v>
      </c>
      <c r="E13">
        <f>SUM(H11:J12)</f>
        <v>0.10853228522316047</v>
      </c>
      <c r="F13" t="s">
        <v>35</v>
      </c>
      <c r="G13" s="10">
        <f>(3-1)*(2-1)</f>
        <v>2</v>
      </c>
      <c r="H13" t="str">
        <f ca="1">_xlfn.FORMULATEXT(G13)</f>
        <v>=(3-1)*(2-1)</v>
      </c>
      <c r="I13" s="10" t="s">
        <v>36</v>
      </c>
      <c r="J13">
        <f>_xlfn.CHISQ.DIST.RT(E13,G13)</f>
        <v>0.94717998799790559</v>
      </c>
      <c r="K13" t="str">
        <f ca="1">_xlfn.FORMULATEXT(J13)</f>
        <v>=CHISQ.DIST.RT(E13,G13)</v>
      </c>
    </row>
    <row r="14" spans="1:11" x14ac:dyDescent="0.3">
      <c r="A14" s="1" t="s">
        <v>8</v>
      </c>
      <c r="H14" s="15"/>
      <c r="I14" s="15"/>
      <c r="J14" s="15"/>
      <c r="K14" s="9" t="s">
        <v>37</v>
      </c>
    </row>
    <row r="15" spans="1:11" x14ac:dyDescent="0.3">
      <c r="A15" s="1" t="s">
        <v>9</v>
      </c>
      <c r="G15" s="11" t="s">
        <v>31</v>
      </c>
    </row>
    <row r="16" spans="1:11" x14ac:dyDescent="0.3">
      <c r="B16" t="s">
        <v>13</v>
      </c>
      <c r="C16" t="s">
        <v>14</v>
      </c>
      <c r="D16" t="s">
        <v>38</v>
      </c>
      <c r="F16" s="15"/>
      <c r="G16" s="15" t="s">
        <v>13</v>
      </c>
      <c r="H16" s="15" t="s">
        <v>14</v>
      </c>
      <c r="I16" s="15" t="s">
        <v>38</v>
      </c>
    </row>
    <row r="17" spans="1:12" x14ac:dyDescent="0.3">
      <c r="A17" s="3" t="s">
        <v>10</v>
      </c>
      <c r="B17">
        <v>180</v>
      </c>
      <c r="C17">
        <v>10</v>
      </c>
      <c r="D17">
        <f>SUM(B17:C17)</f>
        <v>190</v>
      </c>
      <c r="F17" s="3" t="s">
        <v>10</v>
      </c>
      <c r="G17">
        <f>A*B$20/A*D$17/A</f>
        <v>178.125</v>
      </c>
      <c r="H17">
        <f>C$20*$D17/A</f>
        <v>11.875</v>
      </c>
      <c r="I17">
        <f>SUM(G17:H17)</f>
        <v>190</v>
      </c>
    </row>
    <row r="18" spans="1:12" x14ac:dyDescent="0.3">
      <c r="A18" s="3" t="s">
        <v>11</v>
      </c>
      <c r="B18">
        <v>100</v>
      </c>
      <c r="C18">
        <v>5</v>
      </c>
      <c r="D18">
        <f t="shared" ref="D18:D19" si="2">SUM(B18:C18)</f>
        <v>105</v>
      </c>
      <c r="F18" s="3" t="s">
        <v>11</v>
      </c>
      <c r="G18">
        <f>A*B$20/A*D$18/A</f>
        <v>98.4375</v>
      </c>
      <c r="H18" s="15">
        <f>C$20*$D18/A</f>
        <v>6.5625</v>
      </c>
      <c r="I18">
        <f>SUM(G18:H18)</f>
        <v>105</v>
      </c>
    </row>
    <row r="19" spans="1:12" x14ac:dyDescent="0.3">
      <c r="A19" s="3" t="s">
        <v>12</v>
      </c>
      <c r="B19">
        <v>95</v>
      </c>
      <c r="C19">
        <v>10</v>
      </c>
      <c r="D19">
        <f t="shared" si="2"/>
        <v>105</v>
      </c>
      <c r="F19" s="3" t="s">
        <v>12</v>
      </c>
      <c r="G19">
        <f>A*B$20/A*D$19/A</f>
        <v>98.4375</v>
      </c>
      <c r="H19" s="15">
        <f>C$20*$D19/A</f>
        <v>6.5625</v>
      </c>
      <c r="I19">
        <f>SUM(G19:H19)</f>
        <v>105</v>
      </c>
    </row>
    <row r="20" spans="1:12" x14ac:dyDescent="0.3">
      <c r="A20" s="3" t="s">
        <v>40</v>
      </c>
      <c r="B20">
        <f>SUM(B17:B19)</f>
        <v>375</v>
      </c>
      <c r="C20">
        <f>SUM(C17:C19)</f>
        <v>25</v>
      </c>
      <c r="D20">
        <f>SUM(D17:D19)</f>
        <v>400</v>
      </c>
      <c r="F20" s="3" t="s">
        <v>40</v>
      </c>
      <c r="G20" s="15">
        <f>SUM(G17:G19)</f>
        <v>375</v>
      </c>
      <c r="H20" s="15">
        <f>SUM(H17:H19)</f>
        <v>25</v>
      </c>
      <c r="I20" s="15">
        <f>SUM(I17:I19)</f>
        <v>400</v>
      </c>
    </row>
    <row r="21" spans="1:12" x14ac:dyDescent="0.3">
      <c r="A21" s="16" t="s">
        <v>39</v>
      </c>
      <c r="D21" t="s">
        <v>41</v>
      </c>
      <c r="E21">
        <v>400</v>
      </c>
    </row>
    <row r="22" spans="1:12" x14ac:dyDescent="0.3">
      <c r="A22" s="1" t="s">
        <v>15</v>
      </c>
      <c r="F22" s="19" t="s">
        <v>42</v>
      </c>
      <c r="I22" s="19" t="s">
        <v>50</v>
      </c>
      <c r="J22" s="19"/>
      <c r="K22" s="19"/>
      <c r="L22" s="19"/>
    </row>
    <row r="23" spans="1:12" x14ac:dyDescent="0.3">
      <c r="A23" s="1" t="s">
        <v>16</v>
      </c>
      <c r="F23">
        <f>_xlfn.CHISQ.TEST(B17:C19,G17:H19)</f>
        <v>0.26803843473269656</v>
      </c>
      <c r="G23" s="19" t="str">
        <f ca="1">_xlfn.FORMULATEXT(F23)</f>
        <v>=CHISQ.TEST(B17:C19,G17:H19)</v>
      </c>
      <c r="I23" s="19" t="s">
        <v>51</v>
      </c>
      <c r="J23" s="19"/>
      <c r="K23" s="19"/>
      <c r="L23" s="19"/>
    </row>
    <row r="24" spans="1:12" x14ac:dyDescent="0.3">
      <c r="G24" s="9" t="s">
        <v>33</v>
      </c>
    </row>
    <row r="25" spans="1:12" x14ac:dyDescent="0.3">
      <c r="A25" s="1" t="s">
        <v>28</v>
      </c>
      <c r="E25" s="11" t="s">
        <v>31</v>
      </c>
    </row>
    <row r="26" spans="1:12" ht="28.8" x14ac:dyDescent="0.3">
      <c r="A26" s="1" t="s">
        <v>25</v>
      </c>
      <c r="B26" s="24" t="s">
        <v>19</v>
      </c>
      <c r="C26" s="24" t="s">
        <v>20</v>
      </c>
      <c r="D26" s="23" t="s">
        <v>38</v>
      </c>
      <c r="E26" s="25" t="s">
        <v>19</v>
      </c>
      <c r="F26" s="31" t="s">
        <v>20</v>
      </c>
      <c r="G26" s="26" t="s">
        <v>44</v>
      </c>
    </row>
    <row r="27" spans="1:12" x14ac:dyDescent="0.3">
      <c r="A27" s="20" t="s">
        <v>17</v>
      </c>
      <c r="B27" s="21">
        <v>14</v>
      </c>
      <c r="C27" s="21">
        <v>7</v>
      </c>
      <c r="D27" s="21">
        <f>SUM(B27:C27)</f>
        <v>21</v>
      </c>
      <c r="E27" s="27">
        <f>B$29*D$27/Q</f>
        <v>17.333333333333332</v>
      </c>
      <c r="F27" s="21">
        <f>C$29*D$27/Q</f>
        <v>3.6666666666666665</v>
      </c>
      <c r="G27" s="28">
        <f>SUM(E27:F27)</f>
        <v>21</v>
      </c>
    </row>
    <row r="28" spans="1:12" x14ac:dyDescent="0.3">
      <c r="A28" s="20" t="s">
        <v>18</v>
      </c>
      <c r="B28" s="21">
        <v>38</v>
      </c>
      <c r="C28" s="21">
        <v>4</v>
      </c>
      <c r="D28" s="21">
        <f>SUM(B28:C28)</f>
        <v>42</v>
      </c>
      <c r="E28" s="27">
        <f>B$29*D$28/Q</f>
        <v>34.666666666666664</v>
      </c>
      <c r="F28" s="21">
        <f>C$29*D$28/Q</f>
        <v>7.333333333333333</v>
      </c>
      <c r="G28" s="28">
        <f>SUM(E28:F28)</f>
        <v>42</v>
      </c>
    </row>
    <row r="29" spans="1:12" x14ac:dyDescent="0.3">
      <c r="A29" s="23" t="s">
        <v>43</v>
      </c>
      <c r="B29" s="22">
        <f t="shared" ref="B29:F29" si="3">SUM(B27:B28)</f>
        <v>52</v>
      </c>
      <c r="C29" s="22">
        <f t="shared" si="3"/>
        <v>11</v>
      </c>
      <c r="D29" s="22">
        <f>SUM(D27:D28)</f>
        <v>63</v>
      </c>
      <c r="E29" s="29">
        <f t="shared" si="3"/>
        <v>52</v>
      </c>
      <c r="F29" s="22">
        <f t="shared" si="3"/>
        <v>11</v>
      </c>
      <c r="G29" s="30">
        <f>SUM(E29:F29)</f>
        <v>63</v>
      </c>
    </row>
    <row r="30" spans="1:12" x14ac:dyDescent="0.3">
      <c r="A30" s="1" t="s">
        <v>21</v>
      </c>
      <c r="F30" s="29" t="s">
        <v>45</v>
      </c>
      <c r="G30" s="30">
        <f>_xlfn.CHISQ.TEST(B27:C28,E27:F28)</f>
        <v>1.894058343285002E-2</v>
      </c>
    </row>
    <row r="31" spans="1:12" x14ac:dyDescent="0.3">
      <c r="A31" s="1" t="s">
        <v>22</v>
      </c>
      <c r="G31" s="19" t="str">
        <f ca="1">_xlfn.FORMULATEXT(G30)</f>
        <v>=CHISQ.TEST(B27:C28,E27:F28)</v>
      </c>
    </row>
    <row r="32" spans="1:12" x14ac:dyDescent="0.3">
      <c r="G32" s="9" t="s">
        <v>33</v>
      </c>
    </row>
    <row r="33" spans="4:7" x14ac:dyDescent="0.3">
      <c r="D33" s="32" t="s">
        <v>46</v>
      </c>
      <c r="E33" s="32"/>
      <c r="F33" s="32"/>
      <c r="G33" s="32"/>
    </row>
    <row r="34" spans="4:7" x14ac:dyDescent="0.3">
      <c r="D34" s="32" t="s">
        <v>47</v>
      </c>
      <c r="E34" s="32"/>
      <c r="F34" s="32"/>
      <c r="G34" s="32"/>
    </row>
    <row r="35" spans="4:7" x14ac:dyDescent="0.3">
      <c r="D35" s="32" t="s">
        <v>48</v>
      </c>
      <c r="E35" s="32"/>
      <c r="F35" s="32"/>
      <c r="G35" s="32"/>
    </row>
    <row r="36" spans="4:7" x14ac:dyDescent="0.3">
      <c r="D36" s="32" t="s">
        <v>49</v>
      </c>
      <c r="E36" s="32"/>
      <c r="F36" s="32"/>
      <c r="G36" s="3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</vt:lpstr>
      <vt:lpstr>Q</vt:lpstr>
      <vt:lpstr>ttt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KETULKUMAR​ Padariya</cp:lastModifiedBy>
  <dcterms:created xsi:type="dcterms:W3CDTF">2017-01-12T21:35:12Z</dcterms:created>
  <dcterms:modified xsi:type="dcterms:W3CDTF">2019-02-18T04:48:44Z</dcterms:modified>
</cp:coreProperties>
</file>